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MAYCHUDELL\PKT - Copy 2\HÀ\SIBA\"/>
    </mc:Choice>
  </mc:AlternateContent>
  <xr:revisionPtr revIDLastSave="0" documentId="13_ncr:1_{5C4E054A-D74F-4DC8-9E95-4660A0A695AB}" xr6:coauthVersionLast="47" xr6:coauthVersionMax="47" xr10:uidLastSave="{00000000-0000-0000-0000-000000000000}"/>
  <bookViews>
    <workbookView xWindow="-120" yWindow="-120" windowWidth="29040" windowHeight="15720" tabRatio="665" xr2:uid="{00000000-000D-0000-FFFF-FFFF00000000}"/>
  </bookViews>
  <sheets>
    <sheet name="TH_CN" sheetId="2" r:id="rId1"/>
    <sheet name="Báo cáo" sheetId="1" r:id="rId2"/>
    <sheet name="Ty le ck-note" sheetId="7" state="hidden" r:id="rId3"/>
    <sheet name="Ty_Le" sheetId="3" state="hidden" r:id="rId4"/>
    <sheet name="Ma_KH" sheetId="4" r:id="rId5"/>
    <sheet name="Sheet1" sheetId="5" r:id="rId6"/>
    <sheet name="Thông tin xhd" sheetId="6" state="hidden" r:id="rId7"/>
    <sheet name="MAKH chuyen" sheetId="9" state="hidden" r:id="rId8"/>
    <sheet name="Sheet2" sheetId="10" state="hidden" r:id="rId9"/>
  </sheets>
  <definedNames>
    <definedName name="_xlnm._FilterDatabase" localSheetId="4" hidden="1">Ma_KH!$A$2:$Q$100</definedName>
    <definedName name="_xlnm._FilterDatabase" localSheetId="0" hidden="1">TH_CN!$C$4:$N$154</definedName>
  </definedNames>
  <calcPr calcId="191029"/>
  <pivotCaches>
    <pivotCache cacheId="561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0" i="1" l="1"/>
  <c r="P150" i="1" s="1"/>
  <c r="Q150" i="1"/>
  <c r="S150" i="1"/>
  <c r="U150" i="1" s="1"/>
  <c r="AA150" i="1"/>
  <c r="O149" i="1"/>
  <c r="P149" i="1" s="1"/>
  <c r="Q149" i="1"/>
  <c r="S149" i="1"/>
  <c r="Z149" i="1" s="1"/>
  <c r="AA149" i="1"/>
  <c r="O148" i="1"/>
  <c r="P148" i="1" s="1"/>
  <c r="Q148" i="1"/>
  <c r="S148" i="1"/>
  <c r="Z148" i="1" s="1"/>
  <c r="AA148" i="1"/>
  <c r="O146" i="1"/>
  <c r="P146" i="1" s="1"/>
  <c r="O147" i="1"/>
  <c r="P147" i="1" s="1"/>
  <c r="S146" i="1"/>
  <c r="Z146" i="1" s="1"/>
  <c r="S147" i="1"/>
  <c r="Z147" i="1" s="1"/>
  <c r="AA146" i="1"/>
  <c r="AA147" i="1"/>
  <c r="O145" i="1"/>
  <c r="P145" i="1" s="1"/>
  <c r="S145" i="1"/>
  <c r="U145" i="1" s="1"/>
  <c r="AA145" i="1"/>
  <c r="R149" i="1" l="1"/>
  <c r="V150" i="1"/>
  <c r="Z150" i="1"/>
  <c r="U149" i="1"/>
  <c r="Q145" i="1"/>
  <c r="R145" i="1" s="1"/>
  <c r="X145" i="1" s="1"/>
  <c r="R150" i="1"/>
  <c r="Q147" i="1"/>
  <c r="R147" i="1" s="1"/>
  <c r="Q146" i="1"/>
  <c r="R146" i="1" s="1"/>
  <c r="U148" i="1"/>
  <c r="V148" i="1" s="1"/>
  <c r="Z145" i="1"/>
  <c r="U147" i="1"/>
  <c r="V147" i="1" s="1"/>
  <c r="R148" i="1"/>
  <c r="U146" i="1"/>
  <c r="V145" i="1"/>
  <c r="X149" i="1" l="1"/>
  <c r="Y149" i="1" s="1"/>
  <c r="V149" i="1"/>
  <c r="X150" i="1"/>
  <c r="Y150" i="1" s="1"/>
  <c r="X147" i="1"/>
  <c r="Y147" i="1" s="1"/>
  <c r="Y145" i="1"/>
  <c r="X148" i="1"/>
  <c r="Y148" i="1" s="1"/>
  <c r="V146" i="1"/>
  <c r="X146" i="1"/>
  <c r="Y146" i="1" s="1"/>
  <c r="O143" i="1" l="1"/>
  <c r="P143" i="1" s="1"/>
  <c r="O144" i="1"/>
  <c r="P144" i="1" s="1"/>
  <c r="Q143" i="1"/>
  <c r="Q144" i="1"/>
  <c r="S143" i="1"/>
  <c r="Z143" i="1" s="1"/>
  <c r="S144" i="1"/>
  <c r="Z144" i="1" s="1"/>
  <c r="AA143" i="1"/>
  <c r="AA144" i="1"/>
  <c r="O142" i="1"/>
  <c r="P142" i="1" s="1"/>
  <c r="Q142" i="1"/>
  <c r="S142" i="1"/>
  <c r="U142" i="1" s="1"/>
  <c r="V142" i="1" s="1"/>
  <c r="AA142" i="1"/>
  <c r="O141" i="1"/>
  <c r="P141" i="1" s="1"/>
  <c r="Q141" i="1"/>
  <c r="S141" i="1"/>
  <c r="U141" i="1" s="1"/>
  <c r="V141" i="1" s="1"/>
  <c r="Z141" i="1"/>
  <c r="AA141" i="1"/>
  <c r="O139" i="1"/>
  <c r="P139" i="1" s="1"/>
  <c r="O140" i="1"/>
  <c r="P140" i="1" s="1"/>
  <c r="Q139" i="1"/>
  <c r="Q140" i="1"/>
  <c r="S139" i="1"/>
  <c r="U139" i="1" s="1"/>
  <c r="V139" i="1" s="1"/>
  <c r="S140" i="1"/>
  <c r="U140" i="1" s="1"/>
  <c r="V140" i="1" s="1"/>
  <c r="AA139" i="1"/>
  <c r="AA140" i="1"/>
  <c r="O137" i="1"/>
  <c r="P137" i="1" s="1"/>
  <c r="O138" i="1"/>
  <c r="P138" i="1" s="1"/>
  <c r="Q137" i="1"/>
  <c r="Q138" i="1"/>
  <c r="S137" i="1"/>
  <c r="Z137" i="1" s="1"/>
  <c r="S138" i="1"/>
  <c r="U138" i="1" s="1"/>
  <c r="V138" i="1" s="1"/>
  <c r="AA137" i="1"/>
  <c r="AA138" i="1"/>
  <c r="O136" i="1"/>
  <c r="Q136" i="1"/>
  <c r="S136" i="1"/>
  <c r="U136" i="1" s="1"/>
  <c r="V136" i="1" s="1"/>
  <c r="AA136" i="1"/>
  <c r="O135" i="1"/>
  <c r="P135" i="1" s="1"/>
  <c r="Q135" i="1"/>
  <c r="S135" i="1"/>
  <c r="U135" i="1" s="1"/>
  <c r="AA135" i="1"/>
  <c r="O129" i="1"/>
  <c r="P129" i="1" s="1"/>
  <c r="O130" i="1"/>
  <c r="P130" i="1" s="1"/>
  <c r="O131" i="1"/>
  <c r="P131" i="1" s="1"/>
  <c r="O132" i="1"/>
  <c r="P132" i="1" s="1"/>
  <c r="O133" i="1"/>
  <c r="O134" i="1"/>
  <c r="P134" i="1" s="1"/>
  <c r="Q129" i="1"/>
  <c r="Q130" i="1"/>
  <c r="Q131" i="1"/>
  <c r="Q132" i="1"/>
  <c r="Q133" i="1"/>
  <c r="Q134" i="1"/>
  <c r="S129" i="1"/>
  <c r="U129" i="1" s="1"/>
  <c r="V129" i="1" s="1"/>
  <c r="S130" i="1"/>
  <c r="U130" i="1" s="1"/>
  <c r="V130" i="1" s="1"/>
  <c r="S131" i="1"/>
  <c r="U131" i="1" s="1"/>
  <c r="V131" i="1" s="1"/>
  <c r="S132" i="1"/>
  <c r="U132" i="1" s="1"/>
  <c r="V132" i="1" s="1"/>
  <c r="S133" i="1"/>
  <c r="U133" i="1" s="1"/>
  <c r="V133" i="1" s="1"/>
  <c r="S134" i="1"/>
  <c r="Z134" i="1" s="1"/>
  <c r="AA129" i="1"/>
  <c r="AA130" i="1"/>
  <c r="AA131" i="1"/>
  <c r="AA132" i="1"/>
  <c r="AA133" i="1"/>
  <c r="AA134" i="1"/>
  <c r="O126" i="1"/>
  <c r="P126" i="1" s="1"/>
  <c r="O127" i="1"/>
  <c r="P127" i="1" s="1"/>
  <c r="O128" i="1"/>
  <c r="P128" i="1" s="1"/>
  <c r="Q126" i="1"/>
  <c r="Q127" i="1"/>
  <c r="Q128" i="1"/>
  <c r="S126" i="1"/>
  <c r="U126" i="1" s="1"/>
  <c r="S127" i="1"/>
  <c r="U127" i="1" s="1"/>
  <c r="S128" i="1"/>
  <c r="U128" i="1" s="1"/>
  <c r="V128" i="1" s="1"/>
  <c r="Z128" i="1"/>
  <c r="AA126" i="1"/>
  <c r="AA127" i="1"/>
  <c r="AA128" i="1"/>
  <c r="O98" i="1"/>
  <c r="P98" i="1" s="1"/>
  <c r="S98" i="1"/>
  <c r="U98" i="1" s="1"/>
  <c r="AA98" i="1"/>
  <c r="O99" i="1"/>
  <c r="P99" i="1" s="1"/>
  <c r="S99" i="1"/>
  <c r="Z99" i="1" s="1"/>
  <c r="AA99" i="1"/>
  <c r="Q98" i="1" l="1"/>
  <c r="Q99" i="1"/>
  <c r="R143" i="1"/>
  <c r="U144" i="1"/>
  <c r="V144" i="1" s="1"/>
  <c r="U134" i="1"/>
  <c r="V134" i="1" s="1"/>
  <c r="Z136" i="1"/>
  <c r="Z133" i="1"/>
  <c r="Z132" i="1"/>
  <c r="Z130" i="1"/>
  <c r="R142" i="1"/>
  <c r="X142" i="1" s="1"/>
  <c r="Y142" i="1" s="1"/>
  <c r="U143" i="1"/>
  <c r="V143" i="1" s="1"/>
  <c r="Z129" i="1"/>
  <c r="Z142" i="1"/>
  <c r="U137" i="1"/>
  <c r="V137" i="1" s="1"/>
  <c r="R134" i="1"/>
  <c r="R144" i="1"/>
  <c r="X144" i="1" s="1"/>
  <c r="Y144" i="1" s="1"/>
  <c r="Z131" i="1"/>
  <c r="R139" i="1"/>
  <c r="X139" i="1" s="1"/>
  <c r="Y139" i="1" s="1"/>
  <c r="Z140" i="1"/>
  <c r="R140" i="1"/>
  <c r="X140" i="1" s="1"/>
  <c r="Y140" i="1" s="1"/>
  <c r="R137" i="1"/>
  <c r="Z139" i="1"/>
  <c r="Z135" i="1"/>
  <c r="Z138" i="1"/>
  <c r="P136" i="1"/>
  <c r="R136" i="1" s="1"/>
  <c r="X136" i="1" s="1"/>
  <c r="Y136" i="1" s="1"/>
  <c r="P133" i="1"/>
  <c r="R133" i="1" s="1"/>
  <c r="R132" i="1"/>
  <c r="X132" i="1" s="1"/>
  <c r="Y132" i="1" s="1"/>
  <c r="R131" i="1"/>
  <c r="X131" i="1" s="1"/>
  <c r="Y131" i="1" s="1"/>
  <c r="R141" i="1"/>
  <c r="R130" i="1"/>
  <c r="X130" i="1" s="1"/>
  <c r="Y130" i="1" s="1"/>
  <c r="R129" i="1"/>
  <c r="X129" i="1" s="1"/>
  <c r="Y129" i="1" s="1"/>
  <c r="R138" i="1"/>
  <c r="X138" i="1" s="1"/>
  <c r="Y138" i="1" s="1"/>
  <c r="V135" i="1"/>
  <c r="R98" i="1"/>
  <c r="X98" i="1" s="1"/>
  <c r="Y98" i="1" s="1"/>
  <c r="R135" i="1"/>
  <c r="R127" i="1"/>
  <c r="X127" i="1" s="1"/>
  <c r="Y127" i="1" s="1"/>
  <c r="R126" i="1"/>
  <c r="X126" i="1" s="1"/>
  <c r="R128" i="1"/>
  <c r="X128" i="1" s="1"/>
  <c r="Y128" i="1" s="1"/>
  <c r="V126" i="1"/>
  <c r="V127" i="1"/>
  <c r="Z127" i="1"/>
  <c r="Z126" i="1"/>
  <c r="Z98" i="1"/>
  <c r="V98" i="1"/>
  <c r="R99" i="1"/>
  <c r="U99" i="1"/>
  <c r="X134" i="1" l="1"/>
  <c r="Y134" i="1" s="1"/>
  <c r="X143" i="1"/>
  <c r="Y143" i="1" s="1"/>
  <c r="X137" i="1"/>
  <c r="Y137" i="1" s="1"/>
  <c r="X133" i="1"/>
  <c r="Y133" i="1" s="1"/>
  <c r="X141" i="1"/>
  <c r="Y141" i="1" s="1"/>
  <c r="Y126" i="1"/>
  <c r="X135" i="1"/>
  <c r="Y135" i="1" s="1"/>
  <c r="V99" i="1"/>
  <c r="X99" i="1"/>
  <c r="Y99" i="1" s="1"/>
  <c r="O125" i="1" l="1"/>
  <c r="P125" i="1" s="1"/>
  <c r="S125" i="1"/>
  <c r="U125" i="1" s="1"/>
  <c r="V125" i="1" s="1"/>
  <c r="AA125" i="1"/>
  <c r="Q125" i="1" l="1"/>
  <c r="R125" i="1" s="1"/>
  <c r="X125" i="1" s="1"/>
  <c r="Y125" i="1" s="1"/>
  <c r="Z125" i="1"/>
  <c r="O124" i="1" l="1"/>
  <c r="P124" i="1" s="1"/>
  <c r="Q124" i="1" s="1"/>
  <c r="S124" i="1"/>
  <c r="U124" i="1" s="1"/>
  <c r="AA124" i="1"/>
  <c r="AD124" i="1"/>
  <c r="AE124" i="1"/>
  <c r="AF124" i="1"/>
  <c r="AG124" i="1"/>
  <c r="O123" i="1"/>
  <c r="P123" i="1" s="1"/>
  <c r="S123" i="1"/>
  <c r="U123" i="1" s="1"/>
  <c r="V123" i="1" s="1"/>
  <c r="AA123" i="1"/>
  <c r="O122" i="1"/>
  <c r="P122" i="1" s="1"/>
  <c r="S122" i="1"/>
  <c r="AA122" i="1"/>
  <c r="A1" i="4"/>
  <c r="B1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O121" i="1"/>
  <c r="P121" i="1" s="1"/>
  <c r="Q121" i="1" s="1"/>
  <c r="S121" i="1"/>
  <c r="U121" i="1" s="1"/>
  <c r="AA121" i="1"/>
  <c r="O117" i="1"/>
  <c r="P117" i="1" s="1"/>
  <c r="O118" i="1"/>
  <c r="P118" i="1" s="1"/>
  <c r="O119" i="1"/>
  <c r="P119" i="1" s="1"/>
  <c r="O120" i="1"/>
  <c r="P120" i="1" s="1"/>
  <c r="S117" i="1"/>
  <c r="U117" i="1" s="1"/>
  <c r="S118" i="1"/>
  <c r="U118" i="1" s="1"/>
  <c r="V118" i="1" s="1"/>
  <c r="S119" i="1"/>
  <c r="U119" i="1" s="1"/>
  <c r="V119" i="1" s="1"/>
  <c r="S120" i="1"/>
  <c r="Z120" i="1" s="1"/>
  <c r="AA117" i="1"/>
  <c r="AA118" i="1"/>
  <c r="AA119" i="1"/>
  <c r="AA120" i="1"/>
  <c r="O116" i="1"/>
  <c r="P116" i="1" s="1"/>
  <c r="S116" i="1"/>
  <c r="Z116" i="1" s="1"/>
  <c r="AA116" i="1"/>
  <c r="O115" i="1"/>
  <c r="P115" i="1" s="1"/>
  <c r="S115" i="1"/>
  <c r="Z115" i="1" s="1"/>
  <c r="AA115" i="1"/>
  <c r="O114" i="1"/>
  <c r="P114" i="1" s="1"/>
  <c r="S114" i="1"/>
  <c r="Z114" i="1" s="1"/>
  <c r="AA114" i="1"/>
  <c r="O112" i="1"/>
  <c r="P112" i="1" s="1"/>
  <c r="O113" i="1"/>
  <c r="P113" i="1" s="1"/>
  <c r="S112" i="1"/>
  <c r="U112" i="1" s="1"/>
  <c r="S113" i="1"/>
  <c r="U113" i="1" s="1"/>
  <c r="AA112" i="1"/>
  <c r="AA113" i="1"/>
  <c r="O108" i="1"/>
  <c r="P108" i="1" s="1"/>
  <c r="O109" i="1"/>
  <c r="P109" i="1" s="1"/>
  <c r="O110" i="1"/>
  <c r="P110" i="1" s="1"/>
  <c r="O111" i="1"/>
  <c r="P111" i="1" s="1"/>
  <c r="S108" i="1"/>
  <c r="U108" i="1" s="1"/>
  <c r="S109" i="1"/>
  <c r="U109" i="1" s="1"/>
  <c r="S110" i="1"/>
  <c r="Z110" i="1" s="1"/>
  <c r="S111" i="1"/>
  <c r="Z111" i="1" s="1"/>
  <c r="AA108" i="1"/>
  <c r="AA109" i="1"/>
  <c r="AA110" i="1"/>
  <c r="AA111" i="1"/>
  <c r="O106" i="1"/>
  <c r="P106" i="1" s="1"/>
  <c r="O107" i="1"/>
  <c r="P107" i="1" s="1"/>
  <c r="S106" i="1"/>
  <c r="U106" i="1" s="1"/>
  <c r="S107" i="1"/>
  <c r="U107" i="1" s="1"/>
  <c r="AA106" i="1"/>
  <c r="AA107" i="1"/>
  <c r="O105" i="1"/>
  <c r="P105" i="1" s="1"/>
  <c r="S105" i="1"/>
  <c r="Z105" i="1" s="1"/>
  <c r="AA105" i="1"/>
  <c r="O104" i="1"/>
  <c r="P104" i="1" s="1"/>
  <c r="S104" i="1"/>
  <c r="U104" i="1" s="1"/>
  <c r="V104" i="1" s="1"/>
  <c r="AA104" i="1"/>
  <c r="O101" i="1"/>
  <c r="P101" i="1" s="1"/>
  <c r="O102" i="1"/>
  <c r="P102" i="1" s="1"/>
  <c r="O103" i="1"/>
  <c r="P103" i="1" s="1"/>
  <c r="S101" i="1"/>
  <c r="U101" i="1" s="1"/>
  <c r="V101" i="1" s="1"/>
  <c r="S102" i="1"/>
  <c r="U102" i="1" s="1"/>
  <c r="V102" i="1" s="1"/>
  <c r="S103" i="1"/>
  <c r="Z103" i="1" s="1"/>
  <c r="AA101" i="1"/>
  <c r="AA102" i="1"/>
  <c r="AA103" i="1"/>
  <c r="O100" i="1"/>
  <c r="P100" i="1" s="1"/>
  <c r="S100" i="1"/>
  <c r="U100" i="1" s="1"/>
  <c r="AA100" i="1"/>
  <c r="O95" i="1"/>
  <c r="P95" i="1" s="1"/>
  <c r="O96" i="1"/>
  <c r="P96" i="1" s="1"/>
  <c r="O97" i="1"/>
  <c r="P97" i="1" s="1"/>
  <c r="Q95" i="1"/>
  <c r="Q96" i="1"/>
  <c r="S95" i="1"/>
  <c r="U95" i="1" s="1"/>
  <c r="S96" i="1"/>
  <c r="U96" i="1" s="1"/>
  <c r="S97" i="1"/>
  <c r="U97" i="1" s="1"/>
  <c r="AA95" i="1"/>
  <c r="AA96" i="1"/>
  <c r="AA97" i="1"/>
  <c r="Q123" i="1" l="1"/>
  <c r="Q97" i="1"/>
  <c r="Q119" i="1"/>
  <c r="AD149" i="1"/>
  <c r="AG146" i="1"/>
  <c r="AG135" i="1"/>
  <c r="AG138" i="1"/>
  <c r="AG141" i="1"/>
  <c r="AG144" i="1"/>
  <c r="AF139" i="1"/>
  <c r="AG139" i="1"/>
  <c r="AG142" i="1"/>
  <c r="AE148" i="1"/>
  <c r="AE144" i="1"/>
  <c r="AF141" i="1"/>
  <c r="AE149" i="1"/>
  <c r="AG147" i="1"/>
  <c r="AD136" i="1"/>
  <c r="AD139" i="1"/>
  <c r="AD142" i="1"/>
  <c r="AE142" i="1"/>
  <c r="AF142" i="1"/>
  <c r="AG136" i="1"/>
  <c r="AG145" i="1"/>
  <c r="AE147" i="1"/>
  <c r="AE135" i="1"/>
  <c r="AF144" i="1"/>
  <c r="AF149" i="1"/>
  <c r="AD145" i="1"/>
  <c r="AE136" i="1"/>
  <c r="AE139" i="1"/>
  <c r="AF136" i="1"/>
  <c r="AD150" i="1"/>
  <c r="AG137" i="1"/>
  <c r="AD135" i="1"/>
  <c r="AF146" i="1"/>
  <c r="AF138" i="1"/>
  <c r="AG149" i="1"/>
  <c r="AE150" i="1"/>
  <c r="AD137" i="1"/>
  <c r="AD140" i="1"/>
  <c r="AD143" i="1"/>
  <c r="AE143" i="1"/>
  <c r="AF145" i="1"/>
  <c r="AF140" i="1"/>
  <c r="AG143" i="1"/>
  <c r="AD141" i="1"/>
  <c r="AE138" i="1"/>
  <c r="AF150" i="1"/>
  <c r="AD146" i="1"/>
  <c r="AE145" i="1"/>
  <c r="AE137" i="1"/>
  <c r="AE140" i="1"/>
  <c r="AD147" i="1"/>
  <c r="AF137" i="1"/>
  <c r="AG140" i="1"/>
  <c r="AD138" i="1"/>
  <c r="AE141" i="1"/>
  <c r="AG150" i="1"/>
  <c r="AF143" i="1"/>
  <c r="AD144" i="1"/>
  <c r="AF135" i="1"/>
  <c r="AD148" i="1"/>
  <c r="AE146" i="1"/>
  <c r="AF148" i="1"/>
  <c r="AF147" i="1"/>
  <c r="AG148" i="1"/>
  <c r="AE130" i="1"/>
  <c r="AG130" i="1"/>
  <c r="AF126" i="1"/>
  <c r="AG98" i="1"/>
  <c r="AG126" i="1"/>
  <c r="AD129" i="1"/>
  <c r="AD130" i="1"/>
  <c r="AG99" i="1"/>
  <c r="AF134" i="1"/>
  <c r="AE131" i="1"/>
  <c r="AG131" i="1"/>
  <c r="AF127" i="1"/>
  <c r="AF128" i="1"/>
  <c r="AG134" i="1"/>
  <c r="AF129" i="1"/>
  <c r="AF131" i="1"/>
  <c r="AD132" i="1"/>
  <c r="AE98" i="1"/>
  <c r="AE132" i="1"/>
  <c r="AG132" i="1"/>
  <c r="AG133" i="1"/>
  <c r="AD99" i="1"/>
  <c r="AE99" i="1"/>
  <c r="AF99" i="1"/>
  <c r="AD127" i="1"/>
  <c r="AD128" i="1"/>
  <c r="AE128" i="1"/>
  <c r="AE133" i="1"/>
  <c r="AG127" i="1"/>
  <c r="AG128" i="1"/>
  <c r="AE126" i="1"/>
  <c r="AD134" i="1"/>
  <c r="AE134" i="1"/>
  <c r="AD126" i="1"/>
  <c r="AF132" i="1"/>
  <c r="AD98" i="1"/>
  <c r="AE127" i="1"/>
  <c r="AF98" i="1"/>
  <c r="AF130" i="1"/>
  <c r="AF133" i="1"/>
  <c r="AE129" i="1"/>
  <c r="AD133" i="1"/>
  <c r="AD131" i="1"/>
  <c r="AG129" i="1"/>
  <c r="Q118" i="1"/>
  <c r="R118" i="1" s="1"/>
  <c r="X118" i="1" s="1"/>
  <c r="Y118" i="1" s="1"/>
  <c r="Q116" i="1"/>
  <c r="Q112" i="1"/>
  <c r="Q104" i="1"/>
  <c r="Q114" i="1"/>
  <c r="Q115" i="1"/>
  <c r="R115" i="1" s="1"/>
  <c r="Q117" i="1"/>
  <c r="Q106" i="1"/>
  <c r="Q109" i="1"/>
  <c r="R109" i="1" s="1"/>
  <c r="X109" i="1" s="1"/>
  <c r="Y109" i="1" s="1"/>
  <c r="Q110" i="1"/>
  <c r="R110" i="1" s="1"/>
  <c r="Q108" i="1"/>
  <c r="R108" i="1" s="1"/>
  <c r="X108" i="1" s="1"/>
  <c r="Y108" i="1" s="1"/>
  <c r="Q100" i="1"/>
  <c r="Q107" i="1"/>
  <c r="R107" i="1" s="1"/>
  <c r="X107" i="1" s="1"/>
  <c r="Y107" i="1" s="1"/>
  <c r="Q111" i="1"/>
  <c r="R111" i="1" s="1"/>
  <c r="Q113" i="1"/>
  <c r="Q120" i="1"/>
  <c r="Q103" i="1"/>
  <c r="Q105" i="1"/>
  <c r="Q102" i="1"/>
  <c r="R102" i="1" s="1"/>
  <c r="X102" i="1" s="1"/>
  <c r="Y102" i="1" s="1"/>
  <c r="Q122" i="1"/>
  <c r="Q101" i="1"/>
  <c r="R101" i="1" s="1"/>
  <c r="X101" i="1" s="1"/>
  <c r="Y101" i="1" s="1"/>
  <c r="Z123" i="1"/>
  <c r="U116" i="1"/>
  <c r="V116" i="1" s="1"/>
  <c r="U122" i="1"/>
  <c r="V122" i="1" s="1"/>
  <c r="Z122" i="1"/>
  <c r="AD123" i="1"/>
  <c r="AE123" i="1"/>
  <c r="AF123" i="1"/>
  <c r="AG123" i="1"/>
  <c r="AD122" i="1"/>
  <c r="AE122" i="1"/>
  <c r="AF122" i="1"/>
  <c r="AG122" i="1"/>
  <c r="AE125" i="1"/>
  <c r="AG125" i="1"/>
  <c r="AD125" i="1"/>
  <c r="AF125" i="1"/>
  <c r="Z124" i="1"/>
  <c r="U115" i="1"/>
  <c r="V115" i="1" s="1"/>
  <c r="R112" i="1"/>
  <c r="X112" i="1" s="1"/>
  <c r="Y112" i="1" s="1"/>
  <c r="R124" i="1"/>
  <c r="X124" i="1" s="1"/>
  <c r="Y124" i="1" s="1"/>
  <c r="V124" i="1"/>
  <c r="R113" i="1"/>
  <c r="X113" i="1" s="1"/>
  <c r="Y113" i="1" s="1"/>
  <c r="R120" i="1"/>
  <c r="R123" i="1"/>
  <c r="X123" i="1" s="1"/>
  <c r="Y123" i="1" s="1"/>
  <c r="R122" i="1"/>
  <c r="U120" i="1"/>
  <c r="V120" i="1" s="1"/>
  <c r="Z121" i="1"/>
  <c r="Z106" i="1"/>
  <c r="V121" i="1"/>
  <c r="R121" i="1"/>
  <c r="Z119" i="1"/>
  <c r="Z118" i="1"/>
  <c r="Z117" i="1"/>
  <c r="R119" i="1"/>
  <c r="X119" i="1" s="1"/>
  <c r="R117" i="1"/>
  <c r="X117" i="1" s="1"/>
  <c r="Y117" i="1" s="1"/>
  <c r="V117" i="1"/>
  <c r="U111" i="1"/>
  <c r="V111" i="1" s="1"/>
  <c r="U114" i="1"/>
  <c r="V114" i="1" s="1"/>
  <c r="R116" i="1"/>
  <c r="R114" i="1"/>
  <c r="Z113" i="1"/>
  <c r="Z112" i="1"/>
  <c r="U110" i="1"/>
  <c r="V110" i="1" s="1"/>
  <c r="V112" i="1"/>
  <c r="V113" i="1"/>
  <c r="Z109" i="1"/>
  <c r="U105" i="1"/>
  <c r="V105" i="1" s="1"/>
  <c r="Z108" i="1"/>
  <c r="R104" i="1"/>
  <c r="X104" i="1" s="1"/>
  <c r="Y104" i="1" s="1"/>
  <c r="U103" i="1"/>
  <c r="V103" i="1" s="1"/>
  <c r="V109" i="1"/>
  <c r="V108" i="1"/>
  <c r="Z107" i="1"/>
  <c r="R106" i="1"/>
  <c r="X106" i="1" s="1"/>
  <c r="Y106" i="1" s="1"/>
  <c r="Z100" i="1"/>
  <c r="V107" i="1"/>
  <c r="V106" i="1"/>
  <c r="R105" i="1"/>
  <c r="Z104" i="1"/>
  <c r="Z102" i="1"/>
  <c r="R96" i="1"/>
  <c r="X96" i="1" s="1"/>
  <c r="Y96" i="1" s="1"/>
  <c r="Z101" i="1"/>
  <c r="Z96" i="1"/>
  <c r="R103" i="1"/>
  <c r="R100" i="1"/>
  <c r="X100" i="1" s="1"/>
  <c r="Y100" i="1" s="1"/>
  <c r="V100" i="1"/>
  <c r="R97" i="1"/>
  <c r="X97" i="1" s="1"/>
  <c r="Y97" i="1" s="1"/>
  <c r="R95" i="1"/>
  <c r="X95" i="1" s="1"/>
  <c r="Y95" i="1" s="1"/>
  <c r="V95" i="1"/>
  <c r="V96" i="1"/>
  <c r="V97" i="1"/>
  <c r="Z97" i="1"/>
  <c r="Z95" i="1"/>
  <c r="O76" i="1"/>
  <c r="P76" i="1" s="1"/>
  <c r="S76" i="1"/>
  <c r="U76" i="1" s="1"/>
  <c r="V76" i="1" s="1"/>
  <c r="AA76" i="1"/>
  <c r="O77" i="1"/>
  <c r="P77" i="1" s="1"/>
  <c r="S77" i="1"/>
  <c r="Z77" i="1" s="1"/>
  <c r="AA77" i="1"/>
  <c r="O52" i="1"/>
  <c r="P52" i="1" s="1"/>
  <c r="S52" i="1"/>
  <c r="U52" i="1" s="1"/>
  <c r="V52" i="1" s="1"/>
  <c r="AA52" i="1"/>
  <c r="O53" i="1"/>
  <c r="P53" i="1" s="1"/>
  <c r="S53" i="1"/>
  <c r="Z53" i="1" s="1"/>
  <c r="AA53" i="1"/>
  <c r="O54" i="1"/>
  <c r="P54" i="1" s="1"/>
  <c r="S54" i="1"/>
  <c r="U54" i="1" s="1"/>
  <c r="AA54" i="1"/>
  <c r="O55" i="1"/>
  <c r="P55" i="1" s="1"/>
  <c r="S55" i="1"/>
  <c r="U55" i="1" s="1"/>
  <c r="AA55" i="1"/>
  <c r="O56" i="1"/>
  <c r="P56" i="1" s="1"/>
  <c r="S56" i="1"/>
  <c r="U56" i="1" s="1"/>
  <c r="V56" i="1" s="1"/>
  <c r="AA56" i="1"/>
  <c r="O57" i="1"/>
  <c r="P57" i="1" s="1"/>
  <c r="S57" i="1"/>
  <c r="Z57" i="1" s="1"/>
  <c r="AA57" i="1"/>
  <c r="O58" i="1"/>
  <c r="P58" i="1" s="1"/>
  <c r="S58" i="1"/>
  <c r="Z58" i="1" s="1"/>
  <c r="AA58" i="1"/>
  <c r="O59" i="1"/>
  <c r="P59" i="1" s="1"/>
  <c r="S59" i="1"/>
  <c r="U59" i="1" s="1"/>
  <c r="V59" i="1" s="1"/>
  <c r="AA59" i="1"/>
  <c r="O39" i="1"/>
  <c r="P39" i="1" s="1"/>
  <c r="S39" i="1"/>
  <c r="Z39" i="1" s="1"/>
  <c r="AA39" i="1"/>
  <c r="O40" i="1"/>
  <c r="P40" i="1" s="1"/>
  <c r="S40" i="1"/>
  <c r="U40" i="1" s="1"/>
  <c r="AA40" i="1"/>
  <c r="O41" i="1"/>
  <c r="P41" i="1" s="1"/>
  <c r="S41" i="1"/>
  <c r="Z41" i="1" s="1"/>
  <c r="AA41" i="1"/>
  <c r="O42" i="1"/>
  <c r="P42" i="1" s="1"/>
  <c r="S42" i="1"/>
  <c r="Z42" i="1" s="1"/>
  <c r="AA42" i="1"/>
  <c r="O43" i="1"/>
  <c r="P43" i="1" s="1"/>
  <c r="S43" i="1"/>
  <c r="U43" i="1" s="1"/>
  <c r="AA43" i="1"/>
  <c r="O30" i="1"/>
  <c r="P30" i="1" s="1"/>
  <c r="S30" i="1"/>
  <c r="U30" i="1" s="1"/>
  <c r="AA30" i="1"/>
  <c r="S4" i="1"/>
  <c r="U4" i="1" s="1"/>
  <c r="V4" i="1" s="1"/>
  <c r="AA4" i="1"/>
  <c r="O21" i="1"/>
  <c r="P21" i="1" s="1"/>
  <c r="S21" i="1"/>
  <c r="U21" i="1" s="1"/>
  <c r="V21" i="1" s="1"/>
  <c r="AA21" i="1"/>
  <c r="O22" i="1"/>
  <c r="P22" i="1" s="1"/>
  <c r="S22" i="1"/>
  <c r="U22" i="1" s="1"/>
  <c r="AA22" i="1"/>
  <c r="O23" i="1"/>
  <c r="P23" i="1" s="1"/>
  <c r="S23" i="1"/>
  <c r="U23" i="1" s="1"/>
  <c r="V23" i="1" s="1"/>
  <c r="AA23" i="1"/>
  <c r="O24" i="1"/>
  <c r="P24" i="1" s="1"/>
  <c r="S24" i="1"/>
  <c r="U24" i="1" s="1"/>
  <c r="AA24" i="1"/>
  <c r="O25" i="1"/>
  <c r="P25" i="1" s="1"/>
  <c r="S25" i="1"/>
  <c r="U25" i="1" s="1"/>
  <c r="AA25" i="1"/>
  <c r="O6" i="1"/>
  <c r="O7" i="1"/>
  <c r="O8" i="1"/>
  <c r="P8" i="1" s="1"/>
  <c r="O9" i="1"/>
  <c r="O10" i="1"/>
  <c r="P10" i="1" s="1"/>
  <c r="O11" i="1"/>
  <c r="P11" i="1" s="1"/>
  <c r="O12" i="1"/>
  <c r="P12" i="1" s="1"/>
  <c r="O13" i="1"/>
  <c r="O14" i="1"/>
  <c r="S5" i="1"/>
  <c r="Z5" i="1" s="1"/>
  <c r="S6" i="1"/>
  <c r="Z6" i="1" s="1"/>
  <c r="S7" i="1"/>
  <c r="U7" i="1" s="1"/>
  <c r="S8" i="1"/>
  <c r="U8" i="1" s="1"/>
  <c r="S9" i="1"/>
  <c r="U9" i="1" s="1"/>
  <c r="S10" i="1"/>
  <c r="Z10" i="1" s="1"/>
  <c r="S11" i="1"/>
  <c r="U11" i="1" s="1"/>
  <c r="S12" i="1"/>
  <c r="U12" i="1" s="1"/>
  <c r="S13" i="1"/>
  <c r="U13" i="1" s="1"/>
  <c r="S14" i="1"/>
  <c r="U14" i="1" s="1"/>
  <c r="AA5" i="1"/>
  <c r="AA6" i="1"/>
  <c r="AA7" i="1"/>
  <c r="AA8" i="1"/>
  <c r="AA9" i="1"/>
  <c r="AA10" i="1"/>
  <c r="AA11" i="1"/>
  <c r="AA12" i="1"/>
  <c r="AA13" i="1"/>
  <c r="AA14" i="1"/>
  <c r="O15" i="1"/>
  <c r="P15" i="1" s="1"/>
  <c r="S15" i="1"/>
  <c r="Z15" i="1" s="1"/>
  <c r="AA15" i="1"/>
  <c r="O16" i="1"/>
  <c r="P16" i="1" s="1"/>
  <c r="O17" i="1"/>
  <c r="P17" i="1" s="1"/>
  <c r="O18" i="1"/>
  <c r="P18" i="1" s="1"/>
  <c r="O19" i="1"/>
  <c r="P19" i="1" s="1"/>
  <c r="O20" i="1"/>
  <c r="P20" i="1" s="1"/>
  <c r="O26" i="1"/>
  <c r="P26" i="1" s="1"/>
  <c r="O27" i="1"/>
  <c r="P27" i="1" s="1"/>
  <c r="O28" i="1"/>
  <c r="P28" i="1" s="1"/>
  <c r="O29" i="1"/>
  <c r="P29" i="1" s="1"/>
  <c r="O31" i="1"/>
  <c r="P31" i="1" s="1"/>
  <c r="O32" i="1"/>
  <c r="P32" i="1" s="1"/>
  <c r="O33" i="1"/>
  <c r="P33" i="1" s="1"/>
  <c r="O34" i="1"/>
  <c r="P34" i="1" s="1"/>
  <c r="O35" i="1"/>
  <c r="P35" i="1" s="1"/>
  <c r="O36" i="1"/>
  <c r="P36" i="1" s="1"/>
  <c r="O37" i="1"/>
  <c r="P37" i="1" s="1"/>
  <c r="O38" i="1"/>
  <c r="P38" i="1" s="1"/>
  <c r="O44" i="1"/>
  <c r="P44" i="1" s="1"/>
  <c r="O45" i="1"/>
  <c r="P45" i="1" s="1"/>
  <c r="O46" i="1"/>
  <c r="P46" i="1" s="1"/>
  <c r="O47" i="1"/>
  <c r="P47" i="1" s="1"/>
  <c r="O48" i="1"/>
  <c r="P48" i="1" s="1"/>
  <c r="O49" i="1"/>
  <c r="P49" i="1" s="1"/>
  <c r="O50" i="1"/>
  <c r="P50" i="1" s="1"/>
  <c r="O51" i="1"/>
  <c r="P51" i="1" s="1"/>
  <c r="O60" i="1"/>
  <c r="P60" i="1" s="1"/>
  <c r="O61" i="1"/>
  <c r="P61" i="1" s="1"/>
  <c r="O62" i="1"/>
  <c r="P62" i="1" s="1"/>
  <c r="Q62" i="1" s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O71" i="1"/>
  <c r="P71" i="1" s="1"/>
  <c r="O72" i="1"/>
  <c r="P72" i="1" s="1"/>
  <c r="O73" i="1"/>
  <c r="P73" i="1" s="1"/>
  <c r="O74" i="1"/>
  <c r="P74" i="1" s="1"/>
  <c r="O75" i="1"/>
  <c r="P75" i="1" s="1"/>
  <c r="O78" i="1"/>
  <c r="P78" i="1" s="1"/>
  <c r="O79" i="1"/>
  <c r="P79" i="1" s="1"/>
  <c r="O80" i="1"/>
  <c r="P80" i="1" s="1"/>
  <c r="O81" i="1"/>
  <c r="P81" i="1" s="1"/>
  <c r="O82" i="1"/>
  <c r="P82" i="1" s="1"/>
  <c r="Q82" i="1" s="1"/>
  <c r="O83" i="1"/>
  <c r="P83" i="1" s="1"/>
  <c r="O84" i="1"/>
  <c r="P84" i="1" s="1"/>
  <c r="O85" i="1"/>
  <c r="P85" i="1" s="1"/>
  <c r="O86" i="1"/>
  <c r="P86" i="1" s="1"/>
  <c r="O87" i="1"/>
  <c r="P87" i="1" s="1"/>
  <c r="O88" i="1"/>
  <c r="P88" i="1" s="1"/>
  <c r="O89" i="1"/>
  <c r="P89" i="1" s="1"/>
  <c r="O90" i="1"/>
  <c r="P90" i="1" s="1"/>
  <c r="O91" i="1"/>
  <c r="P91" i="1" s="1"/>
  <c r="O92" i="1"/>
  <c r="P92" i="1" s="1"/>
  <c r="O93" i="1"/>
  <c r="P93" i="1" s="1"/>
  <c r="O94" i="1"/>
  <c r="P94" i="1" s="1"/>
  <c r="Q48" i="1"/>
  <c r="Q49" i="1"/>
  <c r="Q50" i="1"/>
  <c r="Q79" i="1"/>
  <c r="Q83" i="1"/>
  <c r="Q91" i="1"/>
  <c r="Q93" i="1"/>
  <c r="Q94" i="1"/>
  <c r="S16" i="1"/>
  <c r="Z16" i="1" s="1"/>
  <c r="S17" i="1"/>
  <c r="U17" i="1" s="1"/>
  <c r="V17" i="1" s="1"/>
  <c r="S18" i="1"/>
  <c r="U18" i="1" s="1"/>
  <c r="V18" i="1" s="1"/>
  <c r="S19" i="1"/>
  <c r="U19" i="1" s="1"/>
  <c r="V19" i="1" s="1"/>
  <c r="S20" i="1"/>
  <c r="Z20" i="1" s="1"/>
  <c r="S26" i="1"/>
  <c r="U26" i="1" s="1"/>
  <c r="S27" i="1"/>
  <c r="U27" i="1" s="1"/>
  <c r="V27" i="1" s="1"/>
  <c r="S28" i="1"/>
  <c r="Z28" i="1" s="1"/>
  <c r="S29" i="1"/>
  <c r="Z29" i="1" s="1"/>
  <c r="S31" i="1"/>
  <c r="Z31" i="1" s="1"/>
  <c r="S32" i="1"/>
  <c r="U32" i="1" s="1"/>
  <c r="V32" i="1" s="1"/>
  <c r="S33" i="1"/>
  <c r="Z33" i="1" s="1"/>
  <c r="S34" i="1"/>
  <c r="Z34" i="1" s="1"/>
  <c r="S35" i="1"/>
  <c r="Z35" i="1" s="1"/>
  <c r="S36" i="1"/>
  <c r="Z36" i="1" s="1"/>
  <c r="S37" i="1"/>
  <c r="Z37" i="1" s="1"/>
  <c r="S38" i="1"/>
  <c r="Z38" i="1" s="1"/>
  <c r="S44" i="1"/>
  <c r="U44" i="1" s="1"/>
  <c r="S45" i="1"/>
  <c r="U45" i="1" s="1"/>
  <c r="V45" i="1" s="1"/>
  <c r="S46" i="1"/>
  <c r="U46" i="1" s="1"/>
  <c r="V46" i="1" s="1"/>
  <c r="S47" i="1"/>
  <c r="Z47" i="1" s="1"/>
  <c r="S48" i="1"/>
  <c r="Z48" i="1" s="1"/>
  <c r="S49" i="1"/>
  <c r="Z49" i="1" s="1"/>
  <c r="S50" i="1"/>
  <c r="U50" i="1" s="1"/>
  <c r="V50" i="1" s="1"/>
  <c r="S51" i="1"/>
  <c r="U51" i="1" s="1"/>
  <c r="V51" i="1" s="1"/>
  <c r="S60" i="1"/>
  <c r="Z60" i="1" s="1"/>
  <c r="S61" i="1"/>
  <c r="Z61" i="1" s="1"/>
  <c r="S62" i="1"/>
  <c r="Z62" i="1" s="1"/>
  <c r="S63" i="1"/>
  <c r="Z63" i="1" s="1"/>
  <c r="S64" i="1"/>
  <c r="U64" i="1" s="1"/>
  <c r="S65" i="1"/>
  <c r="U65" i="1" s="1"/>
  <c r="V65" i="1" s="1"/>
  <c r="S66" i="1"/>
  <c r="U66" i="1" s="1"/>
  <c r="V66" i="1" s="1"/>
  <c r="S67" i="1"/>
  <c r="U67" i="1" s="1"/>
  <c r="V67" i="1" s="1"/>
  <c r="S68" i="1"/>
  <c r="Z68" i="1" s="1"/>
  <c r="S69" i="1"/>
  <c r="Z69" i="1" s="1"/>
  <c r="S70" i="1"/>
  <c r="Z70" i="1" s="1"/>
  <c r="S71" i="1"/>
  <c r="Z71" i="1" s="1"/>
  <c r="S72" i="1"/>
  <c r="Z72" i="1" s="1"/>
  <c r="S73" i="1"/>
  <c r="Z73" i="1" s="1"/>
  <c r="S74" i="1"/>
  <c r="Z74" i="1" s="1"/>
  <c r="S75" i="1"/>
  <c r="Z75" i="1" s="1"/>
  <c r="S78" i="1"/>
  <c r="U78" i="1" s="1"/>
  <c r="S79" i="1"/>
  <c r="U79" i="1" s="1"/>
  <c r="V79" i="1" s="1"/>
  <c r="S80" i="1"/>
  <c r="U80" i="1" s="1"/>
  <c r="V80" i="1" s="1"/>
  <c r="S81" i="1"/>
  <c r="U81" i="1" s="1"/>
  <c r="V81" i="1" s="1"/>
  <c r="S82" i="1"/>
  <c r="U82" i="1" s="1"/>
  <c r="V82" i="1" s="1"/>
  <c r="S83" i="1"/>
  <c r="U83" i="1" s="1"/>
  <c r="V83" i="1" s="1"/>
  <c r="S84" i="1"/>
  <c r="U84" i="1" s="1"/>
  <c r="V84" i="1" s="1"/>
  <c r="S85" i="1"/>
  <c r="Z85" i="1" s="1"/>
  <c r="S86" i="1"/>
  <c r="Z86" i="1" s="1"/>
  <c r="S87" i="1"/>
  <c r="Z87" i="1" s="1"/>
  <c r="S88" i="1"/>
  <c r="Z88" i="1" s="1"/>
  <c r="S89" i="1"/>
  <c r="Z89" i="1" s="1"/>
  <c r="S90" i="1"/>
  <c r="U90" i="1" s="1"/>
  <c r="S91" i="1"/>
  <c r="Z91" i="1" s="1"/>
  <c r="S92" i="1"/>
  <c r="Z92" i="1" s="1"/>
  <c r="S93" i="1"/>
  <c r="U93" i="1" s="1"/>
  <c r="V93" i="1" s="1"/>
  <c r="S94" i="1"/>
  <c r="U94" i="1" s="1"/>
  <c r="V94" i="1" s="1"/>
  <c r="AA16" i="1"/>
  <c r="AA17" i="1"/>
  <c r="AA18" i="1"/>
  <c r="AA19" i="1"/>
  <c r="AA20" i="1"/>
  <c r="AA26" i="1"/>
  <c r="AA27" i="1"/>
  <c r="AA28" i="1"/>
  <c r="AA29" i="1"/>
  <c r="AA31" i="1"/>
  <c r="AA32" i="1"/>
  <c r="AA33" i="1"/>
  <c r="AA34" i="1"/>
  <c r="AA35" i="1"/>
  <c r="AA36" i="1"/>
  <c r="AA37" i="1"/>
  <c r="AA38" i="1"/>
  <c r="AA44" i="1"/>
  <c r="AA45" i="1"/>
  <c r="AA46" i="1"/>
  <c r="AA47" i="1"/>
  <c r="AA48" i="1"/>
  <c r="AA49" i="1"/>
  <c r="AA50" i="1"/>
  <c r="AA51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Q65" i="1" l="1"/>
  <c r="Q55" i="1"/>
  <c r="Q45" i="1"/>
  <c r="Q85" i="1"/>
  <c r="Q80" i="1"/>
  <c r="Q47" i="1"/>
  <c r="Q58" i="1"/>
  <c r="Q81" i="1"/>
  <c r="Q71" i="1"/>
  <c r="Q70" i="1"/>
  <c r="R70" i="1" s="1"/>
  <c r="Q68" i="1"/>
  <c r="Q67" i="1"/>
  <c r="Q52" i="1"/>
  <c r="R52" i="1" s="1"/>
  <c r="X52" i="1" s="1"/>
  <c r="Y52" i="1" s="1"/>
  <c r="Q74" i="1"/>
  <c r="Q46" i="1"/>
  <c r="R46" i="1" s="1"/>
  <c r="X46" i="1" s="1"/>
  <c r="Y46" i="1" s="1"/>
  <c r="Q92" i="1"/>
  <c r="R92" i="1" s="1"/>
  <c r="Q69" i="1"/>
  <c r="R69" i="1" s="1"/>
  <c r="Q84" i="1"/>
  <c r="Q66" i="1"/>
  <c r="Q51" i="1"/>
  <c r="Q59" i="1"/>
  <c r="Q56" i="1"/>
  <c r="R56" i="1" s="1"/>
  <c r="Q53" i="1"/>
  <c r="R53" i="1" s="1"/>
  <c r="Q76" i="1"/>
  <c r="R76" i="1" s="1"/>
  <c r="X76" i="1" s="1"/>
  <c r="Y76" i="1" s="1"/>
  <c r="Q90" i="1"/>
  <c r="Q78" i="1"/>
  <c r="Q64" i="1"/>
  <c r="R64" i="1" s="1"/>
  <c r="X64" i="1" s="1"/>
  <c r="Y64" i="1" s="1"/>
  <c r="Q44" i="1"/>
  <c r="R44" i="1" s="1"/>
  <c r="X44" i="1" s="1"/>
  <c r="Y44" i="1" s="1"/>
  <c r="X116" i="1"/>
  <c r="Y116" i="1" s="1"/>
  <c r="Q89" i="1"/>
  <c r="Q75" i="1"/>
  <c r="R75" i="1" s="1"/>
  <c r="Q63" i="1"/>
  <c r="Q88" i="1"/>
  <c r="Q87" i="1"/>
  <c r="R87" i="1" s="1"/>
  <c r="Q73" i="1"/>
  <c r="R73" i="1" s="1"/>
  <c r="Q61" i="1"/>
  <c r="R61" i="1" s="1"/>
  <c r="Q86" i="1"/>
  <c r="Q72" i="1"/>
  <c r="Q60" i="1"/>
  <c r="R60" i="1" s="1"/>
  <c r="Q57" i="1"/>
  <c r="R57" i="1" s="1"/>
  <c r="Q54" i="1"/>
  <c r="R54" i="1" s="1"/>
  <c r="Q77" i="1"/>
  <c r="X122" i="1"/>
  <c r="Y122" i="1" s="1"/>
  <c r="Q14" i="1"/>
  <c r="P14" i="1"/>
  <c r="Q13" i="1"/>
  <c r="P13" i="1"/>
  <c r="Q9" i="1"/>
  <c r="P9" i="1"/>
  <c r="Q7" i="1"/>
  <c r="P7" i="1"/>
  <c r="Q6" i="1"/>
  <c r="P6" i="1"/>
  <c r="O4" i="1"/>
  <c r="P4" i="1" s="1"/>
  <c r="X115" i="1"/>
  <c r="Y115" i="1" s="1"/>
  <c r="X120" i="1"/>
  <c r="Y120" i="1" s="1"/>
  <c r="X110" i="1"/>
  <c r="Y110" i="1" s="1"/>
  <c r="Y119" i="1"/>
  <c r="X111" i="1"/>
  <c r="Y111" i="1" s="1"/>
  <c r="X121" i="1"/>
  <c r="Y121" i="1" s="1"/>
  <c r="X103" i="1"/>
  <c r="Y103" i="1" s="1"/>
  <c r="X114" i="1"/>
  <c r="Y114" i="1" s="1"/>
  <c r="X105" i="1"/>
  <c r="Y105" i="1" s="1"/>
  <c r="Z76" i="1"/>
  <c r="U77" i="1"/>
  <c r="V77" i="1" s="1"/>
  <c r="R77" i="1"/>
  <c r="Z52" i="1"/>
  <c r="R55" i="1"/>
  <c r="X55" i="1" s="1"/>
  <c r="U53" i="1"/>
  <c r="V53" i="1" s="1"/>
  <c r="U58" i="1"/>
  <c r="V58" i="1" s="1"/>
  <c r="Z54" i="1"/>
  <c r="Z56" i="1"/>
  <c r="U57" i="1"/>
  <c r="V57" i="1" s="1"/>
  <c r="Z59" i="1"/>
  <c r="Z55" i="1"/>
  <c r="V54" i="1"/>
  <c r="V55" i="1"/>
  <c r="R58" i="1"/>
  <c r="R59" i="1"/>
  <c r="U39" i="1"/>
  <c r="V39" i="1" s="1"/>
  <c r="U42" i="1"/>
  <c r="V42" i="1" s="1"/>
  <c r="Z43" i="1"/>
  <c r="U41" i="1"/>
  <c r="V41" i="1" s="1"/>
  <c r="Z40" i="1"/>
  <c r="V40" i="1"/>
  <c r="V43" i="1"/>
  <c r="Z4" i="1"/>
  <c r="Q22" i="1"/>
  <c r="R22" i="1" s="1"/>
  <c r="V30" i="1"/>
  <c r="Z30" i="1"/>
  <c r="Q21" i="1"/>
  <c r="Z21" i="1"/>
  <c r="Z23" i="1"/>
  <c r="Z22" i="1"/>
  <c r="V22" i="1"/>
  <c r="Z25" i="1"/>
  <c r="V24" i="1"/>
  <c r="Z24" i="1"/>
  <c r="V25" i="1"/>
  <c r="U10" i="1"/>
  <c r="V10" i="1" s="1"/>
  <c r="Q12" i="1"/>
  <c r="R12" i="1" s="1"/>
  <c r="X12" i="1" s="1"/>
  <c r="Q8" i="1"/>
  <c r="Q11" i="1"/>
  <c r="R11" i="1" s="1"/>
  <c r="X11" i="1" s="1"/>
  <c r="Y11" i="1" s="1"/>
  <c r="Q10" i="1"/>
  <c r="R10" i="1" s="1"/>
  <c r="O5" i="1"/>
  <c r="P5" i="1" s="1"/>
  <c r="U6" i="1"/>
  <c r="V6" i="1" s="1"/>
  <c r="Z7" i="1"/>
  <c r="U5" i="1"/>
  <c r="V5" i="1" s="1"/>
  <c r="Z12" i="1"/>
  <c r="Z13" i="1"/>
  <c r="Z9" i="1"/>
  <c r="Z14" i="1"/>
  <c r="V12" i="1"/>
  <c r="V14" i="1"/>
  <c r="V11" i="1"/>
  <c r="V9" i="1"/>
  <c r="V8" i="1"/>
  <c r="V7" i="1"/>
  <c r="Z11" i="1"/>
  <c r="Z8" i="1"/>
  <c r="V13" i="1"/>
  <c r="Z65" i="1"/>
  <c r="U15" i="1"/>
  <c r="V15" i="1" s="1"/>
  <c r="U75" i="1"/>
  <c r="V75" i="1" s="1"/>
  <c r="U74" i="1"/>
  <c r="V74" i="1" s="1"/>
  <c r="Z67" i="1"/>
  <c r="Z66" i="1"/>
  <c r="R81" i="1"/>
  <c r="X81" i="1" s="1"/>
  <c r="Y81" i="1" s="1"/>
  <c r="Z46" i="1"/>
  <c r="R80" i="1"/>
  <c r="X80" i="1" s="1"/>
  <c r="U63" i="1"/>
  <c r="V63" i="1" s="1"/>
  <c r="Z79" i="1"/>
  <c r="U48" i="1"/>
  <c r="V48" i="1" s="1"/>
  <c r="Z45" i="1"/>
  <c r="U47" i="1"/>
  <c r="V47" i="1" s="1"/>
  <c r="Z27" i="1"/>
  <c r="U29" i="1"/>
  <c r="V29" i="1" s="1"/>
  <c r="U28" i="1"/>
  <c r="V28" i="1" s="1"/>
  <c r="U92" i="1"/>
  <c r="V92" i="1" s="1"/>
  <c r="R90" i="1"/>
  <c r="X90" i="1" s="1"/>
  <c r="Y90" i="1" s="1"/>
  <c r="U91" i="1"/>
  <c r="V91" i="1" s="1"/>
  <c r="R79" i="1"/>
  <c r="X79" i="1" s="1"/>
  <c r="Z50" i="1"/>
  <c r="U38" i="1"/>
  <c r="V38" i="1" s="1"/>
  <c r="R72" i="1"/>
  <c r="U89" i="1"/>
  <c r="V89" i="1" s="1"/>
  <c r="U33" i="1"/>
  <c r="V33" i="1" s="1"/>
  <c r="Z51" i="1"/>
  <c r="Z94" i="1"/>
  <c r="U31" i="1"/>
  <c r="V31" i="1" s="1"/>
  <c r="Z84" i="1"/>
  <c r="Z32" i="1"/>
  <c r="R49" i="1"/>
  <c r="Z82" i="1"/>
  <c r="U71" i="1"/>
  <c r="V71" i="1" s="1"/>
  <c r="U68" i="1"/>
  <c r="V68" i="1" s="1"/>
  <c r="U20" i="1"/>
  <c r="V20" i="1" s="1"/>
  <c r="U16" i="1"/>
  <c r="V16" i="1" s="1"/>
  <c r="R91" i="1"/>
  <c r="R83" i="1"/>
  <c r="X83" i="1" s="1"/>
  <c r="R94" i="1"/>
  <c r="R68" i="1"/>
  <c r="R48" i="1"/>
  <c r="Q31" i="1"/>
  <c r="Z19" i="1"/>
  <c r="U37" i="1"/>
  <c r="V37" i="1" s="1"/>
  <c r="R93" i="1"/>
  <c r="X93" i="1" s="1"/>
  <c r="Y93" i="1" s="1"/>
  <c r="R67" i="1"/>
  <c r="X67" i="1" s="1"/>
  <c r="Z18" i="1"/>
  <c r="U69" i="1"/>
  <c r="V69" i="1" s="1"/>
  <c r="U36" i="1"/>
  <c r="V36" i="1" s="1"/>
  <c r="R66" i="1"/>
  <c r="X66" i="1" s="1"/>
  <c r="Y66" i="1" s="1"/>
  <c r="Z17" i="1"/>
  <c r="U35" i="1"/>
  <c r="V35" i="1" s="1"/>
  <c r="R65" i="1"/>
  <c r="X65" i="1" s="1"/>
  <c r="R45" i="1"/>
  <c r="X45" i="1" s="1"/>
  <c r="Y45" i="1" s="1"/>
  <c r="U34" i="1"/>
  <c r="V34" i="1" s="1"/>
  <c r="R78" i="1"/>
  <c r="X78" i="1" s="1"/>
  <c r="Y78" i="1" s="1"/>
  <c r="U62" i="1"/>
  <c r="V62" i="1" s="1"/>
  <c r="U61" i="1"/>
  <c r="V61" i="1" s="1"/>
  <c r="R71" i="1"/>
  <c r="Z83" i="1"/>
  <c r="R85" i="1"/>
  <c r="R82" i="1"/>
  <c r="Z81" i="1"/>
  <c r="U88" i="1"/>
  <c r="V88" i="1" s="1"/>
  <c r="U73" i="1"/>
  <c r="V73" i="1" s="1"/>
  <c r="U60" i="1"/>
  <c r="V60" i="1" s="1"/>
  <c r="Z80" i="1"/>
  <c r="U87" i="1"/>
  <c r="V87" i="1" s="1"/>
  <c r="U72" i="1"/>
  <c r="V72" i="1" s="1"/>
  <c r="Z93" i="1"/>
  <c r="U86" i="1"/>
  <c r="V86" i="1" s="1"/>
  <c r="R89" i="1"/>
  <c r="U85" i="1"/>
  <c r="V85" i="1" s="1"/>
  <c r="U70" i="1"/>
  <c r="V70" i="1" s="1"/>
  <c r="U49" i="1"/>
  <c r="V49" i="1" s="1"/>
  <c r="R74" i="1"/>
  <c r="R51" i="1"/>
  <c r="R88" i="1"/>
  <c r="R86" i="1"/>
  <c r="R84" i="1"/>
  <c r="X84" i="1" s="1"/>
  <c r="R50" i="1"/>
  <c r="X50" i="1" s="1"/>
  <c r="Y50" i="1" s="1"/>
  <c r="R62" i="1"/>
  <c r="R63" i="1"/>
  <c r="R47" i="1"/>
  <c r="V90" i="1"/>
  <c r="V78" i="1"/>
  <c r="V64" i="1"/>
  <c r="V44" i="1"/>
  <c r="V26" i="1"/>
  <c r="Z90" i="1"/>
  <c r="Z78" i="1"/>
  <c r="Z64" i="1"/>
  <c r="Z44" i="1"/>
  <c r="Z26" i="1"/>
  <c r="M39" i="10"/>
  <c r="N39" i="10"/>
  <c r="P39" i="10" s="1"/>
  <c r="O39" i="10"/>
  <c r="M40" i="10"/>
  <c r="N40" i="10" s="1"/>
  <c r="R6" i="1" l="1"/>
  <c r="X6" i="1" s="1"/>
  <c r="Y6" i="1" s="1"/>
  <c r="R13" i="1"/>
  <c r="R14" i="1"/>
  <c r="R7" i="1"/>
  <c r="R9" i="1"/>
  <c r="X9" i="1" s="1"/>
  <c r="Q4" i="1"/>
  <c r="R4" i="1" s="1"/>
  <c r="Y4" i="1" s="1"/>
  <c r="O40" i="10"/>
  <c r="P40" i="10"/>
  <c r="X77" i="1"/>
  <c r="Y77" i="1" s="1"/>
  <c r="X53" i="1"/>
  <c r="Y53" i="1" s="1"/>
  <c r="Y55" i="1"/>
  <c r="X57" i="1"/>
  <c r="Y57" i="1" s="1"/>
  <c r="X54" i="1"/>
  <c r="Y54" i="1" s="1"/>
  <c r="X58" i="1"/>
  <c r="Y58" i="1" s="1"/>
  <c r="X56" i="1"/>
  <c r="Y56" i="1" s="1"/>
  <c r="X59" i="1"/>
  <c r="Y59" i="1" s="1"/>
  <c r="Q34" i="1"/>
  <c r="R34" i="1" s="1"/>
  <c r="X34" i="1" s="1"/>
  <c r="Y34" i="1" s="1"/>
  <c r="Q33" i="1"/>
  <c r="R33" i="1" s="1"/>
  <c r="X33" i="1" s="1"/>
  <c r="Y33" i="1" s="1"/>
  <c r="Q39" i="1"/>
  <c r="R39" i="1" s="1"/>
  <c r="X39" i="1" s="1"/>
  <c r="Y39" i="1" s="1"/>
  <c r="Q41" i="1"/>
  <c r="R41" i="1" s="1"/>
  <c r="X41" i="1" s="1"/>
  <c r="Y41" i="1" s="1"/>
  <c r="Q40" i="1"/>
  <c r="R40" i="1" s="1"/>
  <c r="X40" i="1" s="1"/>
  <c r="Y40" i="1" s="1"/>
  <c r="Q42" i="1"/>
  <c r="R42" i="1" s="1"/>
  <c r="X42" i="1" s="1"/>
  <c r="Y42" i="1" s="1"/>
  <c r="Q37" i="1"/>
  <c r="R37" i="1" s="1"/>
  <c r="X37" i="1" s="1"/>
  <c r="Y37" i="1" s="1"/>
  <c r="Q43" i="1"/>
  <c r="R43" i="1" s="1"/>
  <c r="X43" i="1" s="1"/>
  <c r="Y43" i="1" s="1"/>
  <c r="Q36" i="1"/>
  <c r="R36" i="1" s="1"/>
  <c r="X36" i="1" s="1"/>
  <c r="Y36" i="1" s="1"/>
  <c r="Q32" i="1"/>
  <c r="R32" i="1" s="1"/>
  <c r="X32" i="1" s="1"/>
  <c r="Y32" i="1" s="1"/>
  <c r="Q35" i="1"/>
  <c r="R35" i="1" s="1"/>
  <c r="X35" i="1" s="1"/>
  <c r="Y35" i="1" s="1"/>
  <c r="R31" i="1"/>
  <c r="X31" i="1" s="1"/>
  <c r="Y31" i="1" s="1"/>
  <c r="Q38" i="1"/>
  <c r="R38" i="1" s="1"/>
  <c r="X38" i="1" s="1"/>
  <c r="Y38" i="1" s="1"/>
  <c r="X75" i="1"/>
  <c r="Y75" i="1" s="1"/>
  <c r="Q30" i="1"/>
  <c r="R30" i="1" s="1"/>
  <c r="X30" i="1" s="1"/>
  <c r="Y30" i="1" s="1"/>
  <c r="Q29" i="1"/>
  <c r="R29" i="1" s="1"/>
  <c r="X29" i="1" s="1"/>
  <c r="Y29" i="1" s="1"/>
  <c r="Q28" i="1"/>
  <c r="R28" i="1" s="1"/>
  <c r="X28" i="1" s="1"/>
  <c r="Y28" i="1" s="1"/>
  <c r="R21" i="1"/>
  <c r="X21" i="1" s="1"/>
  <c r="Q26" i="1"/>
  <c r="R26" i="1" s="1"/>
  <c r="X26" i="1" s="1"/>
  <c r="Y26" i="1" s="1"/>
  <c r="Q27" i="1"/>
  <c r="R27" i="1" s="1"/>
  <c r="Q17" i="1"/>
  <c r="R17" i="1" s="1"/>
  <c r="X17" i="1" s="1"/>
  <c r="Y17" i="1" s="1"/>
  <c r="Q25" i="1"/>
  <c r="R25" i="1" s="1"/>
  <c r="X25" i="1" s="1"/>
  <c r="Y25" i="1" s="1"/>
  <c r="Q16" i="1"/>
  <c r="R16" i="1" s="1"/>
  <c r="X16" i="1" s="1"/>
  <c r="Y16" i="1" s="1"/>
  <c r="Q24" i="1"/>
  <c r="R24" i="1" s="1"/>
  <c r="X24" i="1" s="1"/>
  <c r="Y24" i="1" s="1"/>
  <c r="Q23" i="1"/>
  <c r="R23" i="1" s="1"/>
  <c r="X23" i="1" s="1"/>
  <c r="Y23" i="1" s="1"/>
  <c r="Q18" i="1"/>
  <c r="R18" i="1" s="1"/>
  <c r="X18" i="1" s="1"/>
  <c r="Y18" i="1" s="1"/>
  <c r="Q19" i="1"/>
  <c r="R19" i="1" s="1"/>
  <c r="X19" i="1" s="1"/>
  <c r="Y19" i="1" s="1"/>
  <c r="Q20" i="1"/>
  <c r="R20" i="1" s="1"/>
  <c r="X20" i="1" s="1"/>
  <c r="Y20" i="1" s="1"/>
  <c r="X22" i="1"/>
  <c r="Y22" i="1" s="1"/>
  <c r="X62" i="1"/>
  <c r="Y62" i="1" s="1"/>
  <c r="X10" i="1"/>
  <c r="Y10" i="1" s="1"/>
  <c r="R8" i="1"/>
  <c r="X8" i="1" s="1"/>
  <c r="Y8" i="1" s="1"/>
  <c r="Q5" i="1"/>
  <c r="Q15" i="1"/>
  <c r="R15" i="1" s="1"/>
  <c r="X15" i="1" s="1"/>
  <c r="Y15" i="1" s="1"/>
  <c r="Y12" i="1"/>
  <c r="X14" i="1"/>
  <c r="Y14" i="1" s="1"/>
  <c r="X13" i="1"/>
  <c r="Y13" i="1" s="1"/>
  <c r="X70" i="1"/>
  <c r="Y70" i="1" s="1"/>
  <c r="X74" i="1"/>
  <c r="Y74" i="1" s="1"/>
  <c r="X7" i="1"/>
  <c r="Y7" i="1" s="1"/>
  <c r="X88" i="1"/>
  <c r="Y88" i="1" s="1"/>
  <c r="X91" i="1"/>
  <c r="Y91" i="1" s="1"/>
  <c r="X89" i="1"/>
  <c r="Y89" i="1" s="1"/>
  <c r="X63" i="1"/>
  <c r="Y63" i="1" s="1"/>
  <c r="X61" i="1"/>
  <c r="Y61" i="1" s="1"/>
  <c r="X49" i="1"/>
  <c r="Y49" i="1" s="1"/>
  <c r="Y79" i="1"/>
  <c r="X92" i="1"/>
  <c r="Y92" i="1" s="1"/>
  <c r="X85" i="1"/>
  <c r="Y85" i="1" s="1"/>
  <c r="Y65" i="1"/>
  <c r="X71" i="1"/>
  <c r="Y71" i="1" s="1"/>
  <c r="Y83" i="1"/>
  <c r="X69" i="1"/>
  <c r="Y69" i="1" s="1"/>
  <c r="Y67" i="1"/>
  <c r="X73" i="1"/>
  <c r="Y73" i="1" s="1"/>
  <c r="X87" i="1"/>
  <c r="Y87" i="1" s="1"/>
  <c r="X47" i="1"/>
  <c r="Y47" i="1" s="1"/>
  <c r="X72" i="1"/>
  <c r="Y72" i="1" s="1"/>
  <c r="Y80" i="1"/>
  <c r="X51" i="1"/>
  <c r="Y51" i="1" s="1"/>
  <c r="X86" i="1"/>
  <c r="Y86" i="1" s="1"/>
  <c r="X60" i="1"/>
  <c r="Y60" i="1" s="1"/>
  <c r="Y84" i="1"/>
  <c r="X68" i="1"/>
  <c r="Y68" i="1" s="1"/>
  <c r="X94" i="1"/>
  <c r="Y94" i="1" s="1"/>
  <c r="X82" i="1"/>
  <c r="Y82" i="1" s="1"/>
  <c r="X48" i="1"/>
  <c r="Y48" i="1" s="1"/>
  <c r="O46" i="10"/>
  <c r="O47" i="10"/>
  <c r="O48" i="10"/>
  <c r="O49" i="10"/>
  <c r="O50" i="10"/>
  <c r="O45" i="10"/>
  <c r="K53" i="10"/>
  <c r="Y9" i="1" l="1"/>
  <c r="X4" i="1"/>
  <c r="Y21" i="1"/>
  <c r="X27" i="1"/>
  <c r="Y27" i="1"/>
  <c r="R5" i="1"/>
  <c r="X5" i="1" s="1"/>
  <c r="Y5" i="1" s="1"/>
  <c r="M28" i="10"/>
  <c r="M31" i="10" s="1"/>
  <c r="K30" i="10" l="1"/>
  <c r="K31" i="10"/>
  <c r="K32" i="10"/>
  <c r="K33" i="10"/>
  <c r="K34" i="10"/>
  <c r="K29" i="10"/>
  <c r="K15" i="10"/>
  <c r="L15" i="10" s="1"/>
  <c r="M15" i="10" s="1"/>
  <c r="K11" i="10"/>
  <c r="L11" i="10" s="1"/>
  <c r="M11" i="10" s="1"/>
  <c r="K12" i="10"/>
  <c r="L12" i="10" s="1"/>
  <c r="M12" i="10" s="1"/>
  <c r="K13" i="10"/>
  <c r="L13" i="10" s="1"/>
  <c r="M13" i="10" s="1"/>
  <c r="K14" i="10"/>
  <c r="L14" i="10" s="1"/>
  <c r="M14" i="10" s="1"/>
  <c r="K10" i="10"/>
  <c r="L10" i="10" s="1"/>
  <c r="M10" i="10" s="1"/>
  <c r="J18" i="10"/>
  <c r="K3" i="10"/>
  <c r="K4" i="10"/>
  <c r="K5" i="10"/>
  <c r="K6" i="10"/>
  <c r="K7" i="10"/>
  <c r="K8" i="10"/>
  <c r="K9" i="10"/>
  <c r="K2" i="10"/>
  <c r="I3" i="5" l="1"/>
  <c r="L1508" i="9" l="1"/>
  <c r="I1838" i="9" l="1"/>
  <c r="D4" i="2" l="1"/>
  <c r="E4" i="2" s="1"/>
  <c r="AE119" i="1" l="1"/>
  <c r="AE114" i="1"/>
  <c r="AE109" i="1"/>
  <c r="AE106" i="1"/>
  <c r="AE105" i="1"/>
  <c r="AG101" i="1"/>
  <c r="AD97" i="1"/>
  <c r="AF106" i="1"/>
  <c r="AE96" i="1"/>
  <c r="AD103" i="1"/>
  <c r="AF112" i="1"/>
  <c r="AF121" i="1"/>
  <c r="AF113" i="1"/>
  <c r="AE102" i="1"/>
  <c r="AG121" i="1"/>
  <c r="AE103" i="1"/>
  <c r="AD110" i="1"/>
  <c r="AE100" i="1"/>
  <c r="AE117" i="1"/>
  <c r="AG104" i="1"/>
  <c r="AE120" i="1"/>
  <c r="AF114" i="1"/>
  <c r="AE110" i="1"/>
  <c r="AE107" i="1"/>
  <c r="AF105" i="1"/>
  <c r="AG102" i="1"/>
  <c r="AE95" i="1"/>
  <c r="AG103" i="1"/>
  <c r="AE116" i="1"/>
  <c r="AG117" i="1"/>
  <c r="AD118" i="1"/>
  <c r="AD108" i="1"/>
  <c r="AG119" i="1"/>
  <c r="AD104" i="1"/>
  <c r="AD120" i="1"/>
  <c r="AE104" i="1"/>
  <c r="AD111" i="1"/>
  <c r="AF102" i="1"/>
  <c r="AE108" i="1"/>
  <c r="AG100" i="1"/>
  <c r="AF117" i="1"/>
  <c r="AD115" i="1"/>
  <c r="AG114" i="1"/>
  <c r="AD112" i="1"/>
  <c r="AE111" i="1"/>
  <c r="AG105" i="1"/>
  <c r="AF110" i="1"/>
  <c r="AF96" i="1"/>
  <c r="AF116" i="1"/>
  <c r="AF111" i="1"/>
  <c r="AF97" i="1"/>
  <c r="AG116" i="1"/>
  <c r="AD119" i="1"/>
  <c r="AG109" i="1"/>
  <c r="AG96" i="1"/>
  <c r="AG110" i="1"/>
  <c r="AG97" i="1"/>
  <c r="AF104" i="1"/>
  <c r="AF100" i="1"/>
  <c r="AD114" i="1"/>
  <c r="AF103" i="1"/>
  <c r="AF118" i="1"/>
  <c r="AE115" i="1"/>
  <c r="AD113" i="1"/>
  <c r="AF108" i="1"/>
  <c r="AF107" i="1"/>
  <c r="AD101" i="1"/>
  <c r="AE97" i="1"/>
  <c r="AD121" i="1"/>
  <c r="AE113" i="1"/>
  <c r="AD117" i="1"/>
  <c r="AE101" i="1"/>
  <c r="AG118" i="1"/>
  <c r="AG95" i="1"/>
  <c r="AD109" i="1"/>
  <c r="AG120" i="1"/>
  <c r="AF101" i="1"/>
  <c r="AD106" i="1"/>
  <c r="AE118" i="1"/>
  <c r="AD105" i="1"/>
  <c r="AF119" i="1"/>
  <c r="AD116" i="1"/>
  <c r="AF115" i="1"/>
  <c r="AE112" i="1"/>
  <c r="AF109" i="1"/>
  <c r="AG106" i="1"/>
  <c r="AD102" i="1"/>
  <c r="AF95" i="1"/>
  <c r="AF120" i="1"/>
  <c r="AG115" i="1"/>
  <c r="AG107" i="1"/>
  <c r="AE121" i="1"/>
  <c r="AG108" i="1"/>
  <c r="AG112" i="1"/>
  <c r="AD100" i="1"/>
  <c r="AG113" i="1"/>
  <c r="AG111" i="1"/>
  <c r="AD95" i="1"/>
  <c r="AD107" i="1"/>
  <c r="AD96" i="1"/>
  <c r="AE53" i="1"/>
  <c r="AE57" i="1"/>
  <c r="AG40" i="1"/>
  <c r="AG43" i="1"/>
  <c r="AE4" i="1"/>
  <c r="AG21" i="1"/>
  <c r="AD23" i="1"/>
  <c r="AD14" i="1"/>
  <c r="AF6" i="1"/>
  <c r="AG8" i="1"/>
  <c r="AE15" i="1"/>
  <c r="AD16" i="1"/>
  <c r="AD34" i="1"/>
  <c r="AD51" i="1"/>
  <c r="AD71" i="1"/>
  <c r="AD85" i="1"/>
  <c r="AE18" i="1"/>
  <c r="AE36" i="1"/>
  <c r="AE61" i="1"/>
  <c r="AE73" i="1"/>
  <c r="AE87" i="1"/>
  <c r="AF20" i="1"/>
  <c r="AF38" i="1"/>
  <c r="AF63" i="1"/>
  <c r="AF75" i="1"/>
  <c r="AF89" i="1"/>
  <c r="AG27" i="1"/>
  <c r="AG45" i="1"/>
  <c r="AG66" i="1"/>
  <c r="AG80" i="1"/>
  <c r="AG92" i="1"/>
  <c r="AE71" i="1"/>
  <c r="AG64" i="1"/>
  <c r="AF53" i="1"/>
  <c r="AF57" i="1"/>
  <c r="AD39" i="1"/>
  <c r="AD42" i="1"/>
  <c r="AF4" i="1"/>
  <c r="AE23" i="1"/>
  <c r="AE5" i="1"/>
  <c r="AF7" i="1"/>
  <c r="AG9" i="1"/>
  <c r="AF15" i="1"/>
  <c r="AD17" i="1"/>
  <c r="AD35" i="1"/>
  <c r="AD60" i="1"/>
  <c r="AD72" i="1"/>
  <c r="AD86" i="1"/>
  <c r="AE19" i="1"/>
  <c r="AE37" i="1"/>
  <c r="AE62" i="1"/>
  <c r="AE74" i="1"/>
  <c r="AE88" i="1"/>
  <c r="AF26" i="1"/>
  <c r="AF44" i="1"/>
  <c r="AF64" i="1"/>
  <c r="AF78" i="1"/>
  <c r="AF90" i="1"/>
  <c r="AG28" i="1"/>
  <c r="AG46" i="1"/>
  <c r="AG67" i="1"/>
  <c r="AG81" i="1"/>
  <c r="AG93" i="1"/>
  <c r="AF68" i="1"/>
  <c r="AG85" i="1"/>
  <c r="AF83" i="1"/>
  <c r="AG86" i="1"/>
  <c r="AG19" i="1"/>
  <c r="AF76" i="1"/>
  <c r="AE14" i="1"/>
  <c r="AE16" i="1"/>
  <c r="AG90" i="1"/>
  <c r="AD52" i="1"/>
  <c r="AG53" i="1"/>
  <c r="AD56" i="1"/>
  <c r="AG57" i="1"/>
  <c r="AE39" i="1"/>
  <c r="AE42" i="1"/>
  <c r="AG4" i="1"/>
  <c r="AF23" i="1"/>
  <c r="AE6" i="1"/>
  <c r="AF8" i="1"/>
  <c r="AG10" i="1"/>
  <c r="AG15" i="1"/>
  <c r="AD18" i="1"/>
  <c r="AD36" i="1"/>
  <c r="AD61" i="1"/>
  <c r="AD73" i="1"/>
  <c r="AD87" i="1"/>
  <c r="AE20" i="1"/>
  <c r="AE38" i="1"/>
  <c r="AE63" i="1"/>
  <c r="AE75" i="1"/>
  <c r="AE89" i="1"/>
  <c r="AF27" i="1"/>
  <c r="AF45" i="1"/>
  <c r="AF65" i="1"/>
  <c r="AF79" i="1"/>
  <c r="AF91" i="1"/>
  <c r="AG29" i="1"/>
  <c r="AG47" i="1"/>
  <c r="AG68" i="1"/>
  <c r="AG82" i="1"/>
  <c r="AG94" i="1"/>
  <c r="AG83" i="1"/>
  <c r="AG33" i="1"/>
  <c r="AF49" i="1"/>
  <c r="AG60" i="1"/>
  <c r="AG88" i="1"/>
  <c r="AE51" i="1"/>
  <c r="AG38" i="1"/>
  <c r="AE52" i="1"/>
  <c r="AE56" i="1"/>
  <c r="AF39" i="1"/>
  <c r="AF42" i="1"/>
  <c r="AG49" i="1"/>
  <c r="AG23" i="1"/>
  <c r="AD5" i="1"/>
  <c r="AE7" i="1"/>
  <c r="AF9" i="1"/>
  <c r="AG11" i="1"/>
  <c r="AD19" i="1"/>
  <c r="AD37" i="1"/>
  <c r="AD62" i="1"/>
  <c r="AD74" i="1"/>
  <c r="AD88" i="1"/>
  <c r="AE26" i="1"/>
  <c r="AE44" i="1"/>
  <c r="AE64" i="1"/>
  <c r="AE78" i="1"/>
  <c r="AE90" i="1"/>
  <c r="AF28" i="1"/>
  <c r="AF46" i="1"/>
  <c r="AF66" i="1"/>
  <c r="AF80" i="1"/>
  <c r="AF92" i="1"/>
  <c r="AG31" i="1"/>
  <c r="AG48" i="1"/>
  <c r="AG69" i="1"/>
  <c r="AF82" i="1"/>
  <c r="AG51" i="1"/>
  <c r="AF69" i="1"/>
  <c r="AG62" i="1"/>
  <c r="AF58" i="1"/>
  <c r="AD12" i="1"/>
  <c r="AE85" i="1"/>
  <c r="AG20" i="1"/>
  <c r="AF52" i="1"/>
  <c r="AF56" i="1"/>
  <c r="AG39" i="1"/>
  <c r="AG42" i="1"/>
  <c r="AD25" i="1"/>
  <c r="AD6" i="1"/>
  <c r="AE8" i="1"/>
  <c r="AF10" i="1"/>
  <c r="AG12" i="1"/>
  <c r="AD20" i="1"/>
  <c r="AD38" i="1"/>
  <c r="AD63" i="1"/>
  <c r="AD75" i="1"/>
  <c r="AD89" i="1"/>
  <c r="AE27" i="1"/>
  <c r="AE45" i="1"/>
  <c r="AE65" i="1"/>
  <c r="AE79" i="1"/>
  <c r="AE91" i="1"/>
  <c r="AF29" i="1"/>
  <c r="AF47" i="1"/>
  <c r="AF67" i="1"/>
  <c r="AF81" i="1"/>
  <c r="AF93" i="1"/>
  <c r="AG32" i="1"/>
  <c r="AG50" i="1"/>
  <c r="AG70" i="1"/>
  <c r="AG84" i="1"/>
  <c r="AF48" i="1"/>
  <c r="AG71" i="1"/>
  <c r="AG16" i="1"/>
  <c r="AG74" i="1"/>
  <c r="AG75" i="1"/>
  <c r="AF24" i="1"/>
  <c r="AD32" i="1"/>
  <c r="AF36" i="1"/>
  <c r="AD77" i="1"/>
  <c r="AG52" i="1"/>
  <c r="AD55" i="1"/>
  <c r="AG56" i="1"/>
  <c r="AD59" i="1"/>
  <c r="AD41" i="1"/>
  <c r="AD30" i="1"/>
  <c r="AD22" i="1"/>
  <c r="AE25" i="1"/>
  <c r="AD7" i="1"/>
  <c r="AE9" i="1"/>
  <c r="AF11" i="1"/>
  <c r="AG13" i="1"/>
  <c r="AD26" i="1"/>
  <c r="AD44" i="1"/>
  <c r="AD64" i="1"/>
  <c r="AD78" i="1"/>
  <c r="AD90" i="1"/>
  <c r="AE28" i="1"/>
  <c r="AE46" i="1"/>
  <c r="AE66" i="1"/>
  <c r="AE80" i="1"/>
  <c r="AE92" i="1"/>
  <c r="AF31" i="1"/>
  <c r="AF94" i="1"/>
  <c r="AF32" i="1"/>
  <c r="AG72" i="1"/>
  <c r="AF86" i="1"/>
  <c r="AE21" i="1"/>
  <c r="AD69" i="1"/>
  <c r="AF73" i="1"/>
  <c r="AE77" i="1"/>
  <c r="AE55" i="1"/>
  <c r="AE59" i="1"/>
  <c r="AE41" i="1"/>
  <c r="AE30" i="1"/>
  <c r="AE22" i="1"/>
  <c r="AF25" i="1"/>
  <c r="AD8" i="1"/>
  <c r="AE10" i="1"/>
  <c r="AF12" i="1"/>
  <c r="AG14" i="1"/>
  <c r="AD27" i="1"/>
  <c r="AD45" i="1"/>
  <c r="AD65" i="1"/>
  <c r="AD79" i="1"/>
  <c r="AD91" i="1"/>
  <c r="AE29" i="1"/>
  <c r="AE47" i="1"/>
  <c r="AE67" i="1"/>
  <c r="AE81" i="1"/>
  <c r="AE93" i="1"/>
  <c r="AG34" i="1"/>
  <c r="AG89" i="1"/>
  <c r="AG6" i="1"/>
  <c r="AD83" i="1"/>
  <c r="AF77" i="1"/>
  <c r="AF55" i="1"/>
  <c r="AF59" i="1"/>
  <c r="AF41" i="1"/>
  <c r="AF30" i="1"/>
  <c r="AF22" i="1"/>
  <c r="AG25" i="1"/>
  <c r="AD9" i="1"/>
  <c r="AE11" i="1"/>
  <c r="AF13" i="1"/>
  <c r="AD28" i="1"/>
  <c r="AD46" i="1"/>
  <c r="AD66" i="1"/>
  <c r="AD80" i="1"/>
  <c r="AD92" i="1"/>
  <c r="AE31" i="1"/>
  <c r="AE48" i="1"/>
  <c r="AE68" i="1"/>
  <c r="AE82" i="1"/>
  <c r="AE94" i="1"/>
  <c r="AF33" i="1"/>
  <c r="AF50" i="1"/>
  <c r="AF70" i="1"/>
  <c r="AF84" i="1"/>
  <c r="AG17" i="1"/>
  <c r="AG35" i="1"/>
  <c r="AG61" i="1"/>
  <c r="AG73" i="1"/>
  <c r="AG87" i="1"/>
  <c r="AF71" i="1"/>
  <c r="AG18" i="1"/>
  <c r="AG37" i="1"/>
  <c r="AE43" i="1"/>
  <c r="AF18" i="1"/>
  <c r="AF87" i="1"/>
  <c r="AD76" i="1"/>
  <c r="AG77" i="1"/>
  <c r="AD54" i="1"/>
  <c r="AG55" i="1"/>
  <c r="AD58" i="1"/>
  <c r="AG59" i="1"/>
  <c r="AG41" i="1"/>
  <c r="AG30" i="1"/>
  <c r="AG22" i="1"/>
  <c r="AD24" i="1"/>
  <c r="AD10" i="1"/>
  <c r="AE12" i="1"/>
  <c r="AF14" i="1"/>
  <c r="AD29" i="1"/>
  <c r="AD47" i="1"/>
  <c r="AD67" i="1"/>
  <c r="AD81" i="1"/>
  <c r="AD93" i="1"/>
  <c r="AE32" i="1"/>
  <c r="AE49" i="1"/>
  <c r="AE69" i="1"/>
  <c r="AE83" i="1"/>
  <c r="AF16" i="1"/>
  <c r="AF34" i="1"/>
  <c r="AF51" i="1"/>
  <c r="AF85" i="1"/>
  <c r="AG36" i="1"/>
  <c r="AG63" i="1"/>
  <c r="AF54" i="1"/>
  <c r="AE34" i="1"/>
  <c r="AG78" i="1"/>
  <c r="AE76" i="1"/>
  <c r="AE54" i="1"/>
  <c r="AE58" i="1"/>
  <c r="AD40" i="1"/>
  <c r="AD43" i="1"/>
  <c r="AD21" i="1"/>
  <c r="AE24" i="1"/>
  <c r="AD11" i="1"/>
  <c r="AE13" i="1"/>
  <c r="AG5" i="1"/>
  <c r="AD31" i="1"/>
  <c r="AD48" i="1"/>
  <c r="AD68" i="1"/>
  <c r="AD82" i="1"/>
  <c r="AD94" i="1"/>
  <c r="AE33" i="1"/>
  <c r="AE50" i="1"/>
  <c r="AE70" i="1"/>
  <c r="AE84" i="1"/>
  <c r="AF17" i="1"/>
  <c r="AF35" i="1"/>
  <c r="AF60" i="1"/>
  <c r="AF72" i="1"/>
  <c r="AE40" i="1"/>
  <c r="AD49" i="1"/>
  <c r="AF61" i="1"/>
  <c r="AG76" i="1"/>
  <c r="AD53" i="1"/>
  <c r="AG54" i="1"/>
  <c r="AD57" i="1"/>
  <c r="AG58" i="1"/>
  <c r="AF40" i="1"/>
  <c r="AF43" i="1"/>
  <c r="AD4" i="1"/>
  <c r="AF21" i="1"/>
  <c r="AG24" i="1"/>
  <c r="AD13" i="1"/>
  <c r="AF5" i="1"/>
  <c r="AG7" i="1"/>
  <c r="AD15" i="1"/>
  <c r="AD33" i="1"/>
  <c r="AD50" i="1"/>
  <c r="AD70" i="1"/>
  <c r="AD84" i="1"/>
  <c r="AE17" i="1"/>
  <c r="AE35" i="1"/>
  <c r="AE60" i="1"/>
  <c r="AE72" i="1"/>
  <c r="AE86" i="1"/>
  <c r="AF19" i="1"/>
  <c r="AF37" i="1"/>
  <c r="AF62" i="1"/>
  <c r="AF74" i="1"/>
  <c r="AF88" i="1"/>
  <c r="AG26" i="1"/>
  <c r="AG44" i="1"/>
  <c r="AG65" i="1"/>
  <c r="AG79" i="1"/>
  <c r="AG91" i="1"/>
  <c r="F4" i="2"/>
  <c r="C70" i="2" l="1"/>
  <c r="E56" i="2"/>
  <c r="C129" i="2"/>
  <c r="C105" i="2"/>
  <c r="E140" i="2"/>
  <c r="E124" i="2"/>
  <c r="E101" i="2"/>
  <c r="E36" i="2"/>
  <c r="E12" i="2"/>
  <c r="E21" i="2"/>
  <c r="E32" i="2"/>
  <c r="E11" i="2"/>
  <c r="E62" i="2"/>
  <c r="E6" i="2"/>
  <c r="D21" i="2"/>
  <c r="D78" i="2"/>
  <c r="D37" i="2"/>
  <c r="D140" i="2"/>
  <c r="D7" i="2"/>
  <c r="D106" i="2"/>
  <c r="D103" i="2"/>
  <c r="D85" i="2"/>
  <c r="D61" i="2"/>
  <c r="C101" i="2"/>
  <c r="C35" i="2"/>
  <c r="C111" i="2"/>
  <c r="C109" i="2"/>
  <c r="C59" i="2"/>
  <c r="C128" i="2"/>
  <c r="C8" i="2"/>
  <c r="C7" i="2"/>
  <c r="C54" i="2"/>
  <c r="E58" i="2"/>
  <c r="D128" i="2"/>
  <c r="C34" i="2"/>
  <c r="E65" i="2"/>
  <c r="D92" i="2"/>
  <c r="D41" i="2"/>
  <c r="C44" i="2"/>
  <c r="C108" i="2"/>
  <c r="C65" i="2"/>
  <c r="C22" i="2"/>
  <c r="E84" i="2"/>
  <c r="D121" i="2"/>
  <c r="C93" i="2"/>
  <c r="E92" i="2"/>
  <c r="E54" i="2"/>
  <c r="D146" i="2"/>
  <c r="C130" i="2"/>
  <c r="E119" i="2"/>
  <c r="E106" i="2"/>
  <c r="D51" i="2"/>
  <c r="C49" i="2"/>
  <c r="C11" i="2"/>
  <c r="C153" i="2"/>
  <c r="C92" i="2"/>
  <c r="C144" i="2"/>
  <c r="C6" i="2"/>
  <c r="E114" i="2"/>
  <c r="D97" i="2"/>
  <c r="C66" i="2"/>
  <c r="E122" i="2"/>
  <c r="E110" i="2"/>
  <c r="D30" i="2"/>
  <c r="C110" i="2"/>
  <c r="E73" i="2"/>
  <c r="E64" i="2"/>
  <c r="D87" i="2"/>
  <c r="D27" i="2"/>
  <c r="C94" i="2"/>
  <c r="E63" i="2"/>
  <c r="D80" i="2"/>
  <c r="D53" i="2"/>
  <c r="C123" i="2"/>
  <c r="E15" i="2"/>
  <c r="D65" i="2"/>
  <c r="C43" i="2"/>
  <c r="E126" i="2"/>
  <c r="D66" i="2"/>
  <c r="D15" i="2"/>
  <c r="C68" i="2"/>
  <c r="E146" i="2"/>
  <c r="E8" i="2"/>
  <c r="D150" i="2"/>
  <c r="D127" i="2"/>
  <c r="C52" i="2"/>
  <c r="E143" i="2"/>
  <c r="E153" i="2"/>
  <c r="E102" i="2"/>
  <c r="D10" i="2"/>
  <c r="D44" i="2"/>
  <c r="C36" i="2"/>
  <c r="C78" i="2"/>
  <c r="E16" i="2"/>
  <c r="E39" i="2"/>
  <c r="E105" i="2"/>
  <c r="E132" i="2"/>
  <c r="E99" i="2"/>
  <c r="E55" i="2"/>
  <c r="E43" i="2"/>
  <c r="E98" i="2"/>
  <c r="E42" i="2"/>
  <c r="D77" i="2"/>
  <c r="D88" i="2"/>
  <c r="D117" i="2"/>
  <c r="D100" i="2"/>
  <c r="D108" i="2"/>
  <c r="D38" i="2"/>
  <c r="D151" i="2"/>
  <c r="D33" i="2"/>
  <c r="D72" i="2"/>
  <c r="C149" i="2"/>
  <c r="C20" i="2"/>
  <c r="C127" i="2"/>
  <c r="C14" i="2"/>
  <c r="C12" i="2"/>
  <c r="C122" i="2"/>
  <c r="C120" i="2"/>
  <c r="C121" i="2"/>
  <c r="C140" i="2"/>
  <c r="C150" i="2"/>
  <c r="E20" i="2"/>
  <c r="D56" i="2"/>
  <c r="C124" i="2"/>
  <c r="E113" i="2"/>
  <c r="E47" i="2"/>
  <c r="D22" i="2"/>
  <c r="D64" i="2"/>
  <c r="C29" i="2"/>
  <c r="E71" i="2"/>
  <c r="E50" i="2"/>
  <c r="D86" i="2"/>
  <c r="D58" i="2"/>
  <c r="C13" i="2"/>
  <c r="E107" i="2"/>
  <c r="E45" i="2"/>
  <c r="D125" i="2"/>
  <c r="D67" i="2"/>
  <c r="D148" i="2"/>
  <c r="C28" i="2"/>
  <c r="E111" i="2"/>
  <c r="E108" i="2"/>
  <c r="E151" i="2"/>
  <c r="E88" i="2"/>
  <c r="E123" i="2"/>
  <c r="E148" i="2"/>
  <c r="E40" i="2"/>
  <c r="E17" i="2"/>
  <c r="E94" i="2"/>
  <c r="E38" i="2"/>
  <c r="D95" i="2"/>
  <c r="D109" i="2"/>
  <c r="D18" i="2"/>
  <c r="D81" i="2"/>
  <c r="D83" i="2"/>
  <c r="D102" i="2"/>
  <c r="D46" i="2"/>
  <c r="D79" i="2"/>
  <c r="D45" i="2"/>
  <c r="C85" i="2"/>
  <c r="C117" i="2"/>
  <c r="C79" i="2"/>
  <c r="C98" i="2"/>
  <c r="C114" i="2"/>
  <c r="C106" i="2"/>
  <c r="C104" i="2"/>
  <c r="C41" i="2"/>
  <c r="C60" i="2"/>
  <c r="E125" i="2"/>
  <c r="D28" i="2"/>
  <c r="C132" i="2"/>
  <c r="C38" i="2"/>
  <c r="E57" i="2"/>
  <c r="D149" i="2"/>
  <c r="D144" i="2"/>
  <c r="C27" i="2"/>
  <c r="E48" i="2"/>
  <c r="D16" i="2"/>
  <c r="D94" i="2"/>
  <c r="D13" i="2"/>
  <c r="E142" i="2"/>
  <c r="E93" i="2"/>
  <c r="E46" i="2"/>
  <c r="D36" i="2"/>
  <c r="D107" i="2"/>
  <c r="D8" i="2"/>
  <c r="C48" i="2"/>
  <c r="C154" i="2"/>
  <c r="C89" i="2"/>
  <c r="C96" i="2"/>
  <c r="E147" i="2"/>
  <c r="E35" i="2"/>
  <c r="E145" i="2"/>
  <c r="E27" i="2"/>
  <c r="E120" i="2"/>
  <c r="E97" i="2"/>
  <c r="E87" i="2"/>
  <c r="E79" i="2"/>
  <c r="E90" i="2"/>
  <c r="E34" i="2"/>
  <c r="D132" i="2"/>
  <c r="D59" i="2"/>
  <c r="D82" i="2"/>
  <c r="D73" i="2"/>
  <c r="D101" i="2"/>
  <c r="D49" i="2"/>
  <c r="D110" i="2"/>
  <c r="D123" i="2"/>
  <c r="D11" i="2"/>
  <c r="C69" i="2"/>
  <c r="C148" i="2"/>
  <c r="C63" i="2"/>
  <c r="C17" i="2"/>
  <c r="C90" i="2"/>
  <c r="C88" i="2"/>
  <c r="C9" i="2"/>
  <c r="E109" i="2"/>
  <c r="F70" i="2"/>
  <c r="D57" i="2"/>
  <c r="E144" i="2"/>
  <c r="E83" i="2"/>
  <c r="E53" i="2"/>
  <c r="E75" i="2"/>
  <c r="E95" i="2"/>
  <c r="E80" i="2"/>
  <c r="E72" i="2"/>
  <c r="E41" i="2"/>
  <c r="E86" i="2"/>
  <c r="E30" i="2"/>
  <c r="D70" i="2"/>
  <c r="D126" i="2"/>
  <c r="D32" i="2"/>
  <c r="D122" i="2"/>
  <c r="D143" i="2"/>
  <c r="D31" i="2"/>
  <c r="D60" i="2"/>
  <c r="D152" i="2"/>
  <c r="D147" i="2"/>
  <c r="C53" i="2"/>
  <c r="C147" i="2"/>
  <c r="C18" i="2"/>
  <c r="C32" i="2"/>
  <c r="C97" i="2"/>
  <c r="C26" i="2"/>
  <c r="C72" i="2"/>
  <c r="C119" i="2"/>
  <c r="C118" i="2"/>
  <c r="E112" i="2"/>
  <c r="D71" i="2"/>
  <c r="C126" i="2"/>
  <c r="E104" i="2"/>
  <c r="E154" i="2"/>
  <c r="E28" i="2"/>
  <c r="E52" i="2"/>
  <c r="E31" i="2"/>
  <c r="E61" i="2"/>
  <c r="E51" i="2"/>
  <c r="E25" i="2"/>
  <c r="E82" i="2"/>
  <c r="E18" i="2"/>
  <c r="D20" i="2"/>
  <c r="D120" i="2"/>
  <c r="D96" i="2"/>
  <c r="D26" i="2"/>
  <c r="D98" i="2"/>
  <c r="D75" i="2"/>
  <c r="D17" i="2"/>
  <c r="D54" i="2"/>
  <c r="D62" i="2"/>
  <c r="C37" i="2"/>
  <c r="C131" i="2"/>
  <c r="C113" i="2"/>
  <c r="C95" i="2"/>
  <c r="C112" i="2"/>
  <c r="C10" i="2"/>
  <c r="C56" i="2"/>
  <c r="C103" i="2"/>
  <c r="C102" i="2"/>
  <c r="E60" i="2"/>
  <c r="D105" i="2"/>
  <c r="C19" i="2"/>
  <c r="E115" i="2"/>
  <c r="E130" i="2"/>
  <c r="E85" i="2"/>
  <c r="E37" i="2"/>
  <c r="E29" i="2"/>
  <c r="E59" i="2"/>
  <c r="E68" i="2"/>
  <c r="E23" i="2"/>
  <c r="E78" i="2"/>
  <c r="E14" i="2"/>
  <c r="D84" i="2"/>
  <c r="D111" i="2"/>
  <c r="D43" i="2"/>
  <c r="D90" i="2"/>
  <c r="D48" i="2"/>
  <c r="D113" i="2"/>
  <c r="D23" i="2"/>
  <c r="D118" i="2"/>
  <c r="D12" i="2"/>
  <c r="C21" i="2"/>
  <c r="C115" i="2"/>
  <c r="C16" i="2"/>
  <c r="C142" i="2"/>
  <c r="C80" i="2"/>
  <c r="C50" i="2"/>
  <c r="C40" i="2"/>
  <c r="C87" i="2"/>
  <c r="C86" i="2"/>
  <c r="C57" i="2"/>
  <c r="C71" i="2"/>
  <c r="C145" i="2"/>
  <c r="C73" i="2"/>
  <c r="C74" i="2"/>
  <c r="C76" i="2"/>
  <c r="C77" i="2"/>
  <c r="C62" i="2"/>
  <c r="C47" i="2"/>
  <c r="C99" i="2"/>
  <c r="C116" i="2"/>
  <c r="D115" i="2"/>
  <c r="D35" i="2"/>
  <c r="D68" i="2"/>
  <c r="D119" i="2"/>
  <c r="E152" i="2"/>
  <c r="E127" i="2"/>
  <c r="E103" i="2"/>
  <c r="E24" i="2"/>
  <c r="E44" i="2"/>
  <c r="E49" i="2"/>
  <c r="E13" i="2"/>
  <c r="E66" i="2"/>
  <c r="E10" i="2"/>
  <c r="D93" i="2"/>
  <c r="D14" i="2"/>
  <c r="D99" i="2"/>
  <c r="D47" i="2"/>
  <c r="D112" i="2"/>
  <c r="D42" i="2"/>
  <c r="D9" i="2"/>
  <c r="D19" i="2"/>
  <c r="D76" i="2"/>
  <c r="C146" i="2"/>
  <c r="C51" i="2"/>
  <c r="C143" i="2"/>
  <c r="C125" i="2"/>
  <c r="C75" i="2"/>
  <c r="C81" i="2"/>
  <c r="C24" i="2"/>
  <c r="C23" i="2"/>
  <c r="E150" i="2"/>
  <c r="E117" i="2"/>
  <c r="E89" i="2"/>
  <c r="E69" i="2"/>
  <c r="E19" i="2"/>
  <c r="E33" i="2"/>
  <c r="E121" i="2"/>
  <c r="E91" i="2"/>
  <c r="E100" i="2"/>
  <c r="E7" i="2"/>
  <c r="E74" i="2"/>
  <c r="E26" i="2"/>
  <c r="D55" i="2"/>
  <c r="D74" i="2"/>
  <c r="D25" i="2"/>
  <c r="D142" i="2"/>
  <c r="D40" i="2"/>
  <c r="D124" i="2"/>
  <c r="D52" i="2"/>
  <c r="D69" i="2"/>
  <c r="D50" i="2"/>
  <c r="D29" i="2"/>
  <c r="D91" i="2"/>
  <c r="D6" i="2"/>
  <c r="C100" i="2"/>
  <c r="C83" i="2"/>
  <c r="C31" i="2"/>
  <c r="C46" i="2"/>
  <c r="C61" i="2"/>
  <c r="C107" i="2"/>
  <c r="C58" i="2"/>
  <c r="C25" i="2"/>
  <c r="C33" i="2"/>
  <c r="C55" i="2"/>
  <c r="C151" i="2"/>
  <c r="E96" i="2"/>
  <c r="E77" i="2"/>
  <c r="E67" i="2"/>
  <c r="E128" i="2"/>
  <c r="E149" i="2"/>
  <c r="E9" i="2"/>
  <c r="E116" i="2"/>
  <c r="E76" i="2"/>
  <c r="E81" i="2"/>
  <c r="E118" i="2"/>
  <c r="E70" i="2"/>
  <c r="E22" i="2"/>
  <c r="D39" i="2"/>
  <c r="D24" i="2"/>
  <c r="D63" i="2"/>
  <c r="D153" i="2"/>
  <c r="D104" i="2"/>
  <c r="D34" i="2"/>
  <c r="D116" i="2"/>
  <c r="D154" i="2"/>
  <c r="D114" i="2"/>
  <c r="D89" i="2"/>
  <c r="D145" i="2"/>
  <c r="C82" i="2"/>
  <c r="C84" i="2"/>
  <c r="C67" i="2"/>
  <c r="C15" i="2"/>
  <c r="C30" i="2"/>
  <c r="C45" i="2"/>
  <c r="C91" i="2"/>
  <c r="C42" i="2"/>
  <c r="C152" i="2"/>
  <c r="C64" i="2"/>
  <c r="C39" i="2"/>
  <c r="D129" i="2"/>
  <c r="E129" i="2"/>
  <c r="D130" i="2"/>
  <c r="D131" i="2"/>
  <c r="E131" i="2"/>
  <c r="G4" i="2"/>
  <c r="F6" i="2"/>
  <c r="F10" i="2"/>
  <c r="F14" i="2"/>
  <c r="F18" i="2"/>
  <c r="F22" i="2"/>
  <c r="F26" i="2"/>
  <c r="F9" i="2"/>
  <c r="F13" i="2"/>
  <c r="F17" i="2"/>
  <c r="F21" i="2"/>
  <c r="F25" i="2"/>
  <c r="F29" i="2"/>
  <c r="F33" i="2"/>
  <c r="F37" i="2"/>
  <c r="F41" i="2"/>
  <c r="F45" i="2"/>
  <c r="F49" i="2"/>
  <c r="F53" i="2"/>
  <c r="F57" i="2"/>
  <c r="F61" i="2"/>
  <c r="F65" i="2"/>
  <c r="F69" i="2"/>
  <c r="F73" i="2"/>
  <c r="F77" i="2"/>
  <c r="F81" i="2"/>
  <c r="F85" i="2"/>
  <c r="F89" i="2"/>
  <c r="F93" i="2"/>
  <c r="F97" i="2"/>
  <c r="F101" i="2"/>
  <c r="F105" i="2"/>
  <c r="F109" i="2"/>
  <c r="F113" i="2"/>
  <c r="F117" i="2"/>
  <c r="F16" i="2"/>
  <c r="F20" i="2"/>
  <c r="F24" i="2"/>
  <c r="F28" i="2"/>
  <c r="F30" i="2"/>
  <c r="F19" i="2"/>
  <c r="F36" i="2"/>
  <c r="F43" i="2"/>
  <c r="F52" i="2"/>
  <c r="F59" i="2"/>
  <c r="F68" i="2"/>
  <c r="F75" i="2"/>
  <c r="F84" i="2"/>
  <c r="F91" i="2"/>
  <c r="F100" i="2"/>
  <c r="F107" i="2"/>
  <c r="F116" i="2"/>
  <c r="F122" i="2"/>
  <c r="F126" i="2"/>
  <c r="F130" i="2"/>
  <c r="F142" i="2"/>
  <c r="F146" i="2"/>
  <c r="F39" i="2"/>
  <c r="F60" i="2"/>
  <c r="F96" i="2"/>
  <c r="F62" i="2"/>
  <c r="F79" i="2"/>
  <c r="F98" i="2"/>
  <c r="F64" i="2"/>
  <c r="F7" i="2"/>
  <c r="F47" i="2"/>
  <c r="F66" i="2"/>
  <c r="F32" i="2"/>
  <c r="F11" i="2"/>
  <c r="F38" i="2"/>
  <c r="F74" i="2"/>
  <c r="F40" i="2"/>
  <c r="F55" i="2"/>
  <c r="F8" i="2"/>
  <c r="F42" i="2"/>
  <c r="F78" i="2"/>
  <c r="F95" i="2"/>
  <c r="F114" i="2"/>
  <c r="F128" i="2"/>
  <c r="F152" i="2"/>
  <c r="F15" i="2"/>
  <c r="F44" i="2"/>
  <c r="F80" i="2"/>
  <c r="F46" i="2"/>
  <c r="F63" i="2"/>
  <c r="F82" i="2"/>
  <c r="F48" i="2"/>
  <c r="F12" i="2"/>
  <c r="F31" i="2"/>
  <c r="F120" i="2"/>
  <c r="F123" i="2"/>
  <c r="F129" i="2"/>
  <c r="F153" i="2"/>
  <c r="F71" i="2"/>
  <c r="F132" i="2"/>
  <c r="F51" i="2"/>
  <c r="F90" i="2"/>
  <c r="F87" i="2"/>
  <c r="F56" i="2"/>
  <c r="F72" i="2"/>
  <c r="F111" i="2"/>
  <c r="F115" i="2"/>
  <c r="F131" i="2"/>
  <c r="F27" i="2"/>
  <c r="F88" i="2"/>
  <c r="F119" i="2"/>
  <c r="F125" i="2"/>
  <c r="F103" i="2"/>
  <c r="F76" i="2"/>
  <c r="F99" i="2"/>
  <c r="F148" i="2"/>
  <c r="F94" i="2"/>
  <c r="F145" i="2"/>
  <c r="F151" i="2"/>
  <c r="F58" i="2"/>
  <c r="F83" i="2"/>
  <c r="F118" i="2"/>
  <c r="F34" i="2"/>
  <c r="F121" i="2"/>
  <c r="F54" i="2"/>
  <c r="F86" i="2"/>
  <c r="F124" i="2"/>
  <c r="F127" i="2"/>
  <c r="F154" i="2"/>
  <c r="F50" i="2"/>
  <c r="F23" i="2"/>
  <c r="F35" i="2"/>
  <c r="F67" i="2"/>
  <c r="F92" i="2"/>
  <c r="F106" i="2"/>
  <c r="F112" i="2"/>
  <c r="F143" i="2"/>
  <c r="F149" i="2"/>
  <c r="F108" i="2"/>
  <c r="F102" i="2"/>
  <c r="F110" i="2"/>
  <c r="F140" i="2"/>
  <c r="F144" i="2"/>
  <c r="F147" i="2"/>
  <c r="F104" i="2"/>
  <c r="F150" i="2"/>
  <c r="H4" i="2" l="1"/>
  <c r="G6" i="2"/>
  <c r="G12" i="2"/>
  <c r="G14" i="2"/>
  <c r="G16" i="2"/>
  <c r="G18" i="2"/>
  <c r="G20" i="2"/>
  <c r="G22" i="2"/>
  <c r="G24" i="2"/>
  <c r="G26" i="2"/>
  <c r="G28" i="2"/>
  <c r="G9" i="2"/>
  <c r="G15" i="2"/>
  <c r="G21" i="2"/>
  <c r="G27" i="2"/>
  <c r="G58" i="2"/>
  <c r="G75" i="2"/>
  <c r="G77" i="2"/>
  <c r="G94" i="2"/>
  <c r="G25" i="2"/>
  <c r="G39" i="2"/>
  <c r="G41" i="2"/>
  <c r="G60" i="2"/>
  <c r="G96" i="2"/>
  <c r="G17" i="2"/>
  <c r="G43" i="2"/>
  <c r="G45" i="2"/>
  <c r="G62" i="2"/>
  <c r="G10" i="2"/>
  <c r="G64" i="2"/>
  <c r="G7" i="2"/>
  <c r="G30" i="2"/>
  <c r="G47" i="2"/>
  <c r="G49" i="2"/>
  <c r="G66" i="2"/>
  <c r="G68" i="2"/>
  <c r="G83" i="2"/>
  <c r="G85" i="2"/>
  <c r="G23" i="2"/>
  <c r="G34" i="2"/>
  <c r="G36" i="2"/>
  <c r="G51" i="2"/>
  <c r="G53" i="2"/>
  <c r="G72" i="2"/>
  <c r="G87" i="2"/>
  <c r="G89" i="2"/>
  <c r="G11" i="2"/>
  <c r="G38" i="2"/>
  <c r="G40" i="2"/>
  <c r="G55" i="2"/>
  <c r="G57" i="2"/>
  <c r="G76" i="2"/>
  <c r="G112" i="2"/>
  <c r="G145" i="2"/>
  <c r="G95" i="2"/>
  <c r="G97" i="2"/>
  <c r="G8" i="2"/>
  <c r="G42" i="2"/>
  <c r="G59" i="2"/>
  <c r="G61" i="2"/>
  <c r="G78" i="2"/>
  <c r="G44" i="2"/>
  <c r="G80" i="2"/>
  <c r="G46" i="2"/>
  <c r="G29" i="2"/>
  <c r="G35" i="2"/>
  <c r="G67" i="2"/>
  <c r="G92" i="2"/>
  <c r="G74" i="2"/>
  <c r="G100" i="2"/>
  <c r="G102" i="2"/>
  <c r="G104" i="2"/>
  <c r="G144" i="2"/>
  <c r="G147" i="2"/>
  <c r="G150" i="2"/>
  <c r="G81" i="2"/>
  <c r="G84" i="2"/>
  <c r="G31" i="2"/>
  <c r="G120" i="2"/>
  <c r="G123" i="2"/>
  <c r="G126" i="2"/>
  <c r="G129" i="2"/>
  <c r="G132" i="2"/>
  <c r="G71" i="2"/>
  <c r="G90" i="2"/>
  <c r="G98" i="2"/>
  <c r="G93" i="2"/>
  <c r="G19" i="2"/>
  <c r="G32" i="2"/>
  <c r="G37" i="2"/>
  <c r="G52" i="2"/>
  <c r="G56" i="2"/>
  <c r="G65" i="2"/>
  <c r="G48" i="2"/>
  <c r="G82" i="2"/>
  <c r="G109" i="2"/>
  <c r="G113" i="2"/>
  <c r="G117" i="2"/>
  <c r="G140" i="2"/>
  <c r="G143" i="2"/>
  <c r="G152" i="2"/>
  <c r="G33" i="2"/>
  <c r="G105" i="2"/>
  <c r="G107" i="2"/>
  <c r="G111" i="2"/>
  <c r="G115" i="2"/>
  <c r="G122" i="2"/>
  <c r="G128" i="2"/>
  <c r="G131" i="2"/>
  <c r="G69" i="2"/>
  <c r="G79" i="2"/>
  <c r="G88" i="2"/>
  <c r="G101" i="2"/>
  <c r="G119" i="2"/>
  <c r="G125" i="2"/>
  <c r="G91" i="2"/>
  <c r="G103" i="2"/>
  <c r="G13" i="2"/>
  <c r="G99" i="2"/>
  <c r="G148" i="2"/>
  <c r="G86" i="2"/>
  <c r="G116" i="2"/>
  <c r="G124" i="2"/>
  <c r="G127" i="2"/>
  <c r="G142" i="2"/>
  <c r="G151" i="2"/>
  <c r="G73" i="2"/>
  <c r="G121" i="2"/>
  <c r="G130" i="2"/>
  <c r="G54" i="2"/>
  <c r="G63" i="2"/>
  <c r="G70" i="2"/>
  <c r="G50" i="2"/>
  <c r="G153" i="2"/>
  <c r="G146" i="2"/>
  <c r="G154" i="2"/>
  <c r="G106" i="2"/>
  <c r="G118" i="2"/>
  <c r="G108" i="2"/>
  <c r="G114" i="2"/>
  <c r="G149" i="2"/>
  <c r="G110" i="2"/>
  <c r="I4" i="2" l="1"/>
  <c r="H7" i="2"/>
  <c r="H11" i="2"/>
  <c r="H15" i="2"/>
  <c r="H19" i="2"/>
  <c r="H23" i="2"/>
  <c r="H27" i="2"/>
  <c r="H31" i="2"/>
  <c r="H35" i="2"/>
  <c r="H39" i="2"/>
  <c r="H43" i="2"/>
  <c r="H47" i="2"/>
  <c r="H51" i="2"/>
  <c r="H55" i="2"/>
  <c r="H59" i="2"/>
  <c r="H63" i="2"/>
  <c r="H67" i="2"/>
  <c r="H71" i="2"/>
  <c r="H75" i="2"/>
  <c r="H79" i="2"/>
  <c r="H83" i="2"/>
  <c r="H87" i="2"/>
  <c r="H91" i="2"/>
  <c r="H95" i="2"/>
  <c r="H99" i="2"/>
  <c r="H103" i="2"/>
  <c r="H107" i="2"/>
  <c r="H111" i="2"/>
  <c r="H115" i="2"/>
  <c r="H9" i="2"/>
  <c r="H13" i="2"/>
  <c r="H17" i="2"/>
  <c r="H21" i="2"/>
  <c r="H25" i="2"/>
  <c r="H29" i="2"/>
  <c r="H33" i="2"/>
  <c r="H37" i="2"/>
  <c r="H41" i="2"/>
  <c r="H45" i="2"/>
  <c r="H49" i="2"/>
  <c r="H53" i="2"/>
  <c r="H57" i="2"/>
  <c r="H61" i="2"/>
  <c r="H65" i="2"/>
  <c r="H69" i="2"/>
  <c r="H73" i="2"/>
  <c r="H77" i="2"/>
  <c r="H81" i="2"/>
  <c r="H85" i="2"/>
  <c r="H89" i="2"/>
  <c r="H93" i="2"/>
  <c r="H97" i="2"/>
  <c r="H101" i="2"/>
  <c r="H105" i="2"/>
  <c r="H109" i="2"/>
  <c r="H113" i="2"/>
  <c r="H117" i="2"/>
  <c r="H8" i="2"/>
  <c r="H10" i="2"/>
  <c r="H6" i="2"/>
  <c r="H12" i="2"/>
  <c r="H14" i="2"/>
  <c r="H16" i="2"/>
  <c r="H18" i="2"/>
  <c r="H20" i="2"/>
  <c r="H22" i="2"/>
  <c r="H24" i="2"/>
  <c r="H26" i="2"/>
  <c r="H34" i="2"/>
  <c r="H50" i="2"/>
  <c r="H66" i="2"/>
  <c r="H82" i="2"/>
  <c r="H98" i="2"/>
  <c r="H114" i="2"/>
  <c r="H56" i="2"/>
  <c r="H92" i="2"/>
  <c r="H58" i="2"/>
  <c r="H94" i="2"/>
  <c r="H60" i="2"/>
  <c r="H62" i="2"/>
  <c r="H64" i="2"/>
  <c r="H28" i="2"/>
  <c r="H32" i="2"/>
  <c r="H70" i="2"/>
  <c r="H36" i="2"/>
  <c r="H38" i="2"/>
  <c r="H74" i="2"/>
  <c r="H110" i="2"/>
  <c r="H125" i="2"/>
  <c r="H40" i="2"/>
  <c r="H76" i="2"/>
  <c r="H42" i="2"/>
  <c r="H78" i="2"/>
  <c r="H44" i="2"/>
  <c r="H30" i="2"/>
  <c r="H46" i="2"/>
  <c r="H106" i="2"/>
  <c r="H108" i="2"/>
  <c r="H100" i="2"/>
  <c r="H102" i="2"/>
  <c r="H104" i="2"/>
  <c r="H144" i="2"/>
  <c r="H147" i="2"/>
  <c r="H150" i="2"/>
  <c r="H84" i="2"/>
  <c r="H68" i="2"/>
  <c r="H120" i="2"/>
  <c r="H123" i="2"/>
  <c r="H126" i="2"/>
  <c r="H129" i="2"/>
  <c r="H132" i="2"/>
  <c r="H90" i="2"/>
  <c r="H52" i="2"/>
  <c r="H96" i="2"/>
  <c r="H146" i="2"/>
  <c r="H149" i="2"/>
  <c r="H48" i="2"/>
  <c r="H72" i="2"/>
  <c r="H140" i="2"/>
  <c r="H143" i="2"/>
  <c r="H122" i="2"/>
  <c r="H128" i="2"/>
  <c r="H131" i="2"/>
  <c r="H88" i="2"/>
  <c r="H119" i="2"/>
  <c r="H121" i="2"/>
  <c r="H130" i="2"/>
  <c r="H145" i="2"/>
  <c r="H148" i="2"/>
  <c r="H80" i="2"/>
  <c r="H142" i="2"/>
  <c r="H151" i="2"/>
  <c r="H54" i="2"/>
  <c r="H86" i="2"/>
  <c r="H153" i="2"/>
  <c r="H112" i="2"/>
  <c r="H118" i="2"/>
  <c r="H124" i="2"/>
  <c r="H154" i="2"/>
  <c r="H152" i="2"/>
  <c r="H116" i="2"/>
  <c r="H127" i="2"/>
  <c r="Q1" i="1"/>
  <c r="E5" i="2"/>
  <c r="I5" i="2"/>
  <c r="H5" i="2"/>
  <c r="F5" i="2"/>
  <c r="C5" i="2"/>
  <c r="G5" i="2"/>
  <c r="D5" i="2"/>
  <c r="J4" i="2" l="1"/>
  <c r="I7" i="2"/>
  <c r="I11" i="2"/>
  <c r="I15" i="2"/>
  <c r="I19" i="2"/>
  <c r="I23" i="2"/>
  <c r="I27" i="2"/>
  <c r="I31" i="2"/>
  <c r="I35" i="2"/>
  <c r="I39" i="2"/>
  <c r="I43" i="2"/>
  <c r="I47" i="2"/>
  <c r="I51" i="2"/>
  <c r="I55" i="2"/>
  <c r="I59" i="2"/>
  <c r="I63" i="2"/>
  <c r="I67" i="2"/>
  <c r="I71" i="2"/>
  <c r="I75" i="2"/>
  <c r="I79" i="2"/>
  <c r="I83" i="2"/>
  <c r="I87" i="2"/>
  <c r="I91" i="2"/>
  <c r="I95" i="2"/>
  <c r="I99" i="2"/>
  <c r="I103" i="2"/>
  <c r="I107" i="2"/>
  <c r="I111" i="2"/>
  <c r="I115" i="2"/>
  <c r="I8" i="2"/>
  <c r="I10" i="2"/>
  <c r="I6" i="2"/>
  <c r="I12" i="2"/>
  <c r="I14" i="2"/>
  <c r="I16" i="2"/>
  <c r="I18" i="2"/>
  <c r="I20" i="2"/>
  <c r="I22" i="2"/>
  <c r="I17" i="2"/>
  <c r="I13" i="2"/>
  <c r="I37" i="2"/>
  <c r="I54" i="2"/>
  <c r="I73" i="2"/>
  <c r="I90" i="2"/>
  <c r="I56" i="2"/>
  <c r="I77" i="2"/>
  <c r="I92" i="2"/>
  <c r="I25" i="2"/>
  <c r="I41" i="2"/>
  <c r="I58" i="2"/>
  <c r="I45" i="2"/>
  <c r="I60" i="2"/>
  <c r="I62" i="2"/>
  <c r="I30" i="2"/>
  <c r="I68" i="2"/>
  <c r="I28" i="2"/>
  <c r="I32" i="2"/>
  <c r="I34" i="2"/>
  <c r="I53" i="2"/>
  <c r="I36" i="2"/>
  <c r="I72" i="2"/>
  <c r="I93" i="2"/>
  <c r="I108" i="2"/>
  <c r="I132" i="2"/>
  <c r="I142" i="2"/>
  <c r="I21" i="2"/>
  <c r="I26" i="2"/>
  <c r="I38" i="2"/>
  <c r="I57" i="2"/>
  <c r="I74" i="2"/>
  <c r="I40" i="2"/>
  <c r="I61" i="2"/>
  <c r="I76" i="2"/>
  <c r="I42" i="2"/>
  <c r="I24" i="2"/>
  <c r="I9" i="2"/>
  <c r="I50" i="2"/>
  <c r="I86" i="2"/>
  <c r="I46" i="2"/>
  <c r="I110" i="2"/>
  <c r="I112" i="2"/>
  <c r="I118" i="2"/>
  <c r="I106" i="2"/>
  <c r="I81" i="2"/>
  <c r="I100" i="2"/>
  <c r="I102" i="2"/>
  <c r="I104" i="2"/>
  <c r="I64" i="2"/>
  <c r="I78" i="2"/>
  <c r="I84" i="2"/>
  <c r="I98" i="2"/>
  <c r="I65" i="2"/>
  <c r="I146" i="2"/>
  <c r="I52" i="2"/>
  <c r="I82" i="2"/>
  <c r="I96" i="2"/>
  <c r="I109" i="2"/>
  <c r="I113" i="2"/>
  <c r="I117" i="2"/>
  <c r="I33" i="2"/>
  <c r="I44" i="2"/>
  <c r="I48" i="2"/>
  <c r="I105" i="2"/>
  <c r="I140" i="2"/>
  <c r="I69" i="2"/>
  <c r="I85" i="2"/>
  <c r="I101" i="2"/>
  <c r="I122" i="2"/>
  <c r="I125" i="2"/>
  <c r="I128" i="2"/>
  <c r="I131" i="2"/>
  <c r="I88" i="2"/>
  <c r="I119" i="2"/>
  <c r="I66" i="2"/>
  <c r="I97" i="2"/>
  <c r="I145" i="2"/>
  <c r="I80" i="2"/>
  <c r="I29" i="2"/>
  <c r="I49" i="2"/>
  <c r="I94" i="2"/>
  <c r="I148" i="2"/>
  <c r="I70" i="2"/>
  <c r="I89" i="2"/>
  <c r="I153" i="2"/>
  <c r="I130" i="2"/>
  <c r="I114" i="2"/>
  <c r="I150" i="2"/>
  <c r="I123" i="2"/>
  <c r="I129" i="2"/>
  <c r="I151" i="2"/>
  <c r="I124" i="2"/>
  <c r="I120" i="2"/>
  <c r="I143" i="2"/>
  <c r="I149" i="2"/>
  <c r="I154" i="2"/>
  <c r="I126" i="2"/>
  <c r="I121" i="2"/>
  <c r="I152" i="2"/>
  <c r="I116" i="2"/>
  <c r="I144" i="2"/>
  <c r="I147" i="2"/>
  <c r="I127" i="2"/>
  <c r="K4" i="2" l="1"/>
  <c r="J7" i="2"/>
  <c r="J11" i="2"/>
  <c r="J15" i="2"/>
  <c r="J19" i="2"/>
  <c r="J23" i="2"/>
  <c r="J27" i="2"/>
  <c r="J6" i="2"/>
  <c r="J10" i="2"/>
  <c r="J14" i="2"/>
  <c r="J18" i="2"/>
  <c r="J22" i="2"/>
  <c r="J26" i="2"/>
  <c r="J30" i="2"/>
  <c r="J34" i="2"/>
  <c r="J38" i="2"/>
  <c r="J42" i="2"/>
  <c r="J46" i="2"/>
  <c r="J50" i="2"/>
  <c r="J54" i="2"/>
  <c r="J58" i="2"/>
  <c r="J62" i="2"/>
  <c r="J66" i="2"/>
  <c r="J70" i="2"/>
  <c r="J74" i="2"/>
  <c r="J78" i="2"/>
  <c r="J82" i="2"/>
  <c r="J86" i="2"/>
  <c r="J90" i="2"/>
  <c r="J94" i="2"/>
  <c r="J98" i="2"/>
  <c r="J102" i="2"/>
  <c r="J106" i="2"/>
  <c r="J110" i="2"/>
  <c r="J114" i="2"/>
  <c r="J118" i="2"/>
  <c r="J8" i="2"/>
  <c r="J12" i="2"/>
  <c r="J16" i="2"/>
  <c r="J13" i="2"/>
  <c r="J32" i="2"/>
  <c r="J41" i="2"/>
  <c r="J48" i="2"/>
  <c r="J57" i="2"/>
  <c r="J64" i="2"/>
  <c r="J73" i="2"/>
  <c r="J80" i="2"/>
  <c r="J89" i="2"/>
  <c r="J96" i="2"/>
  <c r="J105" i="2"/>
  <c r="J112" i="2"/>
  <c r="J119" i="2"/>
  <c r="J123" i="2"/>
  <c r="J127" i="2"/>
  <c r="J131" i="2"/>
  <c r="J143" i="2"/>
  <c r="J147" i="2"/>
  <c r="J35" i="2"/>
  <c r="J52" i="2"/>
  <c r="J71" i="2"/>
  <c r="J88" i="2"/>
  <c r="J37" i="2"/>
  <c r="J75" i="2"/>
  <c r="J39" i="2"/>
  <c r="J56" i="2"/>
  <c r="J17" i="2"/>
  <c r="J25" i="2"/>
  <c r="J43" i="2"/>
  <c r="J20" i="2"/>
  <c r="J45" i="2"/>
  <c r="J60" i="2"/>
  <c r="J81" i="2"/>
  <c r="J49" i="2"/>
  <c r="J85" i="2"/>
  <c r="J51" i="2"/>
  <c r="J28" i="2"/>
  <c r="J53" i="2"/>
  <c r="J91" i="2"/>
  <c r="J122" i="2"/>
  <c r="J149" i="2"/>
  <c r="J153" i="2"/>
  <c r="J93" i="2"/>
  <c r="J36" i="2"/>
  <c r="J55" i="2"/>
  <c r="J72" i="2"/>
  <c r="J21" i="2"/>
  <c r="J59" i="2"/>
  <c r="J40" i="2"/>
  <c r="J77" i="2"/>
  <c r="J24" i="2"/>
  <c r="J67" i="2"/>
  <c r="J92" i="2"/>
  <c r="J95" i="2"/>
  <c r="J116" i="2"/>
  <c r="J124" i="2"/>
  <c r="J154" i="2"/>
  <c r="J108" i="2"/>
  <c r="J31" i="2"/>
  <c r="J9" i="2"/>
  <c r="J100" i="2"/>
  <c r="J104" i="2"/>
  <c r="J144" i="2"/>
  <c r="J150" i="2"/>
  <c r="J47" i="2"/>
  <c r="J68" i="2"/>
  <c r="J84" i="2"/>
  <c r="J87" i="2"/>
  <c r="J61" i="2"/>
  <c r="J65" i="2"/>
  <c r="J107" i="2"/>
  <c r="J109" i="2"/>
  <c r="J111" i="2"/>
  <c r="J113" i="2"/>
  <c r="J115" i="2"/>
  <c r="J117" i="2"/>
  <c r="J33" i="2"/>
  <c r="J44" i="2"/>
  <c r="J79" i="2"/>
  <c r="J140" i="2"/>
  <c r="J152" i="2"/>
  <c r="J69" i="2"/>
  <c r="J76" i="2"/>
  <c r="J101" i="2"/>
  <c r="J103" i="2"/>
  <c r="J125" i="2"/>
  <c r="J128" i="2"/>
  <c r="J97" i="2"/>
  <c r="J99" i="2"/>
  <c r="J29" i="2"/>
  <c r="J63" i="2"/>
  <c r="J83" i="2"/>
  <c r="J130" i="2"/>
  <c r="J142" i="2"/>
  <c r="J145" i="2"/>
  <c r="J148" i="2"/>
  <c r="J129" i="2"/>
  <c r="J151" i="2"/>
  <c r="J146" i="2"/>
  <c r="J120" i="2"/>
  <c r="J126" i="2"/>
  <c r="J121" i="2"/>
  <c r="J132" i="2"/>
  <c r="J5" i="2"/>
  <c r="L4" i="2" l="1"/>
  <c r="K7" i="2"/>
  <c r="K6" i="2"/>
  <c r="K10" i="2"/>
  <c r="K8" i="2"/>
  <c r="K14" i="2"/>
  <c r="K12" i="2"/>
  <c r="K18" i="2"/>
  <c r="K9" i="2"/>
  <c r="K11" i="2"/>
  <c r="K22" i="2"/>
  <c r="K33" i="2"/>
  <c r="K69" i="2"/>
  <c r="K13" i="2"/>
  <c r="K27" i="2"/>
  <c r="K35" i="2"/>
  <c r="K52" i="2"/>
  <c r="K54" i="2"/>
  <c r="K71" i="2"/>
  <c r="K73" i="2"/>
  <c r="K88" i="2"/>
  <c r="K90" i="2"/>
  <c r="K37" i="2"/>
  <c r="K39" i="2"/>
  <c r="K41" i="2"/>
  <c r="K56" i="2"/>
  <c r="K58" i="2"/>
  <c r="K17" i="2"/>
  <c r="K25" i="2"/>
  <c r="K43" i="2"/>
  <c r="K79" i="2"/>
  <c r="K47" i="2"/>
  <c r="K64" i="2"/>
  <c r="K66" i="2"/>
  <c r="K83" i="2"/>
  <c r="K23" i="2"/>
  <c r="K30" i="2"/>
  <c r="K49" i="2"/>
  <c r="K32" i="2"/>
  <c r="K34" i="2"/>
  <c r="K51" i="2"/>
  <c r="K68" i="2"/>
  <c r="K70" i="2"/>
  <c r="K87" i="2"/>
  <c r="K89" i="2"/>
  <c r="K104" i="2"/>
  <c r="K106" i="2"/>
  <c r="K129" i="2"/>
  <c r="K91" i="2"/>
  <c r="K28" i="2"/>
  <c r="K53" i="2"/>
  <c r="K15" i="2"/>
  <c r="K26" i="2"/>
  <c r="K36" i="2"/>
  <c r="K38" i="2"/>
  <c r="K55" i="2"/>
  <c r="K57" i="2"/>
  <c r="K72" i="2"/>
  <c r="K74" i="2"/>
  <c r="K21" i="2"/>
  <c r="K16" i="2"/>
  <c r="K63" i="2"/>
  <c r="K50" i="2"/>
  <c r="K77" i="2"/>
  <c r="K86" i="2"/>
  <c r="K114" i="2"/>
  <c r="K121" i="2"/>
  <c r="K127" i="2"/>
  <c r="K130" i="2"/>
  <c r="K67" i="2"/>
  <c r="K92" i="2"/>
  <c r="K95" i="2"/>
  <c r="K110" i="2"/>
  <c r="K112" i="2"/>
  <c r="K116" i="2"/>
  <c r="K124" i="2"/>
  <c r="K154" i="2"/>
  <c r="K24" i="2"/>
  <c r="K46" i="2"/>
  <c r="K118" i="2"/>
  <c r="K42" i="2"/>
  <c r="K108" i="2"/>
  <c r="K31" i="2"/>
  <c r="K60" i="2"/>
  <c r="K81" i="2"/>
  <c r="K102" i="2"/>
  <c r="K147" i="2"/>
  <c r="K78" i="2"/>
  <c r="K100" i="2"/>
  <c r="K84" i="2"/>
  <c r="K19" i="2"/>
  <c r="K61" i="2"/>
  <c r="K75" i="2"/>
  <c r="K120" i="2"/>
  <c r="K126" i="2"/>
  <c r="K20" i="2"/>
  <c r="K65" i="2"/>
  <c r="K82" i="2"/>
  <c r="K96" i="2"/>
  <c r="K48" i="2"/>
  <c r="K105" i="2"/>
  <c r="K107" i="2"/>
  <c r="K109" i="2"/>
  <c r="K111" i="2"/>
  <c r="K113" i="2"/>
  <c r="K115" i="2"/>
  <c r="K117" i="2"/>
  <c r="K143" i="2"/>
  <c r="K146" i="2"/>
  <c r="K44" i="2"/>
  <c r="K85" i="2"/>
  <c r="K122" i="2"/>
  <c r="K131" i="2"/>
  <c r="K140" i="2"/>
  <c r="K152" i="2"/>
  <c r="K62" i="2"/>
  <c r="K76" i="2"/>
  <c r="K94" i="2"/>
  <c r="K99" i="2"/>
  <c r="K101" i="2"/>
  <c r="K103" i="2"/>
  <c r="K119" i="2"/>
  <c r="K125" i="2"/>
  <c r="K128" i="2"/>
  <c r="K40" i="2"/>
  <c r="K29" i="2"/>
  <c r="K45" i="2"/>
  <c r="K59" i="2"/>
  <c r="K80" i="2"/>
  <c r="K150" i="2"/>
  <c r="K151" i="2"/>
  <c r="K149" i="2"/>
  <c r="K98" i="2"/>
  <c r="K123" i="2"/>
  <c r="K142" i="2"/>
  <c r="K145" i="2"/>
  <c r="K148" i="2"/>
  <c r="K153" i="2"/>
  <c r="K93" i="2"/>
  <c r="K97" i="2"/>
  <c r="K132" i="2"/>
  <c r="K144" i="2"/>
  <c r="K5" i="2"/>
  <c r="M4" i="2" l="1"/>
  <c r="L8" i="2"/>
  <c r="L12" i="2"/>
  <c r="L16" i="2"/>
  <c r="L20" i="2"/>
  <c r="L24" i="2"/>
  <c r="L28" i="2"/>
  <c r="L32" i="2"/>
  <c r="L36" i="2"/>
  <c r="L40" i="2"/>
  <c r="L44" i="2"/>
  <c r="L48" i="2"/>
  <c r="L52" i="2"/>
  <c r="L56" i="2"/>
  <c r="L60" i="2"/>
  <c r="L64" i="2"/>
  <c r="L68" i="2"/>
  <c r="L72" i="2"/>
  <c r="L76" i="2"/>
  <c r="L80" i="2"/>
  <c r="L84" i="2"/>
  <c r="L88" i="2"/>
  <c r="L92" i="2"/>
  <c r="L96" i="2"/>
  <c r="L100" i="2"/>
  <c r="L104" i="2"/>
  <c r="L108" i="2"/>
  <c r="L112" i="2"/>
  <c r="L116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94" i="2"/>
  <c r="L98" i="2"/>
  <c r="L102" i="2"/>
  <c r="L106" i="2"/>
  <c r="L110" i="2"/>
  <c r="L114" i="2"/>
  <c r="L118" i="2"/>
  <c r="L7" i="2"/>
  <c r="L39" i="2"/>
  <c r="L55" i="2"/>
  <c r="L71" i="2"/>
  <c r="L87" i="2"/>
  <c r="L103" i="2"/>
  <c r="L19" i="2"/>
  <c r="L29" i="2"/>
  <c r="L31" i="2"/>
  <c r="L67" i="2"/>
  <c r="L33" i="2"/>
  <c r="L69" i="2"/>
  <c r="L13" i="2"/>
  <c r="L27" i="2"/>
  <c r="L35" i="2"/>
  <c r="L37" i="2"/>
  <c r="L41" i="2"/>
  <c r="L77" i="2"/>
  <c r="L45" i="2"/>
  <c r="L81" i="2"/>
  <c r="L47" i="2"/>
  <c r="L11" i="2"/>
  <c r="L23" i="2"/>
  <c r="L49" i="2"/>
  <c r="L85" i="2"/>
  <c r="L119" i="2"/>
  <c r="L146" i="2"/>
  <c r="L89" i="2"/>
  <c r="L51" i="2"/>
  <c r="L53" i="2"/>
  <c r="L15" i="2"/>
  <c r="L21" i="2"/>
  <c r="L59" i="2"/>
  <c r="L83" i="2"/>
  <c r="L97" i="2"/>
  <c r="L63" i="2"/>
  <c r="L151" i="2"/>
  <c r="L121" i="2"/>
  <c r="L130" i="2"/>
  <c r="L17" i="2"/>
  <c r="L127" i="2"/>
  <c r="L95" i="2"/>
  <c r="L124" i="2"/>
  <c r="L25" i="2"/>
  <c r="L9" i="2"/>
  <c r="L43" i="2"/>
  <c r="L93" i="2"/>
  <c r="L123" i="2"/>
  <c r="L129" i="2"/>
  <c r="L132" i="2"/>
  <c r="L153" i="2"/>
  <c r="L57" i="2"/>
  <c r="L61" i="2"/>
  <c r="L75" i="2"/>
  <c r="L120" i="2"/>
  <c r="L126" i="2"/>
  <c r="L65" i="2"/>
  <c r="L149" i="2"/>
  <c r="L79" i="2"/>
  <c r="L91" i="2"/>
  <c r="L105" i="2"/>
  <c r="L107" i="2"/>
  <c r="L109" i="2"/>
  <c r="L111" i="2"/>
  <c r="L113" i="2"/>
  <c r="L115" i="2"/>
  <c r="L117" i="2"/>
  <c r="L143" i="2"/>
  <c r="L101" i="2"/>
  <c r="L99" i="2"/>
  <c r="L122" i="2"/>
  <c r="L131" i="2"/>
  <c r="L140" i="2"/>
  <c r="L152" i="2"/>
  <c r="L125" i="2"/>
  <c r="L128" i="2"/>
  <c r="L73" i="2"/>
  <c r="L150" i="2"/>
  <c r="L154" i="2"/>
  <c r="L144" i="2"/>
  <c r="L142" i="2"/>
  <c r="L145" i="2"/>
  <c r="L148" i="2"/>
  <c r="L147" i="2"/>
  <c r="L5" i="2"/>
  <c r="N4" i="2" l="1"/>
  <c r="M8" i="2"/>
  <c r="M12" i="2"/>
  <c r="M16" i="2"/>
  <c r="M20" i="2"/>
  <c r="M24" i="2"/>
  <c r="M28" i="2"/>
  <c r="M32" i="2"/>
  <c r="M36" i="2"/>
  <c r="M40" i="2"/>
  <c r="M44" i="2"/>
  <c r="M48" i="2"/>
  <c r="M52" i="2"/>
  <c r="M56" i="2"/>
  <c r="M60" i="2"/>
  <c r="M64" i="2"/>
  <c r="M68" i="2"/>
  <c r="M72" i="2"/>
  <c r="M76" i="2"/>
  <c r="M80" i="2"/>
  <c r="M84" i="2"/>
  <c r="M88" i="2"/>
  <c r="M92" i="2"/>
  <c r="M96" i="2"/>
  <c r="M100" i="2"/>
  <c r="M104" i="2"/>
  <c r="M108" i="2"/>
  <c r="M112" i="2"/>
  <c r="M116" i="2"/>
  <c r="M6" i="2"/>
  <c r="M10" i="2"/>
  <c r="M14" i="2"/>
  <c r="M9" i="2"/>
  <c r="M50" i="2"/>
  <c r="M65" i="2"/>
  <c r="M86" i="2"/>
  <c r="M19" i="2"/>
  <c r="M22" i="2"/>
  <c r="M29" i="2"/>
  <c r="M31" i="2"/>
  <c r="M67" i="2"/>
  <c r="M33" i="2"/>
  <c r="M54" i="2"/>
  <c r="M13" i="2"/>
  <c r="M27" i="2"/>
  <c r="M35" i="2"/>
  <c r="M37" i="2"/>
  <c r="M39" i="2"/>
  <c r="M58" i="2"/>
  <c r="M75" i="2"/>
  <c r="M7" i="2"/>
  <c r="M17" i="2"/>
  <c r="M25" i="2"/>
  <c r="M43" i="2"/>
  <c r="M62" i="2"/>
  <c r="M79" i="2"/>
  <c r="M45" i="2"/>
  <c r="M66" i="2"/>
  <c r="M30" i="2"/>
  <c r="M47" i="2"/>
  <c r="M83" i="2"/>
  <c r="M126" i="2"/>
  <c r="M85" i="2"/>
  <c r="M87" i="2"/>
  <c r="M11" i="2"/>
  <c r="M18" i="2"/>
  <c r="M23" i="2"/>
  <c r="M34" i="2"/>
  <c r="M49" i="2"/>
  <c r="M70" i="2"/>
  <c r="M51" i="2"/>
  <c r="M26" i="2"/>
  <c r="M38" i="2"/>
  <c r="M15" i="2"/>
  <c r="M89" i="2"/>
  <c r="M41" i="2"/>
  <c r="M59" i="2"/>
  <c r="M97" i="2"/>
  <c r="M142" i="2"/>
  <c r="M145" i="2"/>
  <c r="M148" i="2"/>
  <c r="M63" i="2"/>
  <c r="M74" i="2"/>
  <c r="M77" i="2"/>
  <c r="M114" i="2"/>
  <c r="M151" i="2"/>
  <c r="M127" i="2"/>
  <c r="M55" i="2"/>
  <c r="M46" i="2"/>
  <c r="M106" i="2"/>
  <c r="M110" i="2"/>
  <c r="M118" i="2"/>
  <c r="M121" i="2"/>
  <c r="M130" i="2"/>
  <c r="M42" i="2"/>
  <c r="M95" i="2"/>
  <c r="M124" i="2"/>
  <c r="M71" i="2"/>
  <c r="M81" i="2"/>
  <c r="M102" i="2"/>
  <c r="M78" i="2"/>
  <c r="M98" i="2"/>
  <c r="M144" i="2"/>
  <c r="M150" i="2"/>
  <c r="M93" i="2"/>
  <c r="M123" i="2"/>
  <c r="M129" i="2"/>
  <c r="M132" i="2"/>
  <c r="M57" i="2"/>
  <c r="M61" i="2"/>
  <c r="M120" i="2"/>
  <c r="M82" i="2"/>
  <c r="M21" i="2"/>
  <c r="M53" i="2"/>
  <c r="M146" i="2"/>
  <c r="M149" i="2"/>
  <c r="M69" i="2"/>
  <c r="M103" i="2"/>
  <c r="M94" i="2"/>
  <c r="M101" i="2"/>
  <c r="M125" i="2"/>
  <c r="M128" i="2"/>
  <c r="M91" i="2"/>
  <c r="M105" i="2"/>
  <c r="M107" i="2"/>
  <c r="M109" i="2"/>
  <c r="M111" i="2"/>
  <c r="M113" i="2"/>
  <c r="M115" i="2"/>
  <c r="M117" i="2"/>
  <c r="M143" i="2"/>
  <c r="M119" i="2"/>
  <c r="M122" i="2"/>
  <c r="M131" i="2"/>
  <c r="M140" i="2"/>
  <c r="M152" i="2"/>
  <c r="M73" i="2"/>
  <c r="M147" i="2"/>
  <c r="M99" i="2"/>
  <c r="M153" i="2"/>
  <c r="M90" i="2"/>
  <c r="M154" i="2"/>
  <c r="M5" i="2"/>
  <c r="N8" i="2" l="1"/>
  <c r="N12" i="2"/>
  <c r="N16" i="2"/>
  <c r="N20" i="2"/>
  <c r="N24" i="2"/>
  <c r="N28" i="2"/>
  <c r="N7" i="2"/>
  <c r="N11" i="2"/>
  <c r="N15" i="2"/>
  <c r="N19" i="2"/>
  <c r="N23" i="2"/>
  <c r="N27" i="2"/>
  <c r="N31" i="2"/>
  <c r="N35" i="2"/>
  <c r="N39" i="2"/>
  <c r="N43" i="2"/>
  <c r="N47" i="2"/>
  <c r="N51" i="2"/>
  <c r="N55" i="2"/>
  <c r="N59" i="2"/>
  <c r="N63" i="2"/>
  <c r="N67" i="2"/>
  <c r="N71" i="2"/>
  <c r="N75" i="2"/>
  <c r="N79" i="2"/>
  <c r="N83" i="2"/>
  <c r="N87" i="2"/>
  <c r="N91" i="2"/>
  <c r="N95" i="2"/>
  <c r="N99" i="2"/>
  <c r="N103" i="2"/>
  <c r="N107" i="2"/>
  <c r="N111" i="2"/>
  <c r="N115" i="2"/>
  <c r="N6" i="2"/>
  <c r="N10" i="2"/>
  <c r="N30" i="2"/>
  <c r="N37" i="2"/>
  <c r="N46" i="2"/>
  <c r="N53" i="2"/>
  <c r="N62" i="2"/>
  <c r="N69" i="2"/>
  <c r="N78" i="2"/>
  <c r="N85" i="2"/>
  <c r="N94" i="2"/>
  <c r="N101" i="2"/>
  <c r="N110" i="2"/>
  <c r="N117" i="2"/>
  <c r="N120" i="2"/>
  <c r="N124" i="2"/>
  <c r="N128" i="2"/>
  <c r="N132" i="2"/>
  <c r="N140" i="2"/>
  <c r="N144" i="2"/>
  <c r="N148" i="2"/>
  <c r="N48" i="2"/>
  <c r="N84" i="2"/>
  <c r="N9" i="2"/>
  <c r="N50" i="2"/>
  <c r="N65" i="2"/>
  <c r="N86" i="2"/>
  <c r="N22" i="2"/>
  <c r="N29" i="2"/>
  <c r="N52" i="2"/>
  <c r="N33" i="2"/>
  <c r="N54" i="2"/>
  <c r="N13" i="2"/>
  <c r="N56" i="2"/>
  <c r="N73" i="2"/>
  <c r="N14" i="2"/>
  <c r="N41" i="2"/>
  <c r="N60" i="2"/>
  <c r="N77" i="2"/>
  <c r="N17" i="2"/>
  <c r="N25" i="2"/>
  <c r="N64" i="2"/>
  <c r="N45" i="2"/>
  <c r="N66" i="2"/>
  <c r="N81" i="2"/>
  <c r="N102" i="2"/>
  <c r="N143" i="2"/>
  <c r="N150" i="2"/>
  <c r="N154" i="2"/>
  <c r="N104" i="2"/>
  <c r="N32" i="2"/>
  <c r="N68" i="2"/>
  <c r="N18" i="2"/>
  <c r="N34" i="2"/>
  <c r="N49" i="2"/>
  <c r="N70" i="2"/>
  <c r="N36" i="2"/>
  <c r="N26" i="2"/>
  <c r="N80" i="2"/>
  <c r="N89" i="2"/>
  <c r="N97" i="2"/>
  <c r="N74" i="2"/>
  <c r="N142" i="2"/>
  <c r="N145" i="2"/>
  <c r="N92" i="2"/>
  <c r="N112" i="2"/>
  <c r="N114" i="2"/>
  <c r="N116" i="2"/>
  <c r="N106" i="2"/>
  <c r="N108" i="2"/>
  <c r="N118" i="2"/>
  <c r="N121" i="2"/>
  <c r="N127" i="2"/>
  <c r="N130" i="2"/>
  <c r="N42" i="2"/>
  <c r="N90" i="2"/>
  <c r="N147" i="2"/>
  <c r="N38" i="2"/>
  <c r="N98" i="2"/>
  <c r="N72" i="2"/>
  <c r="N93" i="2"/>
  <c r="N123" i="2"/>
  <c r="N126" i="2"/>
  <c r="N129" i="2"/>
  <c r="N57" i="2"/>
  <c r="N61" i="2"/>
  <c r="N96" i="2"/>
  <c r="N82" i="2"/>
  <c r="N105" i="2"/>
  <c r="N113" i="2"/>
  <c r="N119" i="2"/>
  <c r="N122" i="2"/>
  <c r="N131" i="2"/>
  <c r="N21" i="2"/>
  <c r="N44" i="2"/>
  <c r="N88" i="2"/>
  <c r="N146" i="2"/>
  <c r="N149" i="2"/>
  <c r="N58" i="2"/>
  <c r="N76" i="2"/>
  <c r="N109" i="2"/>
  <c r="N40" i="2"/>
  <c r="N151" i="2"/>
  <c r="N100" i="2"/>
  <c r="N153" i="2"/>
  <c r="N125" i="2"/>
  <c r="N152" i="2"/>
  <c r="N5" i="2"/>
  <c r="M134" i="2" l="1"/>
  <c r="N134" i="2"/>
  <c r="N135" i="2"/>
  <c r="C139" i="2"/>
  <c r="D139" i="2"/>
  <c r="E139" i="2"/>
  <c r="F139" i="2"/>
  <c r="G139" i="2"/>
  <c r="H139" i="2"/>
  <c r="I139" i="2"/>
  <c r="J139" i="2"/>
  <c r="K139" i="2"/>
  <c r="L139" i="2"/>
  <c r="M139" i="2"/>
  <c r="N139" i="2"/>
  <c r="M133" i="2" l="1"/>
  <c r="L133" i="2"/>
  <c r="K133" i="2"/>
  <c r="N133" i="2"/>
  <c r="P1" i="1"/>
  <c r="J133" i="2"/>
  <c r="I133" i="2"/>
  <c r="H133" i="2"/>
  <c r="D133" i="2"/>
  <c r="G133" i="2"/>
  <c r="F133" i="2"/>
  <c r="E133" i="2"/>
  <c r="C133" i="2"/>
  <c r="L134" i="2"/>
  <c r="K134" i="2"/>
  <c r="J134" i="2"/>
  <c r="I134" i="2"/>
  <c r="H134" i="2"/>
  <c r="G134" i="2"/>
  <c r="F134" i="2"/>
  <c r="C134" i="2"/>
  <c r="D134" i="2"/>
  <c r="E134" i="2"/>
  <c r="M135" i="2"/>
  <c r="L135" i="2"/>
  <c r="K135" i="2"/>
  <c r="J135" i="2"/>
  <c r="I135" i="2"/>
  <c r="H135" i="2"/>
  <c r="G135" i="2"/>
  <c r="F135" i="2"/>
  <c r="C135" i="2"/>
  <c r="E135" i="2"/>
  <c r="D135" i="2"/>
  <c r="N136" i="2"/>
  <c r="M136" i="2"/>
  <c r="L136" i="2"/>
  <c r="J136" i="2"/>
  <c r="K136" i="2"/>
  <c r="I136" i="2"/>
  <c r="H136" i="2"/>
  <c r="G136" i="2"/>
  <c r="F136" i="2"/>
  <c r="C136" i="2"/>
  <c r="E136" i="2"/>
  <c r="D136" i="2"/>
  <c r="N138" i="2"/>
  <c r="M138" i="2"/>
  <c r="L138" i="2"/>
  <c r="K138" i="2"/>
  <c r="I138" i="2"/>
  <c r="G138" i="2"/>
  <c r="F138" i="2"/>
  <c r="D138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J138" i="2"/>
  <c r="H138" i="2"/>
  <c r="E138" i="2"/>
  <c r="C138" i="2"/>
  <c r="N141" i="2"/>
  <c r="K141" i="2"/>
  <c r="C141" i="2"/>
  <c r="M141" i="2"/>
  <c r="J141" i="2"/>
  <c r="I141" i="2"/>
  <c r="F141" i="2"/>
  <c r="E141" i="2"/>
  <c r="H141" i="2"/>
  <c r="G141" i="2"/>
  <c r="L141" i="2"/>
  <c r="D141" i="2"/>
  <c r="L2" i="2" l="1"/>
  <c r="N2" i="2"/>
  <c r="I2" i="2"/>
  <c r="G2" i="2"/>
  <c r="M2" i="2"/>
  <c r="F2" i="2"/>
  <c r="K2" i="2"/>
  <c r="D2" i="2"/>
  <c r="C2" i="2"/>
  <c r="H2" i="2"/>
  <c r="E2" i="2"/>
  <c r="J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Q111" authorId="0" shapeId="0" xr:uid="{01AECE25-1B43-42CD-B027-FBBE7716463E}">
      <text>
        <r>
          <rPr>
            <sz val="9"/>
            <color indexed="81"/>
            <rFont val="Tahoma"/>
            <family val="2"/>
          </rPr>
          <t>Tất cả các hệ thống</t>
        </r>
      </text>
    </comment>
    <comment ref="T111" authorId="0" shapeId="0" xr:uid="{65E008B6-68E2-4009-91EE-B3E1E2BF1AB1}">
      <text>
        <r>
          <rPr>
            <sz val="9"/>
            <color indexed="81"/>
            <rFont val="Tahoma"/>
            <family val="2"/>
          </rPr>
          <t>Tất cả các hệ thống</t>
        </r>
      </text>
    </comment>
  </commentList>
</comments>
</file>

<file path=xl/sharedStrings.xml><?xml version="1.0" encoding="utf-8"?>
<sst xmlns="http://schemas.openxmlformats.org/spreadsheetml/2006/main" count="9584" uniqueCount="7535">
  <si>
    <t>Số hóa đơn</t>
  </si>
  <si>
    <t>CHI TIẾT CÔNG NỢ PHẢI THU THEO HÓA ĐƠN</t>
  </si>
  <si>
    <t>Số ngày được nợ</t>
  </si>
  <si>
    <t>Số còn phải thu</t>
  </si>
  <si>
    <t>Tài khoản: 131; Tháng 9 năm 2025</t>
  </si>
  <si>
    <t>Ngày hóa đơn</t>
  </si>
  <si>
    <t>Hạn thanh toán</t>
  </si>
  <si>
    <t>Số ngày nợ còn lại</t>
  </si>
  <si>
    <t>Mã khách hàng</t>
  </si>
  <si>
    <t>Tiền hàng</t>
  </si>
  <si>
    <t>Nhóm nợ quá hạn</t>
  </si>
  <si>
    <t>Ngày hạch toán</t>
  </si>
  <si>
    <t>Số chứng từ</t>
  </si>
  <si>
    <t>Số ngày quá hạn</t>
  </si>
  <si>
    <t>Diễn giải</t>
  </si>
  <si>
    <t>Số còn phải thu ĐK</t>
  </si>
  <si>
    <t>Nhóm nợ trước hạn</t>
  </si>
  <si>
    <t>Hàng trả</t>
  </si>
  <si>
    <t>Ngày Thanh toán</t>
  </si>
  <si>
    <t>Chứng từ Thanh toán</t>
  </si>
  <si>
    <t>Tên Khách hàng</t>
  </si>
  <si>
    <t>Tiền chiết khấu</t>
  </si>
  <si>
    <t>Tiền VAT</t>
  </si>
  <si>
    <t>Phân loại</t>
  </si>
  <si>
    <t>Bán hàng</t>
  </si>
  <si>
    <t>Tổng giá trị</t>
  </si>
  <si>
    <t>Giá Trị HD sau CK</t>
  </si>
  <si>
    <t>Số tiền đã thu</t>
  </si>
  <si>
    <t>Ngày tính CN</t>
  </si>
  <si>
    <t>Tháng HĐ</t>
  </si>
  <si>
    <t>Tháng Thanh toán</t>
  </si>
  <si>
    <t>BẢNG TỔNG HỢP CÔNG NỢ NĂM 2025</t>
  </si>
  <si>
    <t>TỔNG CÔNG NỢ</t>
  </si>
  <si>
    <t>KL00111</t>
  </si>
  <si>
    <t>KL00117</t>
  </si>
  <si>
    <t>KL00020</t>
  </si>
  <si>
    <t>CLEVERFOOD</t>
  </si>
  <si>
    <t>cleverfood0006</t>
  </si>
  <si>
    <t>KL00175</t>
  </si>
  <si>
    <t>KL00187</t>
  </si>
  <si>
    <t>KL.HN003</t>
  </si>
  <si>
    <t>KL00102</t>
  </si>
  <si>
    <t>KL00182</t>
  </si>
  <si>
    <t>KL00057</t>
  </si>
  <si>
    <t>KL00161</t>
  </si>
  <si>
    <t>KL00186</t>
  </si>
  <si>
    <t>KL00193</t>
  </si>
  <si>
    <t>KL00045</t>
  </si>
  <si>
    <t>KL00167</t>
  </si>
  <si>
    <t>KL.HN008</t>
  </si>
  <si>
    <t>KL00188</t>
  </si>
  <si>
    <t>KL00190</t>
  </si>
  <si>
    <t>KL00191</t>
  </si>
  <si>
    <t>KL00176</t>
  </si>
  <si>
    <t>KL00185</t>
  </si>
  <si>
    <t>KL00068</t>
  </si>
  <si>
    <t>KL00082</t>
  </si>
  <si>
    <t>KL00177</t>
  </si>
  <si>
    <t>KL00106</t>
  </si>
  <si>
    <t>KL00196</t>
  </si>
  <si>
    <t>KL00056</t>
  </si>
  <si>
    <t>KL00065</t>
  </si>
  <si>
    <t>KL00155</t>
  </si>
  <si>
    <t>KL00172</t>
  </si>
  <si>
    <t>KL00103</t>
  </si>
  <si>
    <t>KL00099</t>
  </si>
  <si>
    <t>KL00168</t>
  </si>
  <si>
    <t>HUYENANH</t>
  </si>
  <si>
    <t>KL00189</t>
  </si>
  <si>
    <t>KL00192</t>
  </si>
  <si>
    <t>KL00066</t>
  </si>
  <si>
    <t>KL00053</t>
  </si>
  <si>
    <t>KL00181</t>
  </si>
  <si>
    <t>KL00145</t>
  </si>
  <si>
    <t>KL00174</t>
  </si>
  <si>
    <t>Eco001</t>
  </si>
  <si>
    <t>KL00015</t>
  </si>
  <si>
    <t>KL00014</t>
  </si>
  <si>
    <t>KL00085</t>
  </si>
  <si>
    <t>KL.HN007</t>
  </si>
  <si>
    <t>KL00202</t>
  </si>
  <si>
    <t>KL00194</t>
  </si>
  <si>
    <t>KL00184</t>
  </si>
  <si>
    <t>KL00201</t>
  </si>
  <si>
    <t>KL00142</t>
  </si>
  <si>
    <t>KL00152</t>
  </si>
  <si>
    <t>KL00143</t>
  </si>
  <si>
    <t>KL00028</t>
  </si>
  <si>
    <t>KK</t>
  </si>
  <si>
    <t>KL00073</t>
  </si>
  <si>
    <t>KL.HN001</t>
  </si>
  <si>
    <t>KL00016</t>
  </si>
  <si>
    <t>KL00047</t>
  </si>
  <si>
    <t>KL00052</t>
  </si>
  <si>
    <t>KL00109</t>
  </si>
  <si>
    <t>KL00119</t>
  </si>
  <si>
    <t>KL00105</t>
  </si>
  <si>
    <t>KL00124</t>
  </si>
  <si>
    <t>KL00133</t>
  </si>
  <si>
    <t>KL00136</t>
  </si>
  <si>
    <t>KL00162</t>
  </si>
  <si>
    <t>LIENCHAU</t>
  </si>
  <si>
    <t>KL00163</t>
  </si>
  <si>
    <t>KL00164</t>
  </si>
  <si>
    <t>KL00169</t>
  </si>
  <si>
    <t>KL00173</t>
  </si>
  <si>
    <t>KL00159</t>
  </si>
  <si>
    <t>KL00158</t>
  </si>
  <si>
    <t>KL00199</t>
  </si>
  <si>
    <t>KL00200</t>
  </si>
  <si>
    <t>KL.HN</t>
  </si>
  <si>
    <t>KL.SG</t>
  </si>
  <si>
    <t>EASYMART</t>
  </si>
  <si>
    <t>easymartE04</t>
  </si>
  <si>
    <t>GTGL</t>
  </si>
  <si>
    <t>TOMITA</t>
  </si>
  <si>
    <t>TTMFARM</t>
  </si>
  <si>
    <t>TTMFARMP9</t>
  </si>
  <si>
    <t>TTMFARMP5</t>
  </si>
  <si>
    <t>TTMFARMC423</t>
  </si>
  <si>
    <t>TTMFARMP2</t>
  </si>
  <si>
    <t>TTMFARM2TT1B</t>
  </si>
  <si>
    <t>TTMFARMT3</t>
  </si>
  <si>
    <t>TTMFARMS1.0101.S19</t>
  </si>
  <si>
    <t>TTMFARMT2</t>
  </si>
  <si>
    <t>TTMFARMG378</t>
  </si>
  <si>
    <t>UNIT</t>
  </si>
  <si>
    <t>Unit0002</t>
  </si>
  <si>
    <t>Unit0014</t>
  </si>
  <si>
    <t>Unit0003</t>
  </si>
  <si>
    <t>Unit0011</t>
  </si>
  <si>
    <t>Unit0012</t>
  </si>
  <si>
    <t>Unit0010</t>
  </si>
  <si>
    <t>Unit0008</t>
  </si>
  <si>
    <t>Unit0007</t>
  </si>
  <si>
    <t>Unit0004</t>
  </si>
  <si>
    <t>Unit0001</t>
  </si>
  <si>
    <t>Unit0009</t>
  </si>
  <si>
    <t>FRUITS</t>
  </si>
  <si>
    <t>AEON</t>
  </si>
  <si>
    <t>AEONBINHDUONG</t>
  </si>
  <si>
    <t>AEONHOCHIMINH</t>
  </si>
  <si>
    <t>ACM</t>
  </si>
  <si>
    <t>SONGNGOC</t>
  </si>
  <si>
    <t>SANHDIEU</t>
  </si>
  <si>
    <t>SANHDIEU-004</t>
  </si>
  <si>
    <t>REALFMART</t>
  </si>
  <si>
    <t>VIETY</t>
  </si>
  <si>
    <t>readymart001</t>
  </si>
  <si>
    <t>readymart005</t>
  </si>
  <si>
    <t>readymart006</t>
  </si>
  <si>
    <t>READYMART</t>
  </si>
  <si>
    <t>readymart002</t>
  </si>
  <si>
    <t>readymart004</t>
  </si>
  <si>
    <t>readymart003</t>
  </si>
  <si>
    <t>DALATFARM011</t>
  </si>
  <si>
    <t>DALATFARM012</t>
  </si>
  <si>
    <t>DALATFARM009</t>
  </si>
  <si>
    <t>DALATFARM002</t>
  </si>
  <si>
    <t>DALATFARM010</t>
  </si>
  <si>
    <t>DALATFARM003</t>
  </si>
  <si>
    <t>DALATFARM004</t>
  </si>
  <si>
    <t>DALATFARM007</t>
  </si>
  <si>
    <t>DALATFARM</t>
  </si>
  <si>
    <t>DALATFARM013</t>
  </si>
  <si>
    <t>FINEMART</t>
  </si>
  <si>
    <t>FINEMART01</t>
  </si>
  <si>
    <t>FINEMART02</t>
  </si>
  <si>
    <t>FINEMART04</t>
  </si>
  <si>
    <t>Green001</t>
  </si>
  <si>
    <t>Green002</t>
  </si>
  <si>
    <t>Green004</t>
  </si>
  <si>
    <t>Green003</t>
  </si>
  <si>
    <t>Green005</t>
  </si>
  <si>
    <t>KL00092</t>
  </si>
  <si>
    <t>KL00198</t>
  </si>
  <si>
    <t>HappyMart0004</t>
  </si>
  <si>
    <t>HappyMart0002</t>
  </si>
  <si>
    <t>HappyMart0003</t>
  </si>
  <si>
    <t>HappyMart0001</t>
  </si>
  <si>
    <t>HAPPYMART</t>
  </si>
  <si>
    <t>SHINSEN</t>
  </si>
  <si>
    <t>NOVA</t>
  </si>
  <si>
    <t>SOI-HNI-HMI-2785</t>
  </si>
  <si>
    <t>BRG01</t>
  </si>
  <si>
    <t>brg12171</t>
  </si>
  <si>
    <t>brg13011</t>
  </si>
  <si>
    <t>brg12061</t>
  </si>
  <si>
    <t>brg12331</t>
  </si>
  <si>
    <t>brg12231</t>
  </si>
  <si>
    <t>brg12741</t>
  </si>
  <si>
    <t>brg13061</t>
  </si>
  <si>
    <t>brg12351</t>
  </si>
  <si>
    <t>brg11191</t>
  </si>
  <si>
    <t>brg13041</t>
  </si>
  <si>
    <t>brg10101</t>
  </si>
  <si>
    <t>brg11201</t>
  </si>
  <si>
    <t>brg12661</t>
  </si>
  <si>
    <t>brg12051</t>
  </si>
  <si>
    <t>brg12691</t>
  </si>
  <si>
    <t>brg12091</t>
  </si>
  <si>
    <t>brg11121</t>
  </si>
  <si>
    <t>brg10031</t>
  </si>
  <si>
    <t>brg12761</t>
  </si>
  <si>
    <t>brg11021</t>
  </si>
  <si>
    <t>brg11171</t>
  </si>
  <si>
    <t>brg13031</t>
  </si>
  <si>
    <t>brg11161</t>
  </si>
  <si>
    <t>brg12342</t>
  </si>
  <si>
    <t>brg12681</t>
  </si>
  <si>
    <t>brg11031</t>
  </si>
  <si>
    <t>brg11221</t>
  </si>
  <si>
    <t>brg12551</t>
  </si>
  <si>
    <t>brg11241</t>
  </si>
  <si>
    <t>brg12031</t>
  </si>
  <si>
    <t>brg12801</t>
  </si>
  <si>
    <t>brg11011</t>
  </si>
  <si>
    <t>brg11101</t>
  </si>
  <si>
    <t>brg10041</t>
  </si>
  <si>
    <t>brg12221</t>
  </si>
  <si>
    <t>brg11041</t>
  </si>
  <si>
    <t>brg12731</t>
  </si>
  <si>
    <t>brg10141</t>
  </si>
  <si>
    <t>brg10061</t>
  </si>
  <si>
    <t>FUJIMART-HNI-GL-11251</t>
  </si>
  <si>
    <t>brg11091</t>
  </si>
  <si>
    <t>brg11211</t>
  </si>
  <si>
    <t>brg11051</t>
  </si>
  <si>
    <t>brg11181</t>
  </si>
  <si>
    <t>brg12671</t>
  </si>
  <si>
    <t>brg10021</t>
  </si>
  <si>
    <t>brg12241</t>
  </si>
  <si>
    <t>brg12751</t>
  </si>
  <si>
    <t>Mã Khách hàng chung</t>
  </si>
  <si>
    <t>Tên khách hàng chung</t>
  </si>
  <si>
    <t>Hada mart, N3 ecohome 3</t>
  </si>
  <si>
    <t>HỘ KINH DOANH MINIMART HÀ NỘI</t>
  </si>
  <si>
    <t>QUÁN HƯƠNG BẮC</t>
  </si>
  <si>
    <t>Siêu thị C Mart - Hải Phòng</t>
  </si>
  <si>
    <t>SG</t>
  </si>
  <si>
    <t>CÔNG TY CỔ PHẦN TRANG TRẠI TOMITA VIỆT NAM</t>
  </si>
  <si>
    <t>CÔNG TY TNHH ĐẦU TƯ VÀ PHÁT TRIỂN TTM FARM</t>
  </si>
  <si>
    <t>CÔNG TY CP VIETNAM FRUITS AND MORE</t>
  </si>
  <si>
    <t>Tồn đầu kỳ</t>
  </si>
  <si>
    <t>CÔNG TY TNHH HÀNG TIÊU DÙNG UNIT</t>
  </si>
  <si>
    <t>CÔNG TY TNHH MỘT THÀNH VIÊN HỘI NHẬP PHÁT TRIỂN ĐÔNG HƯNG</t>
  </si>
  <si>
    <t>CÔNG TY TNHH MTV SONG NGỌC</t>
  </si>
  <si>
    <t>CÔNG TY TNHH PHÂN PHỐI SÀNH ĐIỆU</t>
  </si>
  <si>
    <t>CÔNG TY TNHH ĐẦU TƯ PHÁT TRIỂN KINH DOANH TOÀN THẮNG</t>
  </si>
  <si>
    <t>Dalatfarm</t>
  </si>
  <si>
    <t>Green mart- hope resident</t>
  </si>
  <si>
    <t>CÔNG TY TNHH HAPPY MART</t>
  </si>
  <si>
    <t>CÔNG TY CỔ PHẦN SHINSEN GROUP</t>
  </si>
  <si>
    <t>CÔNG TY TNHH AEON VIỆT NAM</t>
  </si>
  <si>
    <t>CÔNG TY CỔ PHẦN SÓI BIỂN TRUNG THỰC</t>
  </si>
  <si>
    <t>Trạng Thái ghi sổ</t>
  </si>
  <si>
    <t>Ghi chú</t>
  </si>
  <si>
    <t>Tên khách hàng</t>
  </si>
  <si>
    <t>Địa chỉ</t>
  </si>
  <si>
    <t>Nhóm KH, NCC</t>
  </si>
  <si>
    <t>Mã số thuế</t>
  </si>
  <si>
    <t>Số nợ tối đa</t>
  </si>
  <si>
    <t>Nhân viên</t>
  </si>
  <si>
    <t>Tên nhân viên</t>
  </si>
  <si>
    <t>Quốc gia</t>
  </si>
  <si>
    <t>Tỉnh/TP</t>
  </si>
  <si>
    <t>Quận/Huyện</t>
  </si>
  <si>
    <t>Phường/Xã</t>
  </si>
  <si>
    <t>Chi nhánh</t>
  </si>
  <si>
    <t>AAU</t>
  </si>
  <si>
    <t>Việt Nam</t>
  </si>
  <si>
    <t>Hồ Chí Minh</t>
  </si>
  <si>
    <t>Quận Tân Phú</t>
  </si>
  <si>
    <t>CÔNG TY TNHH MTV THƯƠNG MẠI VÀ DỊCH VỤ NGỌC THƠM</t>
  </si>
  <si>
    <t>aau001</t>
  </si>
  <si>
    <t>SG009</t>
  </si>
  <si>
    <t>Hứa Thị Ngọc Thơ</t>
  </si>
  <si>
    <t>Quận 2</t>
  </si>
  <si>
    <t/>
  </si>
  <si>
    <t>aau002</t>
  </si>
  <si>
    <t>Quận 1</t>
  </si>
  <si>
    <t>aau003</t>
  </si>
  <si>
    <t>Quận 3</t>
  </si>
  <si>
    <t>acm0001</t>
  </si>
  <si>
    <t>acm0002</t>
  </si>
  <si>
    <t>acm0003</t>
  </si>
  <si>
    <t>acm0004</t>
  </si>
  <si>
    <t>acm0005</t>
  </si>
  <si>
    <t>Quận 5</t>
  </si>
  <si>
    <t>acm0006</t>
  </si>
  <si>
    <t>SG023</t>
  </si>
  <si>
    <t>Nguyễn Quốc Thái</t>
  </si>
  <si>
    <t>Quận 6</t>
  </si>
  <si>
    <t>acm0007</t>
  </si>
  <si>
    <t>Quận 7</t>
  </si>
  <si>
    <t>acm0008</t>
  </si>
  <si>
    <t>acm0009</t>
  </si>
  <si>
    <t>ACM-001</t>
  </si>
  <si>
    <t>Bình Dương</t>
  </si>
  <si>
    <t>Tỉnh Miền Nam</t>
  </si>
  <si>
    <t>acm0010</t>
  </si>
  <si>
    <t>acm0012</t>
  </si>
  <si>
    <t>acm0013</t>
  </si>
  <si>
    <t>acm0014</t>
  </si>
  <si>
    <t>SG027</t>
  </si>
  <si>
    <t>Trần Hạo Nhị</t>
  </si>
  <si>
    <t>Quận Tân Bình</t>
  </si>
  <si>
    <t>acm0015</t>
  </si>
  <si>
    <t>Huyện Nhà Bè</t>
  </si>
  <si>
    <t>acm0016</t>
  </si>
  <si>
    <t>Huyện Bình Chánh</t>
  </si>
  <si>
    <t>acm0017</t>
  </si>
  <si>
    <t>Quận 11</t>
  </si>
  <si>
    <t>acm0018</t>
  </si>
  <si>
    <t>acm0019</t>
  </si>
  <si>
    <t>Hà Nội</t>
  </si>
  <si>
    <t>Quận Hoàn Kiếm</t>
  </si>
  <si>
    <t>ACM-002</t>
  </si>
  <si>
    <t>acm0020</t>
  </si>
  <si>
    <t>Quận Cầu Giấy</t>
  </si>
  <si>
    <t>acm0021</t>
  </si>
  <si>
    <t>HN001</t>
  </si>
  <si>
    <t>Trần Thị Huệ</t>
  </si>
  <si>
    <t>Hưng Yên</t>
  </si>
  <si>
    <t>Tỉnh Miền Bắc</t>
  </si>
  <si>
    <t>acm0022</t>
  </si>
  <si>
    <t>acm0023</t>
  </si>
  <si>
    <t>Quận Phú Nhuận</t>
  </si>
  <si>
    <t>ACM-003</t>
  </si>
  <si>
    <t>Khánh Hòa</t>
  </si>
  <si>
    <t>ACM-023</t>
  </si>
  <si>
    <t>ACM-031</t>
  </si>
  <si>
    <t>Quận Bình Tân</t>
  </si>
  <si>
    <t>ACM-032</t>
  </si>
  <si>
    <t>ACM-034</t>
  </si>
  <si>
    <t>AEON1009</t>
  </si>
  <si>
    <t>AEON1010</t>
  </si>
  <si>
    <t>AEONLONGBIEN</t>
  </si>
  <si>
    <t>Quận Long Biên</t>
  </si>
  <si>
    <t>ALEE</t>
  </si>
  <si>
    <t>Quận Thủ Đức</t>
  </si>
  <si>
    <t>ALEE001</t>
  </si>
  <si>
    <t>ALEE-001</t>
  </si>
  <si>
    <t>ALIMART</t>
  </si>
  <si>
    <t>AMTHUCVANG-224</t>
  </si>
  <si>
    <t>Quận 9</t>
  </si>
  <si>
    <t>ANHSANHVANG</t>
  </si>
  <si>
    <t>ANHTAISUA</t>
  </si>
  <si>
    <t>Quận Gò Vấp</t>
  </si>
  <si>
    <t>ANNGHIA</t>
  </si>
  <si>
    <t>CÔNG TY TNHH ÂN NGHĨA MART</t>
  </si>
  <si>
    <t>Long An</t>
  </si>
  <si>
    <t>annghia001</t>
  </si>
  <si>
    <t>ANNGHIA-01</t>
  </si>
  <si>
    <t>CÔNG TY TNHH COOLMART 24H</t>
  </si>
  <si>
    <t>ANPHONG</t>
  </si>
  <si>
    <t>QUẬN 10</t>
  </si>
  <si>
    <t>ANTIEN</t>
  </si>
  <si>
    <t>QUẬN 7</t>
  </si>
  <si>
    <t>ARIMI</t>
  </si>
  <si>
    <t>MIENBAC</t>
  </si>
  <si>
    <t>HN009</t>
  </si>
  <si>
    <t>Vũ Anh Tuấn</t>
  </si>
  <si>
    <t>AUCHANTAYNINH</t>
  </si>
  <si>
    <t>AUVT-176</t>
  </si>
  <si>
    <t>Bà Rịa - Vũng Tàu</t>
  </si>
  <si>
    <t>BACHHOAGIADINH</t>
  </si>
  <si>
    <t>BACHHOAXANH</t>
  </si>
  <si>
    <t>BACHTIN</t>
  </si>
  <si>
    <t>Quận Tây Hồ</t>
  </si>
  <si>
    <t>BAOHIEMDONGNAI</t>
  </si>
  <si>
    <t>BAOMINH-525</t>
  </si>
  <si>
    <t>BENTHUYEN</t>
  </si>
  <si>
    <t>BENXEMIENDONG</t>
  </si>
  <si>
    <t>BETAMEDIA</t>
  </si>
  <si>
    <t>BHX13044</t>
  </si>
  <si>
    <t>Cà Mau</t>
  </si>
  <si>
    <t>BHX13104</t>
  </si>
  <si>
    <t>Đồng Tháp</t>
  </si>
  <si>
    <t>BHX13152</t>
  </si>
  <si>
    <t>Kiên Giang</t>
  </si>
  <si>
    <t>BHX13203</t>
  </si>
  <si>
    <t>Bình Phước</t>
  </si>
  <si>
    <t>BHX13219</t>
  </si>
  <si>
    <t>Tây Ninh</t>
  </si>
  <si>
    <t>BHX13229</t>
  </si>
  <si>
    <t>BHX13236</t>
  </si>
  <si>
    <t>BHX13237</t>
  </si>
  <si>
    <t>Đồng Nai</t>
  </si>
  <si>
    <t>BHX13254</t>
  </si>
  <si>
    <t>Cần Thơ</t>
  </si>
  <si>
    <t>BHX13360</t>
  </si>
  <si>
    <t>BHX13361</t>
  </si>
  <si>
    <t>BHX13362</t>
  </si>
  <si>
    <t>BHX13425</t>
  </si>
  <si>
    <t>BHX13490</t>
  </si>
  <si>
    <t>BHX13492</t>
  </si>
  <si>
    <t>BHX13493</t>
  </si>
  <si>
    <t>Hậu Giang</t>
  </si>
  <si>
    <t>BHX13535</t>
  </si>
  <si>
    <t>BHX13564</t>
  </si>
  <si>
    <t>BHX13576</t>
  </si>
  <si>
    <t>BHX13638</t>
  </si>
  <si>
    <t>BHX13660</t>
  </si>
  <si>
    <t>An Giang</t>
  </si>
  <si>
    <t>BHX13669</t>
  </si>
  <si>
    <t>Vĩnh Long</t>
  </si>
  <si>
    <t>BHX13681</t>
  </si>
  <si>
    <t>Huyện Hóc Môn</t>
  </si>
  <si>
    <t>BHX13768</t>
  </si>
  <si>
    <t>Bình Thuận</t>
  </si>
  <si>
    <t>BHX13971</t>
  </si>
  <si>
    <t>BHX13999</t>
  </si>
  <si>
    <t>BHX14000</t>
  </si>
  <si>
    <t>BHX14015</t>
  </si>
  <si>
    <t>BHX19864</t>
  </si>
  <si>
    <t>BHX19865</t>
  </si>
  <si>
    <t>Đắk Lắk</t>
  </si>
  <si>
    <t>BHX22859</t>
  </si>
  <si>
    <t>Quận 12</t>
  </si>
  <si>
    <t>BHX27899</t>
  </si>
  <si>
    <t>Lâm Đồng</t>
  </si>
  <si>
    <t>BHX27900</t>
  </si>
  <si>
    <t>BHX27904</t>
  </si>
  <si>
    <t>BICHCAU</t>
  </si>
  <si>
    <t>BIENGIAUVN</t>
  </si>
  <si>
    <t>BITEXCO NAM LONG</t>
  </si>
  <si>
    <t>Thái Bình</t>
  </si>
  <si>
    <t>BONBON</t>
  </si>
  <si>
    <t>Phú Yên</t>
  </si>
  <si>
    <t>BONGSEN</t>
  </si>
  <si>
    <t>BRG</t>
  </si>
  <si>
    <t>Quận Hai Bà Trưng</t>
  </si>
  <si>
    <t>CÔNG TY TNHH BÁN LẺ FUJIMART VIỆT NAM</t>
  </si>
  <si>
    <t>Quận Đống Đa</t>
  </si>
  <si>
    <t>brg10011</t>
  </si>
  <si>
    <t>Quận Ba Đình</t>
  </si>
  <si>
    <t>Hải Dương</t>
  </si>
  <si>
    <t>brg10051</t>
  </si>
  <si>
    <t>Hải Phòng</t>
  </si>
  <si>
    <t>HN007</t>
  </si>
  <si>
    <t>Đỗ Minh Quang</t>
  </si>
  <si>
    <t>Quận Hà Đông</t>
  </si>
  <si>
    <t>brg11081</t>
  </si>
  <si>
    <t>Quận Nam Từ Liêm</t>
  </si>
  <si>
    <t>Quận Thanh Xuân</t>
  </si>
  <si>
    <t>Quận Hoàng Mai</t>
  </si>
  <si>
    <t>brg12021</t>
  </si>
  <si>
    <t>brg12041</t>
  </si>
  <si>
    <t>brg12111</t>
  </si>
  <si>
    <t>brg12201</t>
  </si>
  <si>
    <t>brg12211</t>
  </si>
  <si>
    <t>brg12251</t>
  </si>
  <si>
    <t>brg12341</t>
  </si>
  <si>
    <t>Huyện Hoài Đức</t>
  </si>
  <si>
    <t>brg12401</t>
  </si>
  <si>
    <t>brg12411</t>
  </si>
  <si>
    <t>brg12431</t>
  </si>
  <si>
    <t>brg12441</t>
  </si>
  <si>
    <t>brg12451</t>
  </si>
  <si>
    <t>Huyện Đông Anh</t>
  </si>
  <si>
    <t>brg12481</t>
  </si>
  <si>
    <t>brg12491</t>
  </si>
  <si>
    <t>brg12511</t>
  </si>
  <si>
    <t>brg12521</t>
  </si>
  <si>
    <t>brg12531</t>
  </si>
  <si>
    <t>brg12561</t>
  </si>
  <si>
    <t>Huyện Thanh Trì</t>
  </si>
  <si>
    <t>brg12571</t>
  </si>
  <si>
    <t>Quảng Ninh</t>
  </si>
  <si>
    <t>brg12581</t>
  </si>
  <si>
    <t>brg12601</t>
  </si>
  <si>
    <t>brg12621</t>
  </si>
  <si>
    <t>brg12631</t>
  </si>
  <si>
    <t>Quận 4</t>
  </si>
  <si>
    <t>Quận Bắc Từ Liêm</t>
  </si>
  <si>
    <t>brg12701</t>
  </si>
  <si>
    <t>brg12711</t>
  </si>
  <si>
    <t>Huyện Chương Mỹ</t>
  </si>
  <si>
    <t>brg12721</t>
  </si>
  <si>
    <t>BRODARD</t>
  </si>
  <si>
    <t>CANHTOAN</t>
  </si>
  <si>
    <t>CC</t>
  </si>
  <si>
    <t>CEVA</t>
  </si>
  <si>
    <t>CHAUAU</t>
  </si>
  <si>
    <t>CHIDIEM-Q4</t>
  </si>
  <si>
    <t>CHIHAU624</t>
  </si>
  <si>
    <t>Hộ kinh doanh Phúc Hậu (chị Liên sđt 0982164624)</t>
  </si>
  <si>
    <t>CHKINHDONG-BACNINH</t>
  </si>
  <si>
    <t>CHOHAY</t>
  </si>
  <si>
    <t>CHOICEPROTECH</t>
  </si>
  <si>
    <t>CircleK</t>
  </si>
  <si>
    <t>CircleK-010</t>
  </si>
  <si>
    <t>CircleK-011</t>
  </si>
  <si>
    <t>CircleK-012</t>
  </si>
  <si>
    <t>CircleK-015</t>
  </si>
  <si>
    <t>CircleK-017</t>
  </si>
  <si>
    <t>CircleK-019</t>
  </si>
  <si>
    <t>CircleK-020</t>
  </si>
  <si>
    <t>CircleK-021</t>
  </si>
  <si>
    <t>CircleK-022</t>
  </si>
  <si>
    <t>CircleK-023</t>
  </si>
  <si>
    <t>CircleK-024</t>
  </si>
  <si>
    <t>Bắc Ninh</t>
  </si>
  <si>
    <t>CircleK-027</t>
  </si>
  <si>
    <t>CircleK-028</t>
  </si>
  <si>
    <t>CircleK-029</t>
  </si>
  <si>
    <t>Thái Nguyên</t>
  </si>
  <si>
    <t>CircleK-BD7002</t>
  </si>
  <si>
    <t>CircleK-BD7003</t>
  </si>
  <si>
    <t>CircleK-BD7004</t>
  </si>
  <si>
    <t>CircleK-BD7005</t>
  </si>
  <si>
    <t>CircleK-BD7006</t>
  </si>
  <si>
    <t>CircleK-BD7007</t>
  </si>
  <si>
    <t>CircleK-BD7008</t>
  </si>
  <si>
    <t>CircleK-BD7009</t>
  </si>
  <si>
    <t>CircleK-BD7010</t>
  </si>
  <si>
    <t>CircleK-BD7011</t>
  </si>
  <si>
    <t>CircleK-BD7012</t>
  </si>
  <si>
    <t>CircleK-BD7013</t>
  </si>
  <si>
    <t>CircleK-BD7015</t>
  </si>
  <si>
    <t>CircleK-BD7016</t>
  </si>
  <si>
    <t>CircleK-BD7017</t>
  </si>
  <si>
    <t>CircleK-CT5001</t>
  </si>
  <si>
    <t>CircleK-CT5004</t>
  </si>
  <si>
    <t>CircleK-CT5005</t>
  </si>
  <si>
    <t>CircleK-CT5006</t>
  </si>
  <si>
    <t>CircleK-CT5007</t>
  </si>
  <si>
    <t>CircleK-CT5008</t>
  </si>
  <si>
    <t>CircleK-CT5009</t>
  </si>
  <si>
    <t>CircleK-CT5010</t>
  </si>
  <si>
    <t>CircleK-CT5011</t>
  </si>
  <si>
    <t>CircleK-CT5012</t>
  </si>
  <si>
    <t>CircleK-CT5013</t>
  </si>
  <si>
    <t>CircleK-CT5014</t>
  </si>
  <si>
    <t>CircleK-CT5015</t>
  </si>
  <si>
    <t>CircleK-CT5016</t>
  </si>
  <si>
    <t>CircleK-CT5017</t>
  </si>
  <si>
    <t>CircleK-CT5018</t>
  </si>
  <si>
    <t>CircleK-CT5019</t>
  </si>
  <si>
    <t>CircleK-CT5020</t>
  </si>
  <si>
    <t>CircleK-CT5021</t>
  </si>
  <si>
    <t>CircleK-CT5022</t>
  </si>
  <si>
    <t>Tiền Giang</t>
  </si>
  <si>
    <t>CircleK-CT5023</t>
  </si>
  <si>
    <t>CircleK-CT5024</t>
  </si>
  <si>
    <t>CircleK-CT5025</t>
  </si>
  <si>
    <t>CircleK-CT5026</t>
  </si>
  <si>
    <t>CircleK-CT5027</t>
  </si>
  <si>
    <t>CircleK-HL4001</t>
  </si>
  <si>
    <t>CircleK-HL4002</t>
  </si>
  <si>
    <t>CircleK-HL4005</t>
  </si>
  <si>
    <t>CircleK-HL4006</t>
  </si>
  <si>
    <t>CircleK-HL4007</t>
  </si>
  <si>
    <t>CircleK-HN2001</t>
  </si>
  <si>
    <t>CircleK-HN2003</t>
  </si>
  <si>
    <t>CircleK-HN2007</t>
  </si>
  <si>
    <t>CircleK-HN2010</t>
  </si>
  <si>
    <t>CircleK-HN2012</t>
  </si>
  <si>
    <t>CircleK-HN2013</t>
  </si>
  <si>
    <t>CircleK-HN2014</t>
  </si>
  <si>
    <t>CircleK-HN2015</t>
  </si>
  <si>
    <t>CircleK-HN2020</t>
  </si>
  <si>
    <t>CircleK-HN2021</t>
  </si>
  <si>
    <t>CircleK-HN2024</t>
  </si>
  <si>
    <t>CircleK-HN2025</t>
  </si>
  <si>
    <t>CircleK-HN2026</t>
  </si>
  <si>
    <t>CircleK-HN2029</t>
  </si>
  <si>
    <t>CircleK-HN2032</t>
  </si>
  <si>
    <t>CircleK-HN2034</t>
  </si>
  <si>
    <t>CircleK-HN2036</t>
  </si>
  <si>
    <t>CircleK-HN2037</t>
  </si>
  <si>
    <t>CircleK-HN2040</t>
  </si>
  <si>
    <t>CircleK-HN2041</t>
  </si>
  <si>
    <t>CircleK-HN2042</t>
  </si>
  <si>
    <t>CircleK-HN2045</t>
  </si>
  <si>
    <t>CircleK-HN2047</t>
  </si>
  <si>
    <t>CircleK-HN2048</t>
  </si>
  <si>
    <t>CircleK-HN2049</t>
  </si>
  <si>
    <t>CircleK-HN2052</t>
  </si>
  <si>
    <t>CircleK-HN2053</t>
  </si>
  <si>
    <t>CircleK-HN2054</t>
  </si>
  <si>
    <t>CircleK-HN2056</t>
  </si>
  <si>
    <t>CircleK-HN2057</t>
  </si>
  <si>
    <t>CircleK-HN2059</t>
  </si>
  <si>
    <t>CircleK-HN2063</t>
  </si>
  <si>
    <t>CircleK-HN2064</t>
  </si>
  <si>
    <t>CircleK-HN2065</t>
  </si>
  <si>
    <t>CircleK-HN2068</t>
  </si>
  <si>
    <t>CircleK-HN2070</t>
  </si>
  <si>
    <t>CircleK-HN2074</t>
  </si>
  <si>
    <t>CircleK-HN2075</t>
  </si>
  <si>
    <t>CircleK-HN2077</t>
  </si>
  <si>
    <t>CircleK-HN2078</t>
  </si>
  <si>
    <t>CircleK-HN2079</t>
  </si>
  <si>
    <t>CircleK-HN2082</t>
  </si>
  <si>
    <t>CircleK-HN2083</t>
  </si>
  <si>
    <t>CircleK-HN2085</t>
  </si>
  <si>
    <t>CircleK-HN2086</t>
  </si>
  <si>
    <t>CircleK-HN2087</t>
  </si>
  <si>
    <t>CircleK-HN2088</t>
  </si>
  <si>
    <t>CircleK-HN2089</t>
  </si>
  <si>
    <t>CircleK-HN2090</t>
  </si>
  <si>
    <t>CircleK-HN2091</t>
  </si>
  <si>
    <t>CircleK-HN2092</t>
  </si>
  <si>
    <t>CircleK-HN2093</t>
  </si>
  <si>
    <t>CircleK-HN2094</t>
  </si>
  <si>
    <t>CircleK-HN2095</t>
  </si>
  <si>
    <t>CircleK-HN2098</t>
  </si>
  <si>
    <t>CircleK-HN2099</t>
  </si>
  <si>
    <t>CircleK-HN2101</t>
  </si>
  <si>
    <t>CircleK-HN2102</t>
  </si>
  <si>
    <t>CircleK-HN2104</t>
  </si>
  <si>
    <t>CircleK-HN2106</t>
  </si>
  <si>
    <t>CircleK-HN2107</t>
  </si>
  <si>
    <t>CircleK-HN2108</t>
  </si>
  <si>
    <t>CircleK-HN2109</t>
  </si>
  <si>
    <t>CircleK-HN2110</t>
  </si>
  <si>
    <t>CircleK-HN2111</t>
  </si>
  <si>
    <t>CircleK-HN2112</t>
  </si>
  <si>
    <t>CircleK-HN2113</t>
  </si>
  <si>
    <t>CircleK-HN2114</t>
  </si>
  <si>
    <t>CircleK-HN2116</t>
  </si>
  <si>
    <t>CircleK-HN2117</t>
  </si>
  <si>
    <t>CircleK-HN2118</t>
  </si>
  <si>
    <t>CircleK-HN2119</t>
  </si>
  <si>
    <t>CircleK-HN2121</t>
  </si>
  <si>
    <t>CircleK-HN2122</t>
  </si>
  <si>
    <t>CircleK-HN2126</t>
  </si>
  <si>
    <t>CircleK-HN2127</t>
  </si>
  <si>
    <t>CircleK-HN2128</t>
  </si>
  <si>
    <t>CircleK-HN2129</t>
  </si>
  <si>
    <t>CircleK-HN2131</t>
  </si>
  <si>
    <t>CircleK-HN2133</t>
  </si>
  <si>
    <t>CircleK-HN2134</t>
  </si>
  <si>
    <t>CircleK-HN2135</t>
  </si>
  <si>
    <t>CircleK-HN2136</t>
  </si>
  <si>
    <t>CircleK-HN2138</t>
  </si>
  <si>
    <t>CircleK-HN2139</t>
  </si>
  <si>
    <t>CircleK-HN2141</t>
  </si>
  <si>
    <t>CircleK-HN2142</t>
  </si>
  <si>
    <t>CircleK-HN2143</t>
  </si>
  <si>
    <t>CircleK-HN2144</t>
  </si>
  <si>
    <t>CircleK-HN2145</t>
  </si>
  <si>
    <t>CircleK-HN2146</t>
  </si>
  <si>
    <t>CircleK-HN2147</t>
  </si>
  <si>
    <t>CircleK-HN2148</t>
  </si>
  <si>
    <t>CircleK-HN2149</t>
  </si>
  <si>
    <t>CircleK-HN2150</t>
  </si>
  <si>
    <t>CircleK-HN2151</t>
  </si>
  <si>
    <t>CircleK-HN2152</t>
  </si>
  <si>
    <t>CircleK-HN2153</t>
  </si>
  <si>
    <t>CircleK-HN2154</t>
  </si>
  <si>
    <t>CircleK-HN2155</t>
  </si>
  <si>
    <t>CircleK-HN2156</t>
  </si>
  <si>
    <t>CircleK-HN2157</t>
  </si>
  <si>
    <t>CircleK-HN2158</t>
  </si>
  <si>
    <t>CircleK-HN2160</t>
  </si>
  <si>
    <t>CircleK-HN2161</t>
  </si>
  <si>
    <t>CircleK-HN2162</t>
  </si>
  <si>
    <t>CircleK-HN2163</t>
  </si>
  <si>
    <t>CircleK-HN2164</t>
  </si>
  <si>
    <t>CircleK-HN2166</t>
  </si>
  <si>
    <t>CircleK-HN2167</t>
  </si>
  <si>
    <t>CircleK-HN2168</t>
  </si>
  <si>
    <t>CircleK-HN2169</t>
  </si>
  <si>
    <t>CircleK-HN2170</t>
  </si>
  <si>
    <t>CircleK-HN2171</t>
  </si>
  <si>
    <t>CircleK-HN2172</t>
  </si>
  <si>
    <t>CircleK-HN2173</t>
  </si>
  <si>
    <t>CircleK-HN2174</t>
  </si>
  <si>
    <t>CircleK-HN2175</t>
  </si>
  <si>
    <t>CircleK-HN2176</t>
  </si>
  <si>
    <t>CircleK-HN2177</t>
  </si>
  <si>
    <t>CircleK-HN2178</t>
  </si>
  <si>
    <t>CircleK-HN2179</t>
  </si>
  <si>
    <t>CircleK-HN2180</t>
  </si>
  <si>
    <t>CircleK-HN2181</t>
  </si>
  <si>
    <t>CircleK-HN2182</t>
  </si>
  <si>
    <t>CircleK-HN2183</t>
  </si>
  <si>
    <t>CircleK-HN2184</t>
  </si>
  <si>
    <t>CircleK-HN2185</t>
  </si>
  <si>
    <t>CircleK-HN2186</t>
  </si>
  <si>
    <t>CircleK-HN2187</t>
  </si>
  <si>
    <t>CircleK-HN2188</t>
  </si>
  <si>
    <t>CircleK-HN2189</t>
  </si>
  <si>
    <t>CircleK-HN2190</t>
  </si>
  <si>
    <t>CircleK-HN2191</t>
  </si>
  <si>
    <t>CircleK-HN2192</t>
  </si>
  <si>
    <t>CircleK-HN2193</t>
  </si>
  <si>
    <t>CircleK-HN2194</t>
  </si>
  <si>
    <t>Huyện Gia Lâm</t>
  </si>
  <si>
    <t>CircleK-HN2195</t>
  </si>
  <si>
    <t>CircleK-HN2196</t>
  </si>
  <si>
    <t>CircleK-HN2197</t>
  </si>
  <si>
    <t>CircleK-HN2198</t>
  </si>
  <si>
    <t>CircleK-HN2199</t>
  </si>
  <si>
    <t>CircleK-HN2200</t>
  </si>
  <si>
    <t>CircleK-HN2201</t>
  </si>
  <si>
    <t>CircleK-HN2202</t>
  </si>
  <si>
    <t>CircleK-HN2203</t>
  </si>
  <si>
    <t>CircleK-HN2204</t>
  </si>
  <si>
    <t>CircleK-HN2205</t>
  </si>
  <si>
    <t>CircleK-HN2206</t>
  </si>
  <si>
    <t>CircleK-HN2207</t>
  </si>
  <si>
    <t>CircleK-HN2208</t>
  </si>
  <si>
    <t>CircleK-HN2209</t>
  </si>
  <si>
    <t>CircleK-HN2210</t>
  </si>
  <si>
    <t>CircleK-HN2211</t>
  </si>
  <si>
    <t>CircleK-HN2212</t>
  </si>
  <si>
    <t>CircleK-HN2213</t>
  </si>
  <si>
    <t>CircleK-HN2214</t>
  </si>
  <si>
    <t>CircleK-HN2215</t>
  </si>
  <si>
    <t>CircleK-HN2216</t>
  </si>
  <si>
    <t>CircleK-HN2217</t>
  </si>
  <si>
    <t>CircleK-HN2218</t>
  </si>
  <si>
    <t>CircleK-HN2219</t>
  </si>
  <si>
    <t>CircleK-HN2220</t>
  </si>
  <si>
    <t>CircleK-HN2221</t>
  </si>
  <si>
    <t>CircleK-HN2225</t>
  </si>
  <si>
    <t>CircleK-HN2226</t>
  </si>
  <si>
    <t>CircleK-HN2227</t>
  </si>
  <si>
    <t>CircleK-HN2228</t>
  </si>
  <si>
    <t>CircleK-HN2229</t>
  </si>
  <si>
    <t>CircleK-HN2230</t>
  </si>
  <si>
    <t>CircleK-HN2231</t>
  </si>
  <si>
    <t>CircleK-HN2232</t>
  </si>
  <si>
    <t>CircleK-HN2233</t>
  </si>
  <si>
    <t>CircleK-HN2234</t>
  </si>
  <si>
    <t>CircleK-HN2235</t>
  </si>
  <si>
    <t>CircleK-HN2236</t>
  </si>
  <si>
    <t>CircleK-HN2237</t>
  </si>
  <si>
    <t>CircleK-HN2238</t>
  </si>
  <si>
    <t>CircleK-HN2239</t>
  </si>
  <si>
    <t>CircleK-HN2240</t>
  </si>
  <si>
    <t>CircleK-HN2241</t>
  </si>
  <si>
    <t>CircleK-HN2242</t>
  </si>
  <si>
    <t>CircleK-HN2243</t>
  </si>
  <si>
    <t>CircleK-HN2244</t>
  </si>
  <si>
    <t>CircleK-HN2245</t>
  </si>
  <si>
    <t>CircleK-HN2246</t>
  </si>
  <si>
    <t>CircleK-HN2247</t>
  </si>
  <si>
    <t>CircleK-HN2248</t>
  </si>
  <si>
    <t>CircleK-HN2249</t>
  </si>
  <si>
    <t>CircleK-HN2250</t>
  </si>
  <si>
    <t>CircleK-HN2251</t>
  </si>
  <si>
    <t>CircleK-HN2252</t>
  </si>
  <si>
    <t>CircleK-HN2253</t>
  </si>
  <si>
    <t>CircleK-HN2254</t>
  </si>
  <si>
    <t>CircleK-HN2255</t>
  </si>
  <si>
    <t>CircleK-HN2256</t>
  </si>
  <si>
    <t>CircleK-HN2257</t>
  </si>
  <si>
    <t>CircleK-HN2258</t>
  </si>
  <si>
    <t>CircleK-HN2259</t>
  </si>
  <si>
    <t>CircleK-HN2260</t>
  </si>
  <si>
    <t>CircleK-HN2261</t>
  </si>
  <si>
    <t>CircleK-HN2262</t>
  </si>
  <si>
    <t>CircleK-HN2263</t>
  </si>
  <si>
    <t>CircleK-HN2264</t>
  </si>
  <si>
    <t>CircleK-HN2265</t>
  </si>
  <si>
    <t>CircleK-HN2266</t>
  </si>
  <si>
    <t>CircleK-HN2267</t>
  </si>
  <si>
    <t>CircleK-HN2268</t>
  </si>
  <si>
    <t>CircleK-HN2269</t>
  </si>
  <si>
    <t>CircleK-HN2270</t>
  </si>
  <si>
    <t>CircleK-HN2271</t>
  </si>
  <si>
    <t>CircleK-HN2272</t>
  </si>
  <si>
    <t>CircleK-HN2273</t>
  </si>
  <si>
    <t>CircleK-HN2274</t>
  </si>
  <si>
    <t>CircleK-HN2275</t>
  </si>
  <si>
    <t>CircleK-HN2276</t>
  </si>
  <si>
    <t>CircleK-HN2277</t>
  </si>
  <si>
    <t>CircleK-HN2278</t>
  </si>
  <si>
    <t>CircleK-HN2279</t>
  </si>
  <si>
    <t>CircleK-HN2280</t>
  </si>
  <si>
    <t>CircleK-HN2281</t>
  </si>
  <si>
    <t>CircleK-HN2283</t>
  </si>
  <si>
    <t>CircleK-HNI-HN2282</t>
  </si>
  <si>
    <t>CircleK-HP6001</t>
  </si>
  <si>
    <t>CircleK-HP6002</t>
  </si>
  <si>
    <t>CircleK-HP6003</t>
  </si>
  <si>
    <t>CircleK-HP6005</t>
  </si>
  <si>
    <t>CircleK-HP6006</t>
  </si>
  <si>
    <t>CircleK-HP6007</t>
  </si>
  <si>
    <t>CircleK-HP6008</t>
  </si>
  <si>
    <t>CircleK-HP6009</t>
  </si>
  <si>
    <t>CircleK-HP6010</t>
  </si>
  <si>
    <t>CircleK-HP6011</t>
  </si>
  <si>
    <t>CircleK-HP6012</t>
  </si>
  <si>
    <t>CircleK-HP6013</t>
  </si>
  <si>
    <t>CircleK-HP6014</t>
  </si>
  <si>
    <t>CircleK-HP6015</t>
  </si>
  <si>
    <t>CircleK-HP6016</t>
  </si>
  <si>
    <t>CircleK-HP6017</t>
  </si>
  <si>
    <t>CircleK-HP6018</t>
  </si>
  <si>
    <t>CircleK-ND8001</t>
  </si>
  <si>
    <t>CircleK-ND8002</t>
  </si>
  <si>
    <t>CircleK-ND8003</t>
  </si>
  <si>
    <t>CircleK-NT0001</t>
  </si>
  <si>
    <t>CircleK-NT0002</t>
  </si>
  <si>
    <t>CircleK-NT0003</t>
  </si>
  <si>
    <t>CircleK-NT0004</t>
  </si>
  <si>
    <t>CircleK-NT0005</t>
  </si>
  <si>
    <t>CircleK-NT0009</t>
  </si>
  <si>
    <t>CircleK-NT0010</t>
  </si>
  <si>
    <t>CircleK-NT0011</t>
  </si>
  <si>
    <t>CircleK-QNH-00-HL4008</t>
  </si>
  <si>
    <t>CircleK-SG0001</t>
  </si>
  <si>
    <t>CircleK-SG0006</t>
  </si>
  <si>
    <t>CircleK-SG0007</t>
  </si>
  <si>
    <t>CircleK-SG0012</t>
  </si>
  <si>
    <t>CircleK-SG0014</t>
  </si>
  <si>
    <t>CircleK-SG0026</t>
  </si>
  <si>
    <t>CircleK-SG0031</t>
  </si>
  <si>
    <t>CircleK-SG0033</t>
  </si>
  <si>
    <t>CircleK-SG0034</t>
  </si>
  <si>
    <t>CircleK-SG0035</t>
  </si>
  <si>
    <t>CircleK-SG0036</t>
  </si>
  <si>
    <t>CircleK-SG0040</t>
  </si>
  <si>
    <t>CircleK-SG0042</t>
  </si>
  <si>
    <t>CircleK-SG0044</t>
  </si>
  <si>
    <t>CircleK-SG0050</t>
  </si>
  <si>
    <t>CircleK-SG0051</t>
  </si>
  <si>
    <t>Quận Bình Thạnh</t>
  </si>
  <si>
    <t>CircleK-SG0053</t>
  </si>
  <si>
    <t>CircleK-SG0054</t>
  </si>
  <si>
    <t>CircleK-SG0055</t>
  </si>
  <si>
    <t>CircleK-SG0056</t>
  </si>
  <si>
    <t>CircleK-SG0057</t>
  </si>
  <si>
    <t>CircleK-SG0058</t>
  </si>
  <si>
    <t>CircleK-SG0059</t>
  </si>
  <si>
    <t>CircleK-SG0060</t>
  </si>
  <si>
    <t>CircleK-SG0061</t>
  </si>
  <si>
    <t>CircleK-SG0062</t>
  </si>
  <si>
    <t>CircleK-SG0068</t>
  </si>
  <si>
    <t>CircleK-SG0070</t>
  </si>
  <si>
    <t>CircleK-SG0072</t>
  </si>
  <si>
    <t>CircleK-SG0073</t>
  </si>
  <si>
    <t>CircleK-SG0077</t>
  </si>
  <si>
    <t>CircleK-SG0081</t>
  </si>
  <si>
    <t>CircleK-SG0085</t>
  </si>
  <si>
    <t>CircleK-SG0086</t>
  </si>
  <si>
    <t>CircleK-SG0087</t>
  </si>
  <si>
    <t>CircleK-SG0088</t>
  </si>
  <si>
    <t>CircleK-SG0090</t>
  </si>
  <si>
    <t>CircleK-SG0091</t>
  </si>
  <si>
    <t>CircleK-SG0093</t>
  </si>
  <si>
    <t>CircleK-SG0095</t>
  </si>
  <si>
    <t>CircleK-SG0097</t>
  </si>
  <si>
    <t>CircleK-SG0100</t>
  </si>
  <si>
    <t>CircleK-SG0101</t>
  </si>
  <si>
    <t>CircleK-SG0102</t>
  </si>
  <si>
    <t>CircleK-SG0103</t>
  </si>
  <si>
    <t>CircleK-SG0106</t>
  </si>
  <si>
    <t>CircleK-SG0109</t>
  </si>
  <si>
    <t>CircleK-SG0112</t>
  </si>
  <si>
    <t>CircleK-SG0114</t>
  </si>
  <si>
    <t>CircleK-SG0115</t>
  </si>
  <si>
    <t>CircleK-SG0117</t>
  </si>
  <si>
    <t>CircleK-SG0122</t>
  </si>
  <si>
    <t>CircleK-SG0123</t>
  </si>
  <si>
    <t>CircleK-SG0124</t>
  </si>
  <si>
    <t>CircleK-SG0125</t>
  </si>
  <si>
    <t>CircleK-SG0127</t>
  </si>
  <si>
    <t>CircleK-SG0128</t>
  </si>
  <si>
    <t>Quận 8</t>
  </si>
  <si>
    <t>CircleK-SG0129</t>
  </si>
  <si>
    <t>CircleK-SG0130</t>
  </si>
  <si>
    <t>CircleK-SG0131</t>
  </si>
  <si>
    <t>CircleK-SG0133</t>
  </si>
  <si>
    <t>CircleK-SG0134</t>
  </si>
  <si>
    <t>CircleK-SG0136</t>
  </si>
  <si>
    <t>CircleK-SG0137</t>
  </si>
  <si>
    <t>CircleK-SG0138</t>
  </si>
  <si>
    <t>CircleK-SG0139</t>
  </si>
  <si>
    <t>CircleK-SG0141</t>
  </si>
  <si>
    <t>CircleK-SG0143</t>
  </si>
  <si>
    <t>CircleK-SG0144</t>
  </si>
  <si>
    <t>CircleK-SG0145</t>
  </si>
  <si>
    <t>CircleK-SG0146</t>
  </si>
  <si>
    <t>CircleK-SG0148</t>
  </si>
  <si>
    <t>CircleK-SG0150</t>
  </si>
  <si>
    <t>CircleK-SG0154</t>
  </si>
  <si>
    <t>CircleK-SG0155</t>
  </si>
  <si>
    <t>CircleK-SG0156</t>
  </si>
  <si>
    <t>CircleK-SG0157</t>
  </si>
  <si>
    <t>CircleK-SG0158</t>
  </si>
  <si>
    <t>CircleK-SG0159</t>
  </si>
  <si>
    <t>CircleK-SG0160</t>
  </si>
  <si>
    <t>CircleK-SG0161</t>
  </si>
  <si>
    <t>CircleK-SG0162</t>
  </si>
  <si>
    <t>CircleK-SG0163</t>
  </si>
  <si>
    <t>CircleK-SG0164</t>
  </si>
  <si>
    <t>CircleK-SG0167</t>
  </si>
  <si>
    <t>CircleK-SG0168</t>
  </si>
  <si>
    <t>CircleK-SG0169</t>
  </si>
  <si>
    <t>CircleK-SG0174</t>
  </si>
  <si>
    <t>CircleK-SG0175</t>
  </si>
  <si>
    <t>CircleK-SG0176</t>
  </si>
  <si>
    <t>CircleK-SG0177</t>
  </si>
  <si>
    <t>CircleK-SG0181</t>
  </si>
  <si>
    <t>CircleK-SG0182</t>
  </si>
  <si>
    <t>CircleK-SG0183</t>
  </si>
  <si>
    <t>CircleK-SG0184</t>
  </si>
  <si>
    <t>CircleK-SG0187</t>
  </si>
  <si>
    <t>CircleK-SG0188</t>
  </si>
  <si>
    <t>CircleK-SG0189</t>
  </si>
  <si>
    <t>CircleK-SG0190</t>
  </si>
  <si>
    <t>CircleK-SG0194</t>
  </si>
  <si>
    <t>CircleK-SG0195</t>
  </si>
  <si>
    <t>CircleK-SG0197</t>
  </si>
  <si>
    <t>CircleK-SG0198</t>
  </si>
  <si>
    <t>CircleK-SG0199</t>
  </si>
  <si>
    <t>CircleK-SG0200</t>
  </si>
  <si>
    <t>CircleK-SG0201</t>
  </si>
  <si>
    <t>CircleK-SG0204</t>
  </si>
  <si>
    <t>CircleK-SG0205</t>
  </si>
  <si>
    <t>CircleK-SG0206</t>
  </si>
  <si>
    <t>CircleK-SG0207</t>
  </si>
  <si>
    <t>CircleK-SG0211</t>
  </si>
  <si>
    <t>CircleK-SG0212</t>
  </si>
  <si>
    <t>CircleK-SG0214</t>
  </si>
  <si>
    <t>CircleK-SG0216</t>
  </si>
  <si>
    <t>CircleK-SG0217</t>
  </si>
  <si>
    <t>CircleK-SG0218</t>
  </si>
  <si>
    <t>CircleK-SG0219</t>
  </si>
  <si>
    <t>CircleK-SG0220</t>
  </si>
  <si>
    <t>CircleK-SG0222</t>
  </si>
  <si>
    <t>CircleK-SG0223</t>
  </si>
  <si>
    <t>CircleK-SG0224</t>
  </si>
  <si>
    <t>CircleK-SG0225</t>
  </si>
  <si>
    <t>CircleK-SG0226</t>
  </si>
  <si>
    <t>CircleK-SG0227</t>
  </si>
  <si>
    <t>CircleK-SG0228</t>
  </si>
  <si>
    <t>CircleK-SG0229</t>
  </si>
  <si>
    <t>CircleK-SG0230</t>
  </si>
  <si>
    <t>CircleK-SG0231</t>
  </si>
  <si>
    <t>CircleK-SG0232</t>
  </si>
  <si>
    <t>CircleK-SG0233</t>
  </si>
  <si>
    <t>CircleK-SG0234</t>
  </si>
  <si>
    <t>CircleK-SG0235</t>
  </si>
  <si>
    <t>CircleK-SG0236</t>
  </si>
  <si>
    <t>CircleK-SG0237</t>
  </si>
  <si>
    <t>CircleK-SG0239</t>
  </si>
  <si>
    <t>CircleK-SG0240</t>
  </si>
  <si>
    <t>CircleK-SG0243</t>
  </si>
  <si>
    <t>CircleK-SG0247</t>
  </si>
  <si>
    <t>CircleK-SG0248</t>
  </si>
  <si>
    <t>CircleK-SG0250</t>
  </si>
  <si>
    <t>CircleK-SG0251</t>
  </si>
  <si>
    <t>CircleK-SG0252</t>
  </si>
  <si>
    <t>CircleK-SG0254</t>
  </si>
  <si>
    <t>CircleK-SG0255</t>
  </si>
  <si>
    <t>CircleK-SG0256</t>
  </si>
  <si>
    <t>CircleK-SG0258</t>
  </si>
  <si>
    <t>CircleK-SG0259</t>
  </si>
  <si>
    <t>CircleK-SG0262</t>
  </si>
  <si>
    <t>CircleK-SG0264</t>
  </si>
  <si>
    <t>CircleK-SG0265</t>
  </si>
  <si>
    <t>CircleK-SG0266</t>
  </si>
  <si>
    <t>CircleK-SG0267</t>
  </si>
  <si>
    <t>CircleK-SG0268</t>
  </si>
  <si>
    <t>CircleK-SG0269</t>
  </si>
  <si>
    <t>CircleK-SG0272</t>
  </si>
  <si>
    <t>CircleK-SG0273</t>
  </si>
  <si>
    <t>CircleK-SG0274</t>
  </si>
  <si>
    <t>CircleK-SG0275</t>
  </si>
  <si>
    <t>CircleK-SG0277</t>
  </si>
  <si>
    <t>CircleK-SG0278</t>
  </si>
  <si>
    <t>CircleK-SG0279</t>
  </si>
  <si>
    <t>CircleK-SG0281</t>
  </si>
  <si>
    <t>CircleK-SG0282</t>
  </si>
  <si>
    <t>CircleK-SG0283</t>
  </si>
  <si>
    <t>CircleK-SG0284</t>
  </si>
  <si>
    <t>CircleK-SG0285</t>
  </si>
  <si>
    <t>CircleK-SG0286</t>
  </si>
  <si>
    <t>CircleK-SG0287</t>
  </si>
  <si>
    <t>CircleK-SG0288</t>
  </si>
  <si>
    <t>CircleK-SG0289</t>
  </si>
  <si>
    <t>CircleK-SG0290</t>
  </si>
  <si>
    <t>CircleK-SG0291</t>
  </si>
  <si>
    <t>CircleK-SG0292</t>
  </si>
  <si>
    <t>CircleK-SG0293</t>
  </si>
  <si>
    <t>CircleK-SG0294</t>
  </si>
  <si>
    <t>CircleK-SG0295</t>
  </si>
  <si>
    <t>CircleK-SG0296</t>
  </si>
  <si>
    <t>CircleK-SG0297</t>
  </si>
  <si>
    <t>CircleK-SG0298</t>
  </si>
  <si>
    <t>CircleK-SG0299</t>
  </si>
  <si>
    <t>CircleK-SG0300</t>
  </si>
  <si>
    <t>CircleK-SG0301</t>
  </si>
  <si>
    <t>CircleK-SG0302</t>
  </si>
  <si>
    <t>CircleK-SG0303</t>
  </si>
  <si>
    <t>CircleK-SG0304</t>
  </si>
  <si>
    <t>CircleK-SG0305</t>
  </si>
  <si>
    <t>CircleK-SG0306</t>
  </si>
  <si>
    <t>CircleK-SG0307</t>
  </si>
  <si>
    <t>CircleK-SG0308</t>
  </si>
  <si>
    <t>CircleK-SG0309</t>
  </si>
  <si>
    <t>CircleK-SG0310</t>
  </si>
  <si>
    <t>CircleK-SG0311</t>
  </si>
  <si>
    <t>CircleK-SG0312</t>
  </si>
  <si>
    <t>CircleK-SG0313</t>
  </si>
  <si>
    <t>CircleK-SG0314</t>
  </si>
  <si>
    <t>CircleK-SG0315</t>
  </si>
  <si>
    <t>CircleK-SG0316</t>
  </si>
  <si>
    <t>CircleK-SG0317</t>
  </si>
  <si>
    <t>CircleK-SG0318</t>
  </si>
  <si>
    <t>CircleK-SG0319</t>
  </si>
  <si>
    <t>CircleK-SG0320</t>
  </si>
  <si>
    <t>CircleK-SG0321</t>
  </si>
  <si>
    <t>CircleK-SG0322</t>
  </si>
  <si>
    <t>CircleK-SG0323</t>
  </si>
  <si>
    <t>CircleK-SG0324</t>
  </si>
  <si>
    <t>CircleK-SG0325</t>
  </si>
  <si>
    <t>CircleK-SG0326</t>
  </si>
  <si>
    <t>CircleK-SG0327</t>
  </si>
  <si>
    <t>CircleK-SG0328</t>
  </si>
  <si>
    <t>CircleK-SG0329</t>
  </si>
  <si>
    <t>CircleK-SG0330</t>
  </si>
  <si>
    <t>CircleK-SG0331</t>
  </si>
  <si>
    <t>CircleK-SG0332</t>
  </si>
  <si>
    <t>CircleK-SG0333</t>
  </si>
  <si>
    <t>CircleK-SG0334</t>
  </si>
  <si>
    <t>CircleK-SG0335</t>
  </si>
  <si>
    <t>CircleK-SG0338</t>
  </si>
  <si>
    <t>CircleK-SG0339</t>
  </si>
  <si>
    <t>CircleK-SG0340</t>
  </si>
  <si>
    <t>CircleK-SG0341</t>
  </si>
  <si>
    <t>CircleK-SG0342</t>
  </si>
  <si>
    <t>CircleK-SG0343</t>
  </si>
  <si>
    <t>CircleK-SG0344</t>
  </si>
  <si>
    <t>CircleK-SG0345</t>
  </si>
  <si>
    <t>CircleK-SG0346</t>
  </si>
  <si>
    <t>CircleK-SG0347</t>
  </si>
  <si>
    <t>CircleK-SG0348</t>
  </si>
  <si>
    <t>CircleK-SG0349</t>
  </si>
  <si>
    <t>CircleK-SG0350</t>
  </si>
  <si>
    <t>CircleK-SG0351</t>
  </si>
  <si>
    <t>CircleK-SG0353</t>
  </si>
  <si>
    <t>CircleK-SG0354</t>
  </si>
  <si>
    <t>CircleK-SG0355</t>
  </si>
  <si>
    <t>CircleK-SG0400</t>
  </si>
  <si>
    <t>CircleK-TN0001</t>
  </si>
  <si>
    <t>CircleK-TN0002</t>
  </si>
  <si>
    <t>CircleK-TN0003</t>
  </si>
  <si>
    <t>CircleK-TN0004</t>
  </si>
  <si>
    <t>CircleK-VT3003</t>
  </si>
  <si>
    <t>CircleK-VT3004</t>
  </si>
  <si>
    <t>CircleK-VT3005</t>
  </si>
  <si>
    <t>CircleK-VT3006</t>
  </si>
  <si>
    <t>CircleK-VT3008</t>
  </si>
  <si>
    <t>CircleK-VT3009</t>
  </si>
  <si>
    <t>CircleK-VT3010</t>
  </si>
  <si>
    <t>CircleK-VT3011</t>
  </si>
  <si>
    <t>CircleK-VT3012</t>
  </si>
  <si>
    <t>CircleK-VT3013</t>
  </si>
  <si>
    <t>CircleK-VT3014</t>
  </si>
  <si>
    <t>CircleK-VT3015</t>
  </si>
  <si>
    <t>CircleK-VT3017</t>
  </si>
  <si>
    <t>CircleK-VT3018</t>
  </si>
  <si>
    <t>CircleK-VT3019</t>
  </si>
  <si>
    <t>CircleK-VT3020</t>
  </si>
  <si>
    <t>CircleK-VT3021</t>
  </si>
  <si>
    <t>CLASS</t>
  </si>
  <si>
    <t>CÔNG TY CỔ PHẦN THỰC PHẨM SẠCH CLEVERFOOD</t>
  </si>
  <si>
    <t>cleverfood0001</t>
  </si>
  <si>
    <t>cleverfood0002</t>
  </si>
  <si>
    <t>cleverfood0003</t>
  </si>
  <si>
    <t>cleverfood0004</t>
  </si>
  <si>
    <t>cleverfood0005</t>
  </si>
  <si>
    <t>cleverfood0007</t>
  </si>
  <si>
    <t>cleverfood0008</t>
  </si>
  <si>
    <t>cleverfood0009</t>
  </si>
  <si>
    <t>cleverfood0010</t>
  </si>
  <si>
    <t>cleverfood0011</t>
  </si>
  <si>
    <t>cleverfood0012</t>
  </si>
  <si>
    <t>CMART2</t>
  </si>
  <si>
    <t>CMART6</t>
  </si>
  <si>
    <t>CONGDOAN</t>
  </si>
  <si>
    <t>CONGVANG-001</t>
  </si>
  <si>
    <t>COOP</t>
  </si>
  <si>
    <t>coop0001</t>
  </si>
  <si>
    <t>coop0002</t>
  </si>
  <si>
    <t>coop0004</t>
  </si>
  <si>
    <t>COOP-001</t>
  </si>
  <si>
    <t>coop00225</t>
  </si>
  <si>
    <t>coop0054</t>
  </si>
  <si>
    <t>coop0058</t>
  </si>
  <si>
    <t>coop0066</t>
  </si>
  <si>
    <t>coop0067</t>
  </si>
  <si>
    <t>coop0068</t>
  </si>
  <si>
    <t>coop0069</t>
  </si>
  <si>
    <t>coop0070</t>
  </si>
  <si>
    <t>coop0072</t>
  </si>
  <si>
    <t>coop0073</t>
  </si>
  <si>
    <t>coop0074</t>
  </si>
  <si>
    <t>coop0075</t>
  </si>
  <si>
    <t>coop0076</t>
  </si>
  <si>
    <t>coop0081</t>
  </si>
  <si>
    <t>coop0082</t>
  </si>
  <si>
    <t>coop0083</t>
  </si>
  <si>
    <t>coop0088</t>
  </si>
  <si>
    <t>coop0090</t>
  </si>
  <si>
    <t>coop0091</t>
  </si>
  <si>
    <t>coop0092</t>
  </si>
  <si>
    <t>coop0093</t>
  </si>
  <si>
    <t>coop0094</t>
  </si>
  <si>
    <t>coop0095</t>
  </si>
  <si>
    <t>coop0096</t>
  </si>
  <si>
    <t>coop0097</t>
  </si>
  <si>
    <t>coop0099</t>
  </si>
  <si>
    <t>COOP-010</t>
  </si>
  <si>
    <t>coop0100</t>
  </si>
  <si>
    <t>coop0101</t>
  </si>
  <si>
    <t>coop0102</t>
  </si>
  <si>
    <t>coop0103</t>
  </si>
  <si>
    <t>coop0104</t>
  </si>
  <si>
    <t>coop0105</t>
  </si>
  <si>
    <t>coop0106</t>
  </si>
  <si>
    <t>coop0107</t>
  </si>
  <si>
    <t>coop0108</t>
  </si>
  <si>
    <t>coop0109</t>
  </si>
  <si>
    <t>coop0111</t>
  </si>
  <si>
    <t>coop0112</t>
  </si>
  <si>
    <t>coop0113</t>
  </si>
  <si>
    <t>coop0114</t>
  </si>
  <si>
    <t>coop0115</t>
  </si>
  <si>
    <t>coop0118</t>
  </si>
  <si>
    <t>COOP-012</t>
  </si>
  <si>
    <t>coop0123</t>
  </si>
  <si>
    <t>COOP-013</t>
  </si>
  <si>
    <t>coop0130</t>
  </si>
  <si>
    <t>coop0131</t>
  </si>
  <si>
    <t>coop0133</t>
  </si>
  <si>
    <t>coop0135</t>
  </si>
  <si>
    <t>coop0136</t>
  </si>
  <si>
    <t>coop0137</t>
  </si>
  <si>
    <t>coop0139</t>
  </si>
  <si>
    <t>COOP-014</t>
  </si>
  <si>
    <t>coop0141</t>
  </si>
  <si>
    <t>coop0142</t>
  </si>
  <si>
    <t>coop0144</t>
  </si>
  <si>
    <t>coop0145</t>
  </si>
  <si>
    <t>coop0146</t>
  </si>
  <si>
    <t>coop0148</t>
  </si>
  <si>
    <t>coop0149</t>
  </si>
  <si>
    <t>COOP-015</t>
  </si>
  <si>
    <t>Bình Định</t>
  </si>
  <si>
    <t>coop0154</t>
  </si>
  <si>
    <t>coop0155</t>
  </si>
  <si>
    <t>coop0156</t>
  </si>
  <si>
    <t>coop0157</t>
  </si>
  <si>
    <t>coop0158</t>
  </si>
  <si>
    <t>coop0159</t>
  </si>
  <si>
    <t>COOP-016</t>
  </si>
  <si>
    <t>Đắk Nông</t>
  </si>
  <si>
    <t>coop0161</t>
  </si>
  <si>
    <t>coop0162</t>
  </si>
  <si>
    <t>coop0163</t>
  </si>
  <si>
    <t>coop0168</t>
  </si>
  <si>
    <t>coop0169</t>
  </si>
  <si>
    <t>COOP-017</t>
  </si>
  <si>
    <t>COOP-018</t>
  </si>
  <si>
    <t>COOP-019</t>
  </si>
  <si>
    <t>COOP-020</t>
  </si>
  <si>
    <t>coop0209</t>
  </si>
  <si>
    <t>COOP-021</t>
  </si>
  <si>
    <t>Quảng Trị</t>
  </si>
  <si>
    <t>coop02109</t>
  </si>
  <si>
    <t>coop0211</t>
  </si>
  <si>
    <t>coop0215</t>
  </si>
  <si>
    <t>coop0218</t>
  </si>
  <si>
    <t>coop02191</t>
  </si>
  <si>
    <t>coop02192</t>
  </si>
  <si>
    <t>coop02193</t>
  </si>
  <si>
    <t>coop02194</t>
  </si>
  <si>
    <t>coop02195</t>
  </si>
  <si>
    <t>coop02196</t>
  </si>
  <si>
    <t>coop02197</t>
  </si>
  <si>
    <t>coop02198</t>
  </si>
  <si>
    <t>coop02199</t>
  </si>
  <si>
    <t>COOP-022</t>
  </si>
  <si>
    <t>coop02200</t>
  </si>
  <si>
    <t>coop02201</t>
  </si>
  <si>
    <t>coop02202</t>
  </si>
  <si>
    <t>coop02203</t>
  </si>
  <si>
    <t>coop02204</t>
  </si>
  <si>
    <t>coop02205</t>
  </si>
  <si>
    <t>coop02206</t>
  </si>
  <si>
    <t>coop02207</t>
  </si>
  <si>
    <t>coop02208</t>
  </si>
  <si>
    <t>coop02209</t>
  </si>
  <si>
    <t>coop0221</t>
  </si>
  <si>
    <t>coop02210</t>
  </si>
  <si>
    <t>coop02211</t>
  </si>
  <si>
    <t>coop02212</t>
  </si>
  <si>
    <t>Huyện Củ Chi</t>
  </si>
  <si>
    <t>coop02213</t>
  </si>
  <si>
    <t>coop02214</t>
  </si>
  <si>
    <t>coop02215</t>
  </si>
  <si>
    <t>coop02216</t>
  </si>
  <si>
    <t>coop02217</t>
  </si>
  <si>
    <t>coop0223</t>
  </si>
  <si>
    <t>coop0225</t>
  </si>
  <si>
    <t>coop0226</t>
  </si>
  <si>
    <t>coop0228</t>
  </si>
  <si>
    <t>coop0229</t>
  </si>
  <si>
    <t>COOP-023</t>
  </si>
  <si>
    <t>coop0234</t>
  </si>
  <si>
    <t>coop0236</t>
  </si>
  <si>
    <t>coop0238</t>
  </si>
  <si>
    <t>COOP-024</t>
  </si>
  <si>
    <t>coop0240</t>
  </si>
  <si>
    <t>coop0243</t>
  </si>
  <si>
    <t>coop0244</t>
  </si>
  <si>
    <t>coop0245</t>
  </si>
  <si>
    <t>coop0246</t>
  </si>
  <si>
    <t>coop0248</t>
  </si>
  <si>
    <t>COOP-025</t>
  </si>
  <si>
    <t>coop0250</t>
  </si>
  <si>
    <t>coop0252</t>
  </si>
  <si>
    <t>coop0257</t>
  </si>
  <si>
    <t>coop0258</t>
  </si>
  <si>
    <t>coop0259</t>
  </si>
  <si>
    <t>COOP-026</t>
  </si>
  <si>
    <t>coop0260</t>
  </si>
  <si>
    <t>coop0261</t>
  </si>
  <si>
    <t>coop0262</t>
  </si>
  <si>
    <t>coop0263</t>
  </si>
  <si>
    <t>coop0264</t>
  </si>
  <si>
    <t>coop0265</t>
  </si>
  <si>
    <t>coop0266</t>
  </si>
  <si>
    <t>coop0268</t>
  </si>
  <si>
    <t>COOP-027</t>
  </si>
  <si>
    <t>coop0276</t>
  </si>
  <si>
    <t>coop0278</t>
  </si>
  <si>
    <t>COOP-028</t>
  </si>
  <si>
    <t>coop0280</t>
  </si>
  <si>
    <t>coop0282</t>
  </si>
  <si>
    <t>coop0283</t>
  </si>
  <si>
    <t>coop0285</t>
  </si>
  <si>
    <t>coop0286</t>
  </si>
  <si>
    <t>coop0288</t>
  </si>
  <si>
    <t>COOP-029</t>
  </si>
  <si>
    <t>coop0291</t>
  </si>
  <si>
    <t>coop0292</t>
  </si>
  <si>
    <t>coop0294</t>
  </si>
  <si>
    <t>coop0295</t>
  </si>
  <si>
    <t>coop0296</t>
  </si>
  <si>
    <t>coop0297</t>
  </si>
  <si>
    <t>COOP-030</t>
  </si>
  <si>
    <t>Quảng Ngãi</t>
  </si>
  <si>
    <t>COOP-031</t>
  </si>
  <si>
    <t>COOP-032</t>
  </si>
  <si>
    <t>COOP-034</t>
  </si>
  <si>
    <t>Nam Định</t>
  </si>
  <si>
    <t>COOP-035</t>
  </si>
  <si>
    <t>COOP-036</t>
  </si>
  <si>
    <t>COOP-037</t>
  </si>
  <si>
    <t>COOP-038</t>
  </si>
  <si>
    <t>COOP-039</t>
  </si>
  <si>
    <t>COOP-040</t>
  </si>
  <si>
    <t>coop0400</t>
  </si>
  <si>
    <t>coop0401</t>
  </si>
  <si>
    <t>coop0402</t>
  </si>
  <si>
    <t>coop0403</t>
  </si>
  <si>
    <t>coop0404</t>
  </si>
  <si>
    <t>coop0405</t>
  </si>
  <si>
    <t>coop0406</t>
  </si>
  <si>
    <t>coop0407</t>
  </si>
  <si>
    <t>coop0408</t>
  </si>
  <si>
    <t>COOP-041</t>
  </si>
  <si>
    <t>coop0410</t>
  </si>
  <si>
    <t>COOP-042</t>
  </si>
  <si>
    <t>COOP-043</t>
  </si>
  <si>
    <t>COOP-044</t>
  </si>
  <si>
    <t>Phú Thọ</t>
  </si>
  <si>
    <t>COOP-045</t>
  </si>
  <si>
    <t>COOP-046</t>
  </si>
  <si>
    <t>COOP-047</t>
  </si>
  <si>
    <t>COOP-048</t>
  </si>
  <si>
    <t>COOP-049</t>
  </si>
  <si>
    <t>COOP-050</t>
  </si>
  <si>
    <t>COOP-052</t>
  </si>
  <si>
    <t>COOP-053</t>
  </si>
  <si>
    <t>COOP-054</t>
  </si>
  <si>
    <t>Đà Nẵng</t>
  </si>
  <si>
    <t>COOP-056</t>
  </si>
  <si>
    <t>COOP-057</t>
  </si>
  <si>
    <t>COOP-058</t>
  </si>
  <si>
    <t>COOP-059</t>
  </si>
  <si>
    <t>COOP-060</t>
  </si>
  <si>
    <t>COOP-061</t>
  </si>
  <si>
    <t>COOP-062</t>
  </si>
  <si>
    <t>coop0626</t>
  </si>
  <si>
    <t>COOP-063</t>
  </si>
  <si>
    <t>coop0631</t>
  </si>
  <si>
    <t>coop0633</t>
  </si>
  <si>
    <t>coop0634</t>
  </si>
  <si>
    <t>coop0635</t>
  </si>
  <si>
    <t>COOP-064</t>
  </si>
  <si>
    <t>coop0641</t>
  </si>
  <si>
    <t>coop0642</t>
  </si>
  <si>
    <t>coop0647</t>
  </si>
  <si>
    <t>coop0652</t>
  </si>
  <si>
    <t>coop0653</t>
  </si>
  <si>
    <t>coop0654</t>
  </si>
  <si>
    <t>coop0656</t>
  </si>
  <si>
    <t>coop0657</t>
  </si>
  <si>
    <t>coop0658</t>
  </si>
  <si>
    <t>COOP-066</t>
  </si>
  <si>
    <t>coop0661</t>
  </si>
  <si>
    <t>coop0665</t>
  </si>
  <si>
    <t>coop0671</t>
  </si>
  <si>
    <t>coop0678</t>
  </si>
  <si>
    <t>coop0687</t>
  </si>
  <si>
    <t>coop0691</t>
  </si>
  <si>
    <t>coop0692</t>
  </si>
  <si>
    <t>coop0694</t>
  </si>
  <si>
    <t>coop0695</t>
  </si>
  <si>
    <t>COOP-072</t>
  </si>
  <si>
    <t>coop0827</t>
  </si>
  <si>
    <t>coop15001</t>
  </si>
  <si>
    <t>Hà Tĩnh</t>
  </si>
  <si>
    <t>coop15004</t>
  </si>
  <si>
    <t>coop18506</t>
  </si>
  <si>
    <t>Thanh Hóa</t>
  </si>
  <si>
    <t>coop2001</t>
  </si>
  <si>
    <t>coop2002</t>
  </si>
  <si>
    <t>coop2003</t>
  </si>
  <si>
    <t>coop2005</t>
  </si>
  <si>
    <t>coop2006</t>
  </si>
  <si>
    <t>coop2008</t>
  </si>
  <si>
    <t>coop2009</t>
  </si>
  <si>
    <t>coop2010</t>
  </si>
  <si>
    <t>coop2011</t>
  </si>
  <si>
    <t>coop2014</t>
  </si>
  <si>
    <t>coop2015</t>
  </si>
  <si>
    <t>coop2016</t>
  </si>
  <si>
    <t>coop2017</t>
  </si>
  <si>
    <t>coop2019</t>
  </si>
  <si>
    <t>coop2020</t>
  </si>
  <si>
    <t>coop2021</t>
  </si>
  <si>
    <t>coop2025</t>
  </si>
  <si>
    <t>coop2032</t>
  </si>
  <si>
    <t>coop2033</t>
  </si>
  <si>
    <t>coop2034</t>
  </si>
  <si>
    <t>coop2035</t>
  </si>
  <si>
    <t>coop2039</t>
  </si>
  <si>
    <t>coop2041</t>
  </si>
  <si>
    <t>coop2042</t>
  </si>
  <si>
    <t>coop2044</t>
  </si>
  <si>
    <t>coop2045</t>
  </si>
  <si>
    <t>coop2050</t>
  </si>
  <si>
    <t>coop2051</t>
  </si>
  <si>
    <t>coop2052</t>
  </si>
  <si>
    <t>coop2055</t>
  </si>
  <si>
    <t>coop2056</t>
  </si>
  <si>
    <t>coop2057</t>
  </si>
  <si>
    <t>coop2059</t>
  </si>
  <si>
    <t>coop2060</t>
  </si>
  <si>
    <t>coop2063</t>
  </si>
  <si>
    <t>coop2066</t>
  </si>
  <si>
    <t>coop2069</t>
  </si>
  <si>
    <t>coop2070</t>
  </si>
  <si>
    <t>coop2072</t>
  </si>
  <si>
    <t>coop2073</t>
  </si>
  <si>
    <t>coop2076</t>
  </si>
  <si>
    <t>coop2078</t>
  </si>
  <si>
    <t>coop2079</t>
  </si>
  <si>
    <t>coop2080</t>
  </si>
  <si>
    <t>coop2081</t>
  </si>
  <si>
    <t>coop2082</t>
  </si>
  <si>
    <t>coop2083</t>
  </si>
  <si>
    <t>coop2084</t>
  </si>
  <si>
    <t>coop2085</t>
  </si>
  <si>
    <t>coop2086</t>
  </si>
  <si>
    <t>coop2087</t>
  </si>
  <si>
    <t>coop2088</t>
  </si>
  <si>
    <t>coop2089</t>
  </si>
  <si>
    <t>coop2090</t>
  </si>
  <si>
    <t>coop2095</t>
  </si>
  <si>
    <t>coop2097</t>
  </si>
  <si>
    <t>coop2101</t>
  </si>
  <si>
    <t>coop2102</t>
  </si>
  <si>
    <t>coop2104</t>
  </si>
  <si>
    <t>coop2105</t>
  </si>
  <si>
    <t>coop2106</t>
  </si>
  <si>
    <t>coop2108</t>
  </si>
  <si>
    <t>coop2110</t>
  </si>
  <si>
    <t>coop2113</t>
  </si>
  <si>
    <t>coop2115</t>
  </si>
  <si>
    <t>coop212</t>
  </si>
  <si>
    <t>coop2120</t>
  </si>
  <si>
    <t>coop2123</t>
  </si>
  <si>
    <t>coop2124</t>
  </si>
  <si>
    <t>coop2125</t>
  </si>
  <si>
    <t>coop2129</t>
  </si>
  <si>
    <t>coop213</t>
  </si>
  <si>
    <t>coop2131</t>
  </si>
  <si>
    <t>coop2132</t>
  </si>
  <si>
    <t>coop2134</t>
  </si>
  <si>
    <t>coop2135</t>
  </si>
  <si>
    <t>coop2137</t>
  </si>
  <si>
    <t>coop2138</t>
  </si>
  <si>
    <t>coop214</t>
  </si>
  <si>
    <t>coop2141</t>
  </si>
  <si>
    <t>coop2142</t>
  </si>
  <si>
    <t>coop2147</t>
  </si>
  <si>
    <t>coop2148</t>
  </si>
  <si>
    <t>coop2150</t>
  </si>
  <si>
    <t>coop2152</t>
  </si>
  <si>
    <t>coop2153</t>
  </si>
  <si>
    <t>coop2154</t>
  </si>
  <si>
    <t>coop2156</t>
  </si>
  <si>
    <t>coop2157</t>
  </si>
  <si>
    <t>coop2158</t>
  </si>
  <si>
    <t>coop2159</t>
  </si>
  <si>
    <t>coop2161</t>
  </si>
  <si>
    <t>coop2162</t>
  </si>
  <si>
    <t>coop2163</t>
  </si>
  <si>
    <t>coop2164</t>
  </si>
  <si>
    <t>coop2168</t>
  </si>
  <si>
    <t>coop2169</t>
  </si>
  <si>
    <t>coop217</t>
  </si>
  <si>
    <t>coop2170</t>
  </si>
  <si>
    <t>coop2171</t>
  </si>
  <si>
    <t>COOP2172</t>
  </si>
  <si>
    <t>coop2174</t>
  </si>
  <si>
    <t>Coop2175</t>
  </si>
  <si>
    <t>Coop2176</t>
  </si>
  <si>
    <t>coop2177</t>
  </si>
  <si>
    <t>coop2178</t>
  </si>
  <si>
    <t>coop2179</t>
  </si>
  <si>
    <t>coop2180</t>
  </si>
  <si>
    <t>coop2181</t>
  </si>
  <si>
    <t>coop2182</t>
  </si>
  <si>
    <t>coop2183</t>
  </si>
  <si>
    <t>Coop2184</t>
  </si>
  <si>
    <t>coop2185</t>
  </si>
  <si>
    <t>coop2186</t>
  </si>
  <si>
    <t>coop2187</t>
  </si>
  <si>
    <t>coop2188</t>
  </si>
  <si>
    <t>coop2189</t>
  </si>
  <si>
    <t>coop2190</t>
  </si>
  <si>
    <t>coop220</t>
  </si>
  <si>
    <t>coop227</t>
  </si>
  <si>
    <t>coop230</t>
  </si>
  <si>
    <t>coop233</t>
  </si>
  <si>
    <t>coop239</t>
  </si>
  <si>
    <t>coop247</t>
  </si>
  <si>
    <t>coop253</t>
  </si>
  <si>
    <t>coop254</t>
  </si>
  <si>
    <t>coop255</t>
  </si>
  <si>
    <t>coop256</t>
  </si>
  <si>
    <t>coop267</t>
  </si>
  <si>
    <t>coop277</t>
  </si>
  <si>
    <t>coop279</t>
  </si>
  <si>
    <t>coop287</t>
  </si>
  <si>
    <t>coop290</t>
  </si>
  <si>
    <t>coop293</t>
  </si>
  <si>
    <t>coop3801</t>
  </si>
  <si>
    <t>coop3802</t>
  </si>
  <si>
    <t>coop3804</t>
  </si>
  <si>
    <t>coop409</t>
  </si>
  <si>
    <t>coop5001</t>
  </si>
  <si>
    <t>coop629</t>
  </si>
  <si>
    <t>coop636</t>
  </si>
  <si>
    <t>coop638</t>
  </si>
  <si>
    <t>coop640</t>
  </si>
  <si>
    <t>coop644</t>
  </si>
  <si>
    <t>coop648</t>
  </si>
  <si>
    <t>coop655</t>
  </si>
  <si>
    <t>coop683</t>
  </si>
  <si>
    <t>coop684</t>
  </si>
  <si>
    <t>coop688</t>
  </si>
  <si>
    <t>coop690</t>
  </si>
  <si>
    <t>coop69026</t>
  </si>
  <si>
    <t>coop69068</t>
  </si>
  <si>
    <t>coop693</t>
  </si>
  <si>
    <t>coop697</t>
  </si>
  <si>
    <t>coop698</t>
  </si>
  <si>
    <t>coop9102</t>
  </si>
  <si>
    <t>coop9103</t>
  </si>
  <si>
    <t>coop9104</t>
  </si>
  <si>
    <t>coop9105</t>
  </si>
  <si>
    <t>coop9106</t>
  </si>
  <si>
    <t>coop9107</t>
  </si>
  <si>
    <t>coop9108</t>
  </si>
  <si>
    <t>coop9109</t>
  </si>
  <si>
    <t>coop9110</t>
  </si>
  <si>
    <t>coop9114</t>
  </si>
  <si>
    <t>coop9115</t>
  </si>
  <si>
    <t>coop9116</t>
  </si>
  <si>
    <t>coop9120</t>
  </si>
  <si>
    <t>coop9124</t>
  </si>
  <si>
    <t>coop9126</t>
  </si>
  <si>
    <t>coop9131</t>
  </si>
  <si>
    <t>Huyện Thanh Oai</t>
  </si>
  <si>
    <t>coop9134</t>
  </si>
  <si>
    <t>coop9138</t>
  </si>
  <si>
    <t>coop9139</t>
  </si>
  <si>
    <t>coop9141</t>
  </si>
  <si>
    <t>coop9143</t>
  </si>
  <si>
    <t>coop9144</t>
  </si>
  <si>
    <t>coop9146</t>
  </si>
  <si>
    <t>coop9148</t>
  </si>
  <si>
    <t>coop9149</t>
  </si>
  <si>
    <t>coop9150</t>
  </si>
  <si>
    <t>coop9151</t>
  </si>
  <si>
    <t>coop9152</t>
  </si>
  <si>
    <t>coop9153</t>
  </si>
  <si>
    <t>coop9154</t>
  </si>
  <si>
    <t>coop9158</t>
  </si>
  <si>
    <t>coop9159</t>
  </si>
  <si>
    <t>coop9160</t>
  </si>
  <si>
    <t>coop9161</t>
  </si>
  <si>
    <t>coop9165</t>
  </si>
  <si>
    <t>coop9166</t>
  </si>
  <si>
    <t>coop9327</t>
  </si>
  <si>
    <t>coop9997</t>
  </si>
  <si>
    <t>coop9998</t>
  </si>
  <si>
    <t>coop9999</t>
  </si>
  <si>
    <t>COOPACHAU</t>
  </si>
  <si>
    <t>coopachau0001</t>
  </si>
  <si>
    <t>COOPANDONG</t>
  </si>
  <si>
    <t>Gia Lai</t>
  </si>
  <si>
    <t>COOPBAOLOC</t>
  </si>
  <si>
    <t>COOPBIENHOA</t>
  </si>
  <si>
    <t>COOPBINHDINH</t>
  </si>
  <si>
    <t>COOPBINHDONG</t>
  </si>
  <si>
    <t>COOPBINHTAN</t>
  </si>
  <si>
    <t>COOPBINHTRIEU</t>
  </si>
  <si>
    <t>COOPCAIBE</t>
  </si>
  <si>
    <t>COOPCAMAU</t>
  </si>
  <si>
    <t>COOPCANGIO</t>
  </si>
  <si>
    <t>COOPCANTHO</t>
  </si>
  <si>
    <t>COOPCHOMOI</t>
  </si>
  <si>
    <t>COOPCONGQUYNH</t>
  </si>
  <si>
    <t>COOPCUCHI</t>
  </si>
  <si>
    <t>COOPDAMSEN</t>
  </si>
  <si>
    <t>COOPDANANG</t>
  </si>
  <si>
    <t>COOPDONGTHINH</t>
  </si>
  <si>
    <t>coopfair0001</t>
  </si>
  <si>
    <t>coopfair0002</t>
  </si>
  <si>
    <t>coopfair0003</t>
  </si>
  <si>
    <t>coopfair0004</t>
  </si>
  <si>
    <t>coopfair0005</t>
  </si>
  <si>
    <t>coopfair0006</t>
  </si>
  <si>
    <t>COOPFAIRPRICE</t>
  </si>
  <si>
    <t>coopfine0001</t>
  </si>
  <si>
    <t>coopfine0002</t>
  </si>
  <si>
    <t>coopfine0003</t>
  </si>
  <si>
    <t>coopfine4201</t>
  </si>
  <si>
    <t>coopfine4205</t>
  </si>
  <si>
    <t>COOPFINELIFE</t>
  </si>
  <si>
    <t>COOPFOOD-115</t>
  </si>
  <si>
    <t>COOPFOOD-116</t>
  </si>
  <si>
    <t>COOPFOOD-123</t>
  </si>
  <si>
    <t>COOPFOOD-144</t>
  </si>
  <si>
    <t>coopfood15006</t>
  </si>
  <si>
    <t>Coopfood2165</t>
  </si>
  <si>
    <t>Coopfood2166</t>
  </si>
  <si>
    <t>Coopfood2167</t>
  </si>
  <si>
    <t>coopfood325</t>
  </si>
  <si>
    <t>coopfood6101</t>
  </si>
  <si>
    <t>coopfood676</t>
  </si>
  <si>
    <t>coopfood82</t>
  </si>
  <si>
    <t>COOPGOVAP</t>
  </si>
  <si>
    <t>COOPHAIPHONG</t>
  </si>
  <si>
    <t>COOPHANOI</t>
  </si>
  <si>
    <t>COOPHAUGIANG</t>
  </si>
  <si>
    <t>Coop-HCM-Q12-2220</t>
  </si>
  <si>
    <t>Coop-HCM-Q8-02218</t>
  </si>
  <si>
    <t>COOPHOABINH</t>
  </si>
  <si>
    <t>COOPHOAHAO</t>
  </si>
  <si>
    <t>COOPHOANGMAI</t>
  </si>
  <si>
    <t>COOPHOCMON</t>
  </si>
  <si>
    <t>COOPHUE</t>
  </si>
  <si>
    <t>Thừa Thiên - Huế</t>
  </si>
  <si>
    <t>COOPKVSG</t>
  </si>
  <si>
    <t>COOPLONGHAU</t>
  </si>
  <si>
    <t>COOPMARFIVE</t>
  </si>
  <si>
    <t>coopmarfive01</t>
  </si>
  <si>
    <t>coopmarfive02</t>
  </si>
  <si>
    <t>COOPMARFOUR</t>
  </si>
  <si>
    <t>coopmarfour0002</t>
  </si>
  <si>
    <t>coopmarfour0003</t>
  </si>
  <si>
    <t>coopmarfour0004</t>
  </si>
  <si>
    <t>coopmarfour0005</t>
  </si>
  <si>
    <t>COOPMARSIX</t>
  </si>
  <si>
    <t>coopmarsix549</t>
  </si>
  <si>
    <t>coopmarsix561</t>
  </si>
  <si>
    <t>coopmart00506</t>
  </si>
  <si>
    <t>coopmart00508</t>
  </si>
  <si>
    <t>coopmart00509</t>
  </si>
  <si>
    <t>coopmart00510</t>
  </si>
  <si>
    <t>coopmart00511</t>
  </si>
  <si>
    <t>coopmart00524</t>
  </si>
  <si>
    <t>coopmart00530</t>
  </si>
  <si>
    <t>coopmart00541</t>
  </si>
  <si>
    <t>coopmart00556</t>
  </si>
  <si>
    <t>coopmart00565</t>
  </si>
  <si>
    <t>coopmart9999</t>
  </si>
  <si>
    <t>COOPNAMSG</t>
  </si>
  <si>
    <t>COOPNDC</t>
  </si>
  <si>
    <t>COOPNGABAYHG</t>
  </si>
  <si>
    <t>COOPNGABAYHG-1</t>
  </si>
  <si>
    <t>COOPNGUYENXI</t>
  </si>
  <si>
    <t>COOPNHATRANG</t>
  </si>
  <si>
    <t>COOPNHIEULOC</t>
  </si>
  <si>
    <t>COOPPHULAM</t>
  </si>
  <si>
    <t>COOPPHUNHUAN</t>
  </si>
  <si>
    <t>COOPRACHGIA</t>
  </si>
  <si>
    <t>COOPRACHMIEU</t>
  </si>
  <si>
    <t>COOPSAIGONAG</t>
  </si>
  <si>
    <t>COOPSAIGONBL2</t>
  </si>
  <si>
    <t>COOPSAIGONBMT</t>
  </si>
  <si>
    <t>COOPSAIGONBP</t>
  </si>
  <si>
    <t>COOPSAIGONBUONHO</t>
  </si>
  <si>
    <t>COOPSAIGONCAMRANH</t>
  </si>
  <si>
    <t>COOPSAIGONCHUSE</t>
  </si>
  <si>
    <t>COOPSAIGONDONGHA</t>
  </si>
  <si>
    <t>COOPSAIGONGIALAI</t>
  </si>
  <si>
    <t>COOPSAIGONHATINH</t>
  </si>
  <si>
    <t>COOPSAIGONHAUGIANG</t>
  </si>
  <si>
    <t>COOPSAIGONKIENGIANG</t>
  </si>
  <si>
    <t>COOPSAIGONPHANRANG</t>
  </si>
  <si>
    <t>COOPSAIGONPHANTHIET</t>
  </si>
  <si>
    <t>COOPSAIGONPHUYEN</t>
  </si>
  <si>
    <t>COOPSAIGONQUANGNGAI</t>
  </si>
  <si>
    <t>COOPSAIGONRACHGIA</t>
  </si>
  <si>
    <t>COOPSAIGONSOCTRANG</t>
  </si>
  <si>
    <t>COOPSAIGONTAYNINH</t>
  </si>
  <si>
    <t>COOPSAIGONTRAVINH</t>
  </si>
  <si>
    <t>COOPSAIGONVINHLONG</t>
  </si>
  <si>
    <t>COOPSAIGONVUNGTAU</t>
  </si>
  <si>
    <t>COOPTAMKY</t>
  </si>
  <si>
    <t>Coop-TBD-01-00578</t>
  </si>
  <si>
    <t>COOPTHANGLOI</t>
  </si>
  <si>
    <t>COOPTHANHHOA</t>
  </si>
  <si>
    <t>COOPTIENGIANGSAIGON</t>
  </si>
  <si>
    <t>COOPTIENHOANG</t>
  </si>
  <si>
    <t>COOPTOANTAM</t>
  </si>
  <si>
    <t>COOPTRANGBANG</t>
  </si>
  <si>
    <t>COOPTRUNGMYTAY</t>
  </si>
  <si>
    <t>COOPVINHPHUC</t>
  </si>
  <si>
    <t>COOPVUNGTAU</t>
  </si>
  <si>
    <t>COOPVUNGTAU2</t>
  </si>
  <si>
    <t>COOPXLHN</t>
  </si>
  <si>
    <t>CQT</t>
  </si>
  <si>
    <t>CTDUCPHONG</t>
  </si>
  <si>
    <t>CTNHATTHUONG</t>
  </si>
  <si>
    <t>CTYBB&amp;CC</t>
  </si>
  <si>
    <t>CTYCHOHAY</t>
  </si>
  <si>
    <t>CTYSUBIN</t>
  </si>
  <si>
    <t>CUONGGIAPHAT</t>
  </si>
  <si>
    <t>DAIDUCVIET</t>
  </si>
  <si>
    <t>DAILY</t>
  </si>
  <si>
    <t>DALATFARM001</t>
  </si>
  <si>
    <t>DALATFARM005</t>
  </si>
  <si>
    <t>DALATFARM006</t>
  </si>
  <si>
    <t>DALATFARM008</t>
  </si>
  <si>
    <t>DALATFARMM1</t>
  </si>
  <si>
    <t>DALATFARMS1.08</t>
  </si>
  <si>
    <t>DALATFARMS1.10</t>
  </si>
  <si>
    <t>DALATFARMS2.09</t>
  </si>
  <si>
    <t>DALATFARMS2.10</t>
  </si>
  <si>
    <t>DANGNHAT</t>
  </si>
  <si>
    <t>DAUKHISAIGON</t>
  </si>
  <si>
    <t>DETGIADUNGPHONGPHU</t>
  </si>
  <si>
    <t>DETTOANTHANG</t>
  </si>
  <si>
    <t>Huyện Mỹ Đức</t>
  </si>
  <si>
    <t>DIENLANHDUYLAM</t>
  </si>
  <si>
    <t>DINHMANH</t>
  </si>
  <si>
    <t>Bắc Giang</t>
  </si>
  <si>
    <t>DINHVU</t>
  </si>
  <si>
    <t>DONGNAM-051</t>
  </si>
  <si>
    <t>DONGTIEN</t>
  </si>
  <si>
    <t>Lạng Sơn</t>
  </si>
  <si>
    <t>DONGXANH</t>
  </si>
  <si>
    <t>DTH</t>
  </si>
  <si>
    <t>dth6001</t>
  </si>
  <si>
    <t>dth6003</t>
  </si>
  <si>
    <t>dth6004</t>
  </si>
  <si>
    <t>dth6005</t>
  </si>
  <si>
    <t>dth6006</t>
  </si>
  <si>
    <t>dth6007</t>
  </si>
  <si>
    <t>dth6011</t>
  </si>
  <si>
    <t>dth6012</t>
  </si>
  <si>
    <t>dth6013</t>
  </si>
  <si>
    <t>dth6014</t>
  </si>
  <si>
    <t>dth6017</t>
  </si>
  <si>
    <t>dth6018</t>
  </si>
  <si>
    <t>dth6019</t>
  </si>
  <si>
    <t>dth6020</t>
  </si>
  <si>
    <t>dth6021</t>
  </si>
  <si>
    <t>dth6022</t>
  </si>
  <si>
    <t>DUCTHANH</t>
  </si>
  <si>
    <t>DULICHTHIENPHUC</t>
  </si>
  <si>
    <t>DUYHIEU</t>
  </si>
  <si>
    <t>CÔNG TY CỔ PHẦN THƯƠNG MẠI VÀ DỊCH VỤ EASYMART</t>
  </si>
  <si>
    <t>easymartE05</t>
  </si>
  <si>
    <t>easymartE06</t>
  </si>
  <si>
    <t>easymartE07</t>
  </si>
  <si>
    <t>easymartE08</t>
  </si>
  <si>
    <t>EB</t>
  </si>
  <si>
    <t>eb0150</t>
  </si>
  <si>
    <t>Phường La Khê</t>
  </si>
  <si>
    <t>eb104</t>
  </si>
  <si>
    <t>eb106</t>
  </si>
  <si>
    <t>eb112</t>
  </si>
  <si>
    <t>Nghệ An</t>
  </si>
  <si>
    <t>eb113</t>
  </si>
  <si>
    <t>eb114</t>
  </si>
  <si>
    <t>Ninh Bình</t>
  </si>
  <si>
    <t>eb117</t>
  </si>
  <si>
    <t>eb118</t>
  </si>
  <si>
    <t>eb124</t>
  </si>
  <si>
    <t>eb125</t>
  </si>
  <si>
    <t>eb128</t>
  </si>
  <si>
    <t>eb131</t>
  </si>
  <si>
    <t>eb1400</t>
  </si>
  <si>
    <t>eb144</t>
  </si>
  <si>
    <t>eb145</t>
  </si>
  <si>
    <t>eb146</t>
  </si>
  <si>
    <t>Lào Cai</t>
  </si>
  <si>
    <t>eb1500</t>
  </si>
  <si>
    <t>eb1501</t>
  </si>
  <si>
    <t>eb1503</t>
  </si>
  <si>
    <t>eb1505</t>
  </si>
  <si>
    <t>eb1506</t>
  </si>
  <si>
    <t>eb1507</t>
  </si>
  <si>
    <t>eb1508</t>
  </si>
  <si>
    <t>eb1509</t>
  </si>
  <si>
    <t>eb151</t>
  </si>
  <si>
    <t>eb1510</t>
  </si>
  <si>
    <t>eb1511</t>
  </si>
  <si>
    <t>eb1512</t>
  </si>
  <si>
    <t>eb1513</t>
  </si>
  <si>
    <t>eb152</t>
  </si>
  <si>
    <t>eb153</t>
  </si>
  <si>
    <t>eb154</t>
  </si>
  <si>
    <t>eb155</t>
  </si>
  <si>
    <t>eb1600</t>
  </si>
  <si>
    <t>eb1700</t>
  </si>
  <si>
    <t>eb1800</t>
  </si>
  <si>
    <t>eb1900</t>
  </si>
  <si>
    <t>eb2000</t>
  </si>
  <si>
    <t>eb2400</t>
  </si>
  <si>
    <t>eb2901</t>
  </si>
  <si>
    <t>eb2902</t>
  </si>
  <si>
    <t>eb2903</t>
  </si>
  <si>
    <t>eb2904</t>
  </si>
  <si>
    <t>eb2905</t>
  </si>
  <si>
    <t>eb2906</t>
  </si>
  <si>
    <t>eb2907</t>
  </si>
  <si>
    <t>Huyện Mê Linh</t>
  </si>
  <si>
    <t>eb3400</t>
  </si>
  <si>
    <t>eb3500</t>
  </si>
  <si>
    <t>eb3700</t>
  </si>
  <si>
    <t>eb4300</t>
  </si>
  <si>
    <t>eb4700</t>
  </si>
  <si>
    <t>eb4900</t>
  </si>
  <si>
    <t>eb5201</t>
  </si>
  <si>
    <t>eb5202</t>
  </si>
  <si>
    <t>eb5203</t>
  </si>
  <si>
    <t>eb5204</t>
  </si>
  <si>
    <t>eb5205</t>
  </si>
  <si>
    <t>eb5206</t>
  </si>
  <si>
    <t>eb5207</t>
  </si>
  <si>
    <t>eb5208</t>
  </si>
  <si>
    <t>eb5209</t>
  </si>
  <si>
    <t>eb5210</t>
  </si>
  <si>
    <t>eb6000</t>
  </si>
  <si>
    <t>eb6001</t>
  </si>
  <si>
    <t>eb6100</t>
  </si>
  <si>
    <t>eb6101</t>
  </si>
  <si>
    <t>eb6102</t>
  </si>
  <si>
    <t>eb6300</t>
  </si>
  <si>
    <t>eb6400</t>
  </si>
  <si>
    <t>eb6500</t>
  </si>
  <si>
    <t>eb7100</t>
  </si>
  <si>
    <t>eb7200</t>
  </si>
  <si>
    <t>eb7201</t>
  </si>
  <si>
    <t>eb7500</t>
  </si>
  <si>
    <t>eb7600</t>
  </si>
  <si>
    <t>eb7700</t>
  </si>
  <si>
    <t>eb7900</t>
  </si>
  <si>
    <t>eb9800</t>
  </si>
  <si>
    <t>EB-DTP-01-1514</t>
  </si>
  <si>
    <t>EBNAMDINH</t>
  </si>
  <si>
    <t>ECOFARMPAY01</t>
  </si>
  <si>
    <t>ECOFARMPAY02</t>
  </si>
  <si>
    <t>EMART</t>
  </si>
  <si>
    <t>EMCF-676</t>
  </si>
  <si>
    <t>EPCOSTORE</t>
  </si>
  <si>
    <t>ESMEE</t>
  </si>
  <si>
    <t>EVERYDAY</t>
  </si>
  <si>
    <t>FANSIPAN</t>
  </si>
  <si>
    <t>FARMSHOP</t>
  </si>
  <si>
    <t>FIDITOUR</t>
  </si>
  <si>
    <t>FINEMART03</t>
  </si>
  <si>
    <t>FM</t>
  </si>
  <si>
    <t>fm01</t>
  </si>
  <si>
    <t>fm02</t>
  </si>
  <si>
    <t>fm03</t>
  </si>
  <si>
    <t>fm04</t>
  </si>
  <si>
    <t>fm05</t>
  </si>
  <si>
    <t>fm06</t>
  </si>
  <si>
    <t>fm07</t>
  </si>
  <si>
    <t>fm08</t>
  </si>
  <si>
    <t>fm09</t>
  </si>
  <si>
    <t>FOODMART</t>
  </si>
  <si>
    <t>foodmart0001</t>
  </si>
  <si>
    <t>foodmart0002</t>
  </si>
  <si>
    <t>FUJIMART-HNI-HMI-11231</t>
  </si>
  <si>
    <t>GDVN</t>
  </si>
  <si>
    <t>GETRAMARKET</t>
  </si>
  <si>
    <t>GIABINH</t>
  </si>
  <si>
    <t>GIAHAN</t>
  </si>
  <si>
    <t>GIATRANMART-ĐN</t>
  </si>
  <si>
    <t>GMART</t>
  </si>
  <si>
    <t>GOOGOO</t>
  </si>
  <si>
    <t>GOOGOO1</t>
  </si>
  <si>
    <t>GREEN</t>
  </si>
  <si>
    <t>GREEN MART</t>
  </si>
  <si>
    <t>GRELI</t>
  </si>
  <si>
    <t>greli0001</t>
  </si>
  <si>
    <t>greli0002</t>
  </si>
  <si>
    <t>GS0001</t>
  </si>
  <si>
    <t>GS0002</t>
  </si>
  <si>
    <t>GS0003</t>
  </si>
  <si>
    <t>GS0004</t>
  </si>
  <si>
    <t>GS0005</t>
  </si>
  <si>
    <t>GS0006</t>
  </si>
  <si>
    <t>GS0007</t>
  </si>
  <si>
    <t>GS0008</t>
  </si>
  <si>
    <t>GS0009</t>
  </si>
  <si>
    <t>GS0010</t>
  </si>
  <si>
    <t>GS0011</t>
  </si>
  <si>
    <t>GS0012</t>
  </si>
  <si>
    <t>GS0014</t>
  </si>
  <si>
    <t>GS0015</t>
  </si>
  <si>
    <t>GS0016</t>
  </si>
  <si>
    <t>GS0017</t>
  </si>
  <si>
    <t>GS0019</t>
  </si>
  <si>
    <t>GS0020</t>
  </si>
  <si>
    <t>GS0021</t>
  </si>
  <si>
    <t>GS0022</t>
  </si>
  <si>
    <t>GS0024</t>
  </si>
  <si>
    <t>GS0025</t>
  </si>
  <si>
    <t>GS0026</t>
  </si>
  <si>
    <t>GS0027</t>
  </si>
  <si>
    <t>GS0028</t>
  </si>
  <si>
    <t>GS0030</t>
  </si>
  <si>
    <t>GS0031</t>
  </si>
  <si>
    <t>GS0032</t>
  </si>
  <si>
    <t>GS0033</t>
  </si>
  <si>
    <t>GS0034</t>
  </si>
  <si>
    <t>GS0036</t>
  </si>
  <si>
    <t>GS0037</t>
  </si>
  <si>
    <t>GS0038</t>
  </si>
  <si>
    <t>GS0039</t>
  </si>
  <si>
    <t>GS0040</t>
  </si>
  <si>
    <t>GS0041</t>
  </si>
  <si>
    <t>GS0042</t>
  </si>
  <si>
    <t>GS0043</t>
  </si>
  <si>
    <t>GS0045</t>
  </si>
  <si>
    <t>GS0048</t>
  </si>
  <si>
    <t>GS0049</t>
  </si>
  <si>
    <t>GS0050</t>
  </si>
  <si>
    <t>GS0051</t>
  </si>
  <si>
    <t>GS0052</t>
  </si>
  <si>
    <t>GS0053</t>
  </si>
  <si>
    <t>GS0054</t>
  </si>
  <si>
    <t>GS0056</t>
  </si>
  <si>
    <t>GS0059</t>
  </si>
  <si>
    <t>GS0060</t>
  </si>
  <si>
    <t>GS0061</t>
  </si>
  <si>
    <t>GS0062</t>
  </si>
  <si>
    <t>GS0063</t>
  </si>
  <si>
    <t>GS0064</t>
  </si>
  <si>
    <t>GS0065</t>
  </si>
  <si>
    <t>GS0066</t>
  </si>
  <si>
    <t>GS0067</t>
  </si>
  <si>
    <t>GS0068</t>
  </si>
  <si>
    <t>GS0069</t>
  </si>
  <si>
    <t>GS0070</t>
  </si>
  <si>
    <t>GS0071</t>
  </si>
  <si>
    <t>GS0072</t>
  </si>
  <si>
    <t>GS0074</t>
  </si>
  <si>
    <t>GS0075</t>
  </si>
  <si>
    <t>GS0076</t>
  </si>
  <si>
    <t>GS0077</t>
  </si>
  <si>
    <t>GS0079</t>
  </si>
  <si>
    <t>GS0081</t>
  </si>
  <si>
    <t>GS0082</t>
  </si>
  <si>
    <t>GS0083</t>
  </si>
  <si>
    <t>GS0084</t>
  </si>
  <si>
    <t>GS0085</t>
  </si>
  <si>
    <t>GS0086</t>
  </si>
  <si>
    <t>GS0087</t>
  </si>
  <si>
    <t>GS0088</t>
  </si>
  <si>
    <t>GS0089</t>
  </si>
  <si>
    <t>GS0090</t>
  </si>
  <si>
    <t>GS0091</t>
  </si>
  <si>
    <t>GS0092</t>
  </si>
  <si>
    <t>GS0093</t>
  </si>
  <si>
    <t>GS0094</t>
  </si>
  <si>
    <t>GS0095</t>
  </si>
  <si>
    <t>GS0096</t>
  </si>
  <si>
    <t>GS0097</t>
  </si>
  <si>
    <t>GS0098</t>
  </si>
  <si>
    <t>GS0099</t>
  </si>
  <si>
    <t>GS0100</t>
  </si>
  <si>
    <t>GS0101</t>
  </si>
  <si>
    <t>GS0102</t>
  </si>
  <si>
    <t>GS0103</t>
  </si>
  <si>
    <t>GS0104</t>
  </si>
  <si>
    <t>GS0105</t>
  </si>
  <si>
    <t>GS0106</t>
  </si>
  <si>
    <t>GS0111</t>
  </si>
  <si>
    <t>GS0112</t>
  </si>
  <si>
    <t>GS0113</t>
  </si>
  <si>
    <t>GS0115</t>
  </si>
  <si>
    <t>GS0116</t>
  </si>
  <si>
    <t>GS0117</t>
  </si>
  <si>
    <t>GS0119</t>
  </si>
  <si>
    <t>GS0120</t>
  </si>
  <si>
    <t>GS0121</t>
  </si>
  <si>
    <t>GS0125</t>
  </si>
  <si>
    <t>GS0126</t>
  </si>
  <si>
    <t>GS0127</t>
  </si>
  <si>
    <t>GS0128</t>
  </si>
  <si>
    <t>GS0129</t>
  </si>
  <si>
    <t>GS0130</t>
  </si>
  <si>
    <t>GS0131</t>
  </si>
  <si>
    <t>GS0132</t>
  </si>
  <si>
    <t>GS0136</t>
  </si>
  <si>
    <t>GS0137</t>
  </si>
  <si>
    <t>GS0138</t>
  </si>
  <si>
    <t>GS0139</t>
  </si>
  <si>
    <t>GS0140</t>
  </si>
  <si>
    <t>GS0141</t>
  </si>
  <si>
    <t>GS0142</t>
  </si>
  <si>
    <t>GS0143</t>
  </si>
  <si>
    <t>GS0144</t>
  </si>
  <si>
    <t>GS0145</t>
  </si>
  <si>
    <t>GS0146</t>
  </si>
  <si>
    <t>GS0147</t>
  </si>
  <si>
    <t>GS0149</t>
  </si>
  <si>
    <t>GS0150</t>
  </si>
  <si>
    <t>GS0151</t>
  </si>
  <si>
    <t>GS0152</t>
  </si>
  <si>
    <t>GS0153</t>
  </si>
  <si>
    <t>GS0154</t>
  </si>
  <si>
    <t>GS0155</t>
  </si>
  <si>
    <t>GS0156</t>
  </si>
  <si>
    <t>GS0157</t>
  </si>
  <si>
    <t>GS0158</t>
  </si>
  <si>
    <t>GS0159</t>
  </si>
  <si>
    <t>GS0160</t>
  </si>
  <si>
    <t>GS0161</t>
  </si>
  <si>
    <t>GS0162</t>
  </si>
  <si>
    <t>GS0163</t>
  </si>
  <si>
    <t>GS0164</t>
  </si>
  <si>
    <t>GS0165</t>
  </si>
  <si>
    <t>GS0166</t>
  </si>
  <si>
    <t>GS0167</t>
  </si>
  <si>
    <t>GS0168</t>
  </si>
  <si>
    <t>GS0170</t>
  </si>
  <si>
    <t>GS0171</t>
  </si>
  <si>
    <t>GS0172</t>
  </si>
  <si>
    <t>GS0176</t>
  </si>
  <si>
    <t>GS0177</t>
  </si>
  <si>
    <t>GS0180</t>
  </si>
  <si>
    <t>GS0181</t>
  </si>
  <si>
    <t>GS0182</t>
  </si>
  <si>
    <t>GS0184</t>
  </si>
  <si>
    <t>GS0186</t>
  </si>
  <si>
    <t>GS0187</t>
  </si>
  <si>
    <t>GS0190</t>
  </si>
  <si>
    <t>GS0192</t>
  </si>
  <si>
    <t>GS0193</t>
  </si>
  <si>
    <t>GS0195</t>
  </si>
  <si>
    <t>GS0229</t>
  </si>
  <si>
    <t>GS0232</t>
  </si>
  <si>
    <t>GS25</t>
  </si>
  <si>
    <t>GS25 -HNI-HN0480</t>
  </si>
  <si>
    <t>GS25-003</t>
  </si>
  <si>
    <t>GS25-HN001</t>
  </si>
  <si>
    <t>GS25-HN002</t>
  </si>
  <si>
    <t>GS25-HN003</t>
  </si>
  <si>
    <t>GS25-HN004</t>
  </si>
  <si>
    <t>GS25-HN005</t>
  </si>
  <si>
    <t>GS25-HN006</t>
  </si>
  <si>
    <t>GS25-HN007</t>
  </si>
  <si>
    <t>GS25-HN008</t>
  </si>
  <si>
    <t>GS25-HN009</t>
  </si>
  <si>
    <t>GS25-HN010</t>
  </si>
  <si>
    <t>GS25-HN011</t>
  </si>
  <si>
    <t>GS25-HN012</t>
  </si>
  <si>
    <t>GS25-HN013</t>
  </si>
  <si>
    <t>GS25-HN014</t>
  </si>
  <si>
    <t>GS25-HN015</t>
  </si>
  <si>
    <t>GS25-HN016</t>
  </si>
  <si>
    <t>GS25-HN017</t>
  </si>
  <si>
    <t>GS25-HN018</t>
  </si>
  <si>
    <t>GS25-HN019</t>
  </si>
  <si>
    <t>GS25-HN020</t>
  </si>
  <si>
    <t>GS25-HN021</t>
  </si>
  <si>
    <t>GS25-HN022</t>
  </si>
  <si>
    <t>GS25-HN023</t>
  </si>
  <si>
    <t>GS25-HN024</t>
  </si>
  <si>
    <t>GS25-HN025</t>
  </si>
  <si>
    <t>GS25-HN026</t>
  </si>
  <si>
    <t>GS25-HN027</t>
  </si>
  <si>
    <t>GS25-HN028</t>
  </si>
  <si>
    <t>GS25-HN029</t>
  </si>
  <si>
    <t>GS25-HN030</t>
  </si>
  <si>
    <t>GS25-HN031</t>
  </si>
  <si>
    <t>GS25-HN032</t>
  </si>
  <si>
    <t>GS25-HN033</t>
  </si>
  <si>
    <t>GS25-HN034</t>
  </si>
  <si>
    <t>GS25-HN035</t>
  </si>
  <si>
    <t>GS25-HN036</t>
  </si>
  <si>
    <t>GS25-HN037</t>
  </si>
  <si>
    <t>GS25-HN038</t>
  </si>
  <si>
    <t>GS25-HNI-BDH-HN49920</t>
  </si>
  <si>
    <t>GS25-HNI-CGY-HN4962</t>
  </si>
  <si>
    <t>GS25-HNI-HBT-HN04922</t>
  </si>
  <si>
    <t>GS25-HNI-MLH-HN01029</t>
  </si>
  <si>
    <t>GS25-HNI-TTI-HN4952</t>
  </si>
  <si>
    <t>GS25-HNI-TTX-HN0497</t>
  </si>
  <si>
    <t>GS6000</t>
  </si>
  <si>
    <t>GS6001</t>
  </si>
  <si>
    <t>GS6101</t>
  </si>
  <si>
    <t>GS6104</t>
  </si>
  <si>
    <t>CÔNG TY TNHH GTGL VIỆT NAM</t>
  </si>
  <si>
    <t>gtgl0001</t>
  </si>
  <si>
    <t>gtgl0002</t>
  </si>
  <si>
    <t>HADA-HNI-BTL-KL00099</t>
  </si>
  <si>
    <t>HADANG</t>
  </si>
  <si>
    <t>HADANG01</t>
  </si>
  <si>
    <t>HADAVN</t>
  </si>
  <si>
    <t>HANGKHONGDANANG</t>
  </si>
  <si>
    <t>HANOSIMEX</t>
  </si>
  <si>
    <t>Hà Nam</t>
  </si>
  <si>
    <t>HASHTAGECOS</t>
  </si>
  <si>
    <t>HIENLUONG</t>
  </si>
  <si>
    <t>HKD-HNI-HDG-KL00133</t>
  </si>
  <si>
    <t>Phan Thị Chiêm</t>
  </si>
  <si>
    <t>HKDPH-HNI-BDH-1055</t>
  </si>
  <si>
    <t>HỘ KINH DOANH PHÚC HẬU</t>
  </si>
  <si>
    <t>H-MART</t>
  </si>
  <si>
    <t>H-MARTR05</t>
  </si>
  <si>
    <t>HOAAN</t>
  </si>
  <si>
    <t>HOANGDUC</t>
  </si>
  <si>
    <t>HOLDINGS</t>
  </si>
  <si>
    <t>HOMEMART</t>
  </si>
  <si>
    <t>HSH</t>
  </si>
  <si>
    <t>HTL</t>
  </si>
  <si>
    <t>CÔNG TY TNHH VB TOMO</t>
  </si>
  <si>
    <t>htl0001</t>
  </si>
  <si>
    <t>htl0002</t>
  </si>
  <si>
    <t>htl0003</t>
  </si>
  <si>
    <t>htl0004</t>
  </si>
  <si>
    <t>HUEC6HN</t>
  </si>
  <si>
    <t>HUNGDUNG</t>
  </si>
  <si>
    <t>HUNGTHINH</t>
  </si>
  <si>
    <t>HUONGBAC</t>
  </si>
  <si>
    <t>HỘ KINH DOANH NGUYỄN THIÊN ĐẠT</t>
  </si>
  <si>
    <t>HUYHUNG</t>
  </si>
  <si>
    <t>huyhung001</t>
  </si>
  <si>
    <t>huyhung002</t>
  </si>
  <si>
    <t>ILAVN</t>
  </si>
  <si>
    <t>INTIMEXDANANG</t>
  </si>
  <si>
    <t>JMART</t>
  </si>
  <si>
    <t>Công Ty Cổ Phần Thương Mại Dịch Vụ JM Quốc Tế</t>
  </si>
  <si>
    <t>KA</t>
  </si>
  <si>
    <t>KA001</t>
  </si>
  <si>
    <t>Cửa hàng Đo Đạc</t>
  </si>
  <si>
    <t>KA002</t>
  </si>
  <si>
    <t>Kai Mart</t>
  </si>
  <si>
    <t>Kai Mart-078</t>
  </si>
  <si>
    <t>Kai Mart-079</t>
  </si>
  <si>
    <t>Kai Mart-080</t>
  </si>
  <si>
    <t>Kai Mart-098</t>
  </si>
  <si>
    <t>Kai Mart-101</t>
  </si>
  <si>
    <t>Kai Mart-107</t>
  </si>
  <si>
    <t>Kai Mart-126</t>
  </si>
  <si>
    <t>Kai Mart-140</t>
  </si>
  <si>
    <t>Kai Mart-141</t>
  </si>
  <si>
    <t>Kai Mart-146</t>
  </si>
  <si>
    <t>Kai Mart-147</t>
  </si>
  <si>
    <t>Kai Mart-151</t>
  </si>
  <si>
    <t>Kai Mart-154</t>
  </si>
  <si>
    <t>Kai Mart-179</t>
  </si>
  <si>
    <t>Kai Mart-180Mia</t>
  </si>
  <si>
    <t>Kai Mart-195</t>
  </si>
  <si>
    <t>KF</t>
  </si>
  <si>
    <t>KF0001</t>
  </si>
  <si>
    <t>KH00001</t>
  </si>
  <si>
    <t>KHACHLE</t>
  </si>
  <si>
    <t>KHACHSANLIBERTY</t>
  </si>
  <si>
    <t>KHAISAN</t>
  </si>
  <si>
    <t>khaisan0001</t>
  </si>
  <si>
    <t>khaisan0002</t>
  </si>
  <si>
    <t>khaisan0003</t>
  </si>
  <si>
    <t>khaisan0004</t>
  </si>
  <si>
    <t>khaisan0005</t>
  </si>
  <si>
    <t>khaisan0006</t>
  </si>
  <si>
    <t>khaisan0007</t>
  </si>
  <si>
    <t>khaisan0008</t>
  </si>
  <si>
    <t>KHAIVY</t>
  </si>
  <si>
    <t>KHANHKHOI</t>
  </si>
  <si>
    <t>KHUYENLUONG</t>
  </si>
  <si>
    <t>KJHBINHDUONG-163</t>
  </si>
  <si>
    <t>CÔNG TY TNHH NHÀ HÀNG SONAMU HÀN QUỐC</t>
  </si>
  <si>
    <t>CÔNG TY TNHH ĐẦU TƯ K&amp;K</t>
  </si>
  <si>
    <t>KL</t>
  </si>
  <si>
    <t>HN</t>
  </si>
  <si>
    <t>Thực phẩm sạch Minh An SA2 the Sakura Vinhomes Smartcity, Tây Mỗ</t>
  </si>
  <si>
    <t>KL.HN002</t>
  </si>
  <si>
    <t>Cửa hàng Tiện ích C Mart FLC Đại Mỗ</t>
  </si>
  <si>
    <t>KL.HN004</t>
  </si>
  <si>
    <t>KL.HN005</t>
  </si>
  <si>
    <t>KL.HN006</t>
  </si>
  <si>
    <t>Minh Mart</t>
  </si>
  <si>
    <t>CHỊ TRẦN MINH HẰNG</t>
  </si>
  <si>
    <t>KL00001</t>
  </si>
  <si>
    <t>KL00002</t>
  </si>
  <si>
    <t>KL00003</t>
  </si>
  <si>
    <t>KL00004</t>
  </si>
  <si>
    <t>KL00005</t>
  </si>
  <si>
    <t>KL00006</t>
  </si>
  <si>
    <t>KL00007</t>
  </si>
  <si>
    <t>KL00008</t>
  </si>
  <si>
    <t>KL00009</t>
  </si>
  <si>
    <t>KL00010</t>
  </si>
  <si>
    <t>KL00011</t>
  </si>
  <si>
    <t>KL00012</t>
  </si>
  <si>
    <t>KL00013</t>
  </si>
  <si>
    <t>Ms Quỳnh Siêu Thị Cara Mart</t>
  </si>
  <si>
    <t>KL00017</t>
  </si>
  <si>
    <t>KL00018</t>
  </si>
  <si>
    <t>KL00019</t>
  </si>
  <si>
    <t>Bách hóa Mai Linh (anh Dương)</t>
  </si>
  <si>
    <t>KL00021</t>
  </si>
  <si>
    <t>KL00022</t>
  </si>
  <si>
    <t>KL00023</t>
  </si>
  <si>
    <t>KL00024</t>
  </si>
  <si>
    <t>KL00025</t>
  </si>
  <si>
    <t>KL00026</t>
  </si>
  <si>
    <t>KL00027</t>
  </si>
  <si>
    <t>Thực phẩm sạch HT mart (Em Huyền) 0974617563</t>
  </si>
  <si>
    <t>KL00029</t>
  </si>
  <si>
    <t>KL00031</t>
  </si>
  <si>
    <t>KL00032</t>
  </si>
  <si>
    <t>KL00033</t>
  </si>
  <si>
    <t>KL00034</t>
  </si>
  <si>
    <t>KL00035</t>
  </si>
  <si>
    <t>KL00036</t>
  </si>
  <si>
    <t>KL00037</t>
  </si>
  <si>
    <t>KL00038</t>
  </si>
  <si>
    <t>KL00039</t>
  </si>
  <si>
    <t>KL00040</t>
  </si>
  <si>
    <t>KL00041</t>
  </si>
  <si>
    <t>KL00042</t>
  </si>
  <si>
    <t>KL00043</t>
  </si>
  <si>
    <t>KL00044</t>
  </si>
  <si>
    <t>KL00044-1</t>
  </si>
  <si>
    <t>chị Lan 0947835982</t>
  </si>
  <si>
    <t>KL00046</t>
  </si>
  <si>
    <t>KL00048</t>
  </si>
  <si>
    <t>KL00049</t>
  </si>
  <si>
    <t>KL00050</t>
  </si>
  <si>
    <t>KL00051</t>
  </si>
  <si>
    <t>K Mart , Spendora An Khánh</t>
  </si>
  <si>
    <t>ViVy mart</t>
  </si>
  <si>
    <t>KL00054</t>
  </si>
  <si>
    <t>KL00055</t>
  </si>
  <si>
    <t>Fresh &amp; Go Mart</t>
  </si>
  <si>
    <t>Chị Cẩm Nhung - Siêu Thị Phú Sơn</t>
  </si>
  <si>
    <t>KL00058</t>
  </si>
  <si>
    <t>KL00059</t>
  </si>
  <si>
    <t>KL00060</t>
  </si>
  <si>
    <t>KL00061</t>
  </si>
  <si>
    <t>KL00062</t>
  </si>
  <si>
    <t>KL00063</t>
  </si>
  <si>
    <t>KL00064</t>
  </si>
  <si>
    <t>Fresh Food</t>
  </si>
  <si>
    <t>Vi Oanh - V-mart</t>
  </si>
  <si>
    <t>KL00067</t>
  </si>
  <si>
    <t>Eco Mart , toà 143 Trần Phú</t>
  </si>
  <si>
    <t>KL00069</t>
  </si>
  <si>
    <t>KL00070</t>
  </si>
  <si>
    <t>KL00071</t>
  </si>
  <si>
    <t>KL00072</t>
  </si>
  <si>
    <t>Link mart</t>
  </si>
  <si>
    <t>KL00074</t>
  </si>
  <si>
    <t>KL00075</t>
  </si>
  <si>
    <t>KL00076</t>
  </si>
  <si>
    <t>KL00077</t>
  </si>
  <si>
    <t>KL00081</t>
  </si>
  <si>
    <t>Em Hằng đội 2 Xuân Bách</t>
  </si>
  <si>
    <t>Huyện Sóc Sơn</t>
  </si>
  <si>
    <t>KL00083</t>
  </si>
  <si>
    <t>KL00084</t>
  </si>
  <si>
    <t>Mini Mart, 79 ngõ 2 Đại Lộ Thăng Long</t>
  </si>
  <si>
    <t>KL00087</t>
  </si>
  <si>
    <t>KL00088</t>
  </si>
  <si>
    <t>KL00089</t>
  </si>
  <si>
    <t>KL00091</t>
  </si>
  <si>
    <t>KL00093</t>
  </si>
  <si>
    <t>KL00094</t>
  </si>
  <si>
    <t>KL00095</t>
  </si>
  <si>
    <t>KL00096</t>
  </si>
  <si>
    <t>KL00097</t>
  </si>
  <si>
    <t>KL00100</t>
  </si>
  <si>
    <t>KL00101</t>
  </si>
  <si>
    <t>Cửa hàng tự chọn Quỳnh Anh</t>
  </si>
  <si>
    <t>H mart-s2.12 Vin Ocean park</t>
  </si>
  <si>
    <t>KL00104</t>
  </si>
  <si>
    <t>Cmart CT19T1</t>
  </si>
  <si>
    <t>Em Nguyệt - Sach.Mart</t>
  </si>
  <si>
    <t>KL00108</t>
  </si>
  <si>
    <t>Thực phẩm xanh</t>
  </si>
  <si>
    <t>KL00110</t>
  </si>
  <si>
    <t>AH Mart</t>
  </si>
  <si>
    <t>KL00112</t>
  </si>
  <si>
    <t>KL00113</t>
  </si>
  <si>
    <t>KL00115</t>
  </si>
  <si>
    <t>ANH CƯỜNG - QUẢNG NINH</t>
  </si>
  <si>
    <t>KL00118</t>
  </si>
  <si>
    <t>SIÊU THỊ HOMEMART24H</t>
  </si>
  <si>
    <t>KL00120</t>
  </si>
  <si>
    <t>KL00121</t>
  </si>
  <si>
    <t>KL00122</t>
  </si>
  <si>
    <t>KL00123</t>
  </si>
  <si>
    <t>CÔNG TY TNHH MỘT THÀNH VIÊN THƯƠNG MẠI &amp; DỊCH VỤ TRƯỜNG SINH</t>
  </si>
  <si>
    <t>CÔNG TY TNHH TRƯỜNG THỊNH</t>
  </si>
  <si>
    <t>KL00125</t>
  </si>
  <si>
    <t>KL00127</t>
  </si>
  <si>
    <t>KL00128</t>
  </si>
  <si>
    <t>KL00129</t>
  </si>
  <si>
    <t>KL00131</t>
  </si>
  <si>
    <t>KL00132</t>
  </si>
  <si>
    <t>C Mart - Chung cư viện bỏng Hà Đông</t>
  </si>
  <si>
    <t>KL00134</t>
  </si>
  <si>
    <t>KL00135</t>
  </si>
  <si>
    <t>LINKMART</t>
  </si>
  <si>
    <t>Tiện Ích Long Hương</t>
  </si>
  <si>
    <t>THANH BÌNH MART</t>
  </si>
  <si>
    <t>KL00144</t>
  </si>
  <si>
    <t>CÔNG TY CỔ PHẦN THƯƠNG MẠI NỘI THẤT PHÚC ĐẠT</t>
  </si>
  <si>
    <t>KL00148</t>
  </si>
  <si>
    <t>KL00149</t>
  </si>
  <si>
    <t>KL00150</t>
  </si>
  <si>
    <t>Tiện Lợi Mart</t>
  </si>
  <si>
    <t>Gmart - Sảnh B - 82 Nguyễn Tuân</t>
  </si>
  <si>
    <t>KL00156</t>
  </si>
  <si>
    <t>KL00157</t>
  </si>
  <si>
    <t>Siêu thị Xanh CC IA20 Ciputra</t>
  </si>
  <si>
    <t>KL00160</t>
  </si>
  <si>
    <t>Chị Hà</t>
  </si>
  <si>
    <t>Hộ kinh doanh thực phẩm Thiên Lý - Nguyễn Thị Ánh Nguyệt</t>
  </si>
  <si>
    <t>Thực phẩm xanh (Hệ thống Cmart)</t>
  </si>
  <si>
    <t>KL00165</t>
  </si>
  <si>
    <t>Chị Linh</t>
  </si>
  <si>
    <t>Nguyễn Thị Thuý An</t>
  </si>
  <si>
    <t>KL00171</t>
  </si>
  <si>
    <t>H mart - R1.05 Ocean Park, Đa Tốn, Gia Lâm</t>
  </si>
  <si>
    <t>Siêu thị Xanh CT2 Mễ Trì</t>
  </si>
  <si>
    <t>Chumi Mart</t>
  </si>
  <si>
    <t>CP PORK SHOP THANH LINH</t>
  </si>
  <si>
    <t>Daily Mart H1.18 Gia Lâm</t>
  </si>
  <si>
    <t>Em Linh</t>
  </si>
  <si>
    <t>KL00178</t>
  </si>
  <si>
    <t>Xanh Mart - S1.08 Vinhomes Ocean Park</t>
  </si>
  <si>
    <t>Cherry Mart - S1.07 Vinhomes Ocean Park</t>
  </si>
  <si>
    <t>KL00183</t>
  </si>
  <si>
    <t>Huyện Đan Phượng</t>
  </si>
  <si>
    <t>TD Mart</t>
  </si>
  <si>
    <t>Eco Mart</t>
  </si>
  <si>
    <t>Chị Huệ</t>
  </si>
  <si>
    <t>Cửa hàng H 24h</t>
  </si>
  <si>
    <t>Daily H2.02 Ocean Park - Trâu Quỳ, Gia Lâm</t>
  </si>
  <si>
    <t>Trần Thanh Vân</t>
  </si>
  <si>
    <t>Daily H3.03 Ocean Park - Trâu Quỳ, Gia Lâm</t>
  </si>
  <si>
    <t>Daily Khu nhà ở Dragon Village, Thủ Đức</t>
  </si>
  <si>
    <t>Văn Quyền Mart</t>
  </si>
  <si>
    <t>Chị Huyền - SĐT 0916 931 659</t>
  </si>
  <si>
    <t>Siêu thị TH's Mart SA5</t>
  </si>
  <si>
    <t>Esmee Mart - 444 Hoàng Hoa Thám, Ba Đình, Hà Nội</t>
  </si>
  <si>
    <t>KL00197</t>
  </si>
  <si>
    <t>Minh An Mart</t>
  </si>
  <si>
    <t>Siêu thị TH's Mart TC2</t>
  </si>
  <si>
    <t>TD Mart Glexico</t>
  </si>
  <si>
    <t>Siêu thị Minh Nhi Mart</t>
  </si>
  <si>
    <t>KMARKET</t>
  </si>
  <si>
    <t>Kmarket0001</t>
  </si>
  <si>
    <t>Kmarket0002</t>
  </si>
  <si>
    <t>Kmarket0003</t>
  </si>
  <si>
    <t>Kmarket0004</t>
  </si>
  <si>
    <t>Kmarket0005</t>
  </si>
  <si>
    <t>Kmarket0006</t>
  </si>
  <si>
    <t>Kmarket0007</t>
  </si>
  <si>
    <t>Kmarket0008</t>
  </si>
  <si>
    <t>Kmarket0009</t>
  </si>
  <si>
    <t>Kmarket0010</t>
  </si>
  <si>
    <t>Kmarket0011</t>
  </si>
  <si>
    <t>Kmarket0012</t>
  </si>
  <si>
    <t>Kmarket0013</t>
  </si>
  <si>
    <t>Phường Nhân Chính</t>
  </si>
  <si>
    <t>Kmarket0014</t>
  </si>
  <si>
    <t>Kmarket0015</t>
  </si>
  <si>
    <t>Kmarket0016</t>
  </si>
  <si>
    <t>Kmarket0017</t>
  </si>
  <si>
    <t>Kmarket0018</t>
  </si>
  <si>
    <t>Kmarket0019</t>
  </si>
  <si>
    <t>Kmarket0020</t>
  </si>
  <si>
    <t>Kmarket0021</t>
  </si>
  <si>
    <t>Kmarket0022</t>
  </si>
  <si>
    <t>Kmarket0023</t>
  </si>
  <si>
    <t>Kmarket0024</t>
  </si>
  <si>
    <t>Kmarket0025</t>
  </si>
  <si>
    <t>Kmarket0026</t>
  </si>
  <si>
    <t>Kmarket0027</t>
  </si>
  <si>
    <t>Kmarket0028</t>
  </si>
  <si>
    <t>Kmarket0029</t>
  </si>
  <si>
    <t>Kmarket0030</t>
  </si>
  <si>
    <t>Kmarket0031</t>
  </si>
  <si>
    <t>Kmarket0032</t>
  </si>
  <si>
    <t>Kmarket0033</t>
  </si>
  <si>
    <t>Kmarket0034</t>
  </si>
  <si>
    <t>Kmarket0035</t>
  </si>
  <si>
    <t>Kmarket0037</t>
  </si>
  <si>
    <t>Kmarket0038</t>
  </si>
  <si>
    <t>Kmarket0039</t>
  </si>
  <si>
    <t>Kmarket0040</t>
  </si>
  <si>
    <t>Kmarket0041</t>
  </si>
  <si>
    <t>Kmarket0042</t>
  </si>
  <si>
    <t>Kmarket0043</t>
  </si>
  <si>
    <t>Kmarket0044</t>
  </si>
  <si>
    <t>Kmarket0045</t>
  </si>
  <si>
    <t>Kmarket0046</t>
  </si>
  <si>
    <t>KMARKET-HNI-NTL-0029</t>
  </si>
  <si>
    <t>Lecomart0001</t>
  </si>
  <si>
    <t>Lecomart0002</t>
  </si>
  <si>
    <t>Lecomart0003</t>
  </si>
  <si>
    <t>Lecomart0004</t>
  </si>
  <si>
    <t>Lecomart0005</t>
  </si>
  <si>
    <t>Lecomart0006</t>
  </si>
  <si>
    <t>Lecomart0007</t>
  </si>
  <si>
    <t>CHI NHÁNH CÔNG TY TNHH KINH DOANH TỔNG HỢP LIÊN CHÂU TẠI THÀNH PHỐ HẢI PHÒNG</t>
  </si>
  <si>
    <t>LOCALMART</t>
  </si>
  <si>
    <t>LONGBEACH-AGG-01-7755</t>
  </si>
  <si>
    <t>LOTTE</t>
  </si>
  <si>
    <t>LOTTE-001</t>
  </si>
  <si>
    <t>LOTTE-002</t>
  </si>
  <si>
    <t>LOTTE-003</t>
  </si>
  <si>
    <t>LOTTE-004</t>
  </si>
  <si>
    <t>LOTTE-005</t>
  </si>
  <si>
    <t>LOTTE-006</t>
  </si>
  <si>
    <t>LOTTE-007</t>
  </si>
  <si>
    <t>LOTTE-008</t>
  </si>
  <si>
    <t>LOTTE-009</t>
  </si>
  <si>
    <t>LOTTE-010</t>
  </si>
  <si>
    <t>LOTTE-011</t>
  </si>
  <si>
    <t>LOTTE-013</t>
  </si>
  <si>
    <t>LOTTE-015</t>
  </si>
  <si>
    <t>LOTTE940</t>
  </si>
  <si>
    <t>LOTTEHOTEL</t>
  </si>
  <si>
    <t>MAITHIMYNHUNG</t>
  </si>
  <si>
    <t>MARONE</t>
  </si>
  <si>
    <t>MARTHREE</t>
  </si>
  <si>
    <t>MARTWO</t>
  </si>
  <si>
    <t>MASCOT</t>
  </si>
  <si>
    <t>MATTROIDOHOCHIMINH</t>
  </si>
  <si>
    <t>MAYSSTORE</t>
  </si>
  <si>
    <t>MDBD</t>
  </si>
  <si>
    <t>MEATDELI-005</t>
  </si>
  <si>
    <t>MEATWORLD</t>
  </si>
  <si>
    <t>MEGA</t>
  </si>
  <si>
    <t>mega0001</t>
  </si>
  <si>
    <t>mega0002</t>
  </si>
  <si>
    <t>mega0003</t>
  </si>
  <si>
    <t>mega0004</t>
  </si>
  <si>
    <t>mega0005</t>
  </si>
  <si>
    <t>mega0006</t>
  </si>
  <si>
    <t>mega0007</t>
  </si>
  <si>
    <t>mega0008</t>
  </si>
  <si>
    <t>mega0009</t>
  </si>
  <si>
    <t>MEGA-001</t>
  </si>
  <si>
    <t>MEGA-002</t>
  </si>
  <si>
    <t>MEGA-003</t>
  </si>
  <si>
    <t>MEGA-004</t>
  </si>
  <si>
    <t>MEGA-005</t>
  </si>
  <si>
    <t>MEGA-006</t>
  </si>
  <si>
    <t>MEGA-007</t>
  </si>
  <si>
    <t>MEGA-008</t>
  </si>
  <si>
    <t>MEGA-009</t>
  </si>
  <si>
    <t>MEGA-011</t>
  </si>
  <si>
    <t>MEGA-012</t>
  </si>
  <si>
    <t>MEGA-013</t>
  </si>
  <si>
    <t>MEGA-014</t>
  </si>
  <si>
    <t>MEGA-015</t>
  </si>
  <si>
    <t>MEKONGGOURMET</t>
  </si>
  <si>
    <t>MENAS</t>
  </si>
  <si>
    <t>CÔNG TY TNHH MENAS</t>
  </si>
  <si>
    <t>MENAS001</t>
  </si>
  <si>
    <t>MINHCAU</t>
  </si>
  <si>
    <t>minhcau0001</t>
  </si>
  <si>
    <t>minhcau0002</t>
  </si>
  <si>
    <t>minhcau0003</t>
  </si>
  <si>
    <t>minhcau0004</t>
  </si>
  <si>
    <t>minhcau0005</t>
  </si>
  <si>
    <t>minhcau0006</t>
  </si>
  <si>
    <t>minhcau0007</t>
  </si>
  <si>
    <t>minhcau0008</t>
  </si>
  <si>
    <t>MINHKHANHAN</t>
  </si>
  <si>
    <t>MINHPHUOC</t>
  </si>
  <si>
    <t>MISA</t>
  </si>
  <si>
    <t>MOCHUONG</t>
  </si>
  <si>
    <t>MOCTRA</t>
  </si>
  <si>
    <t>MR.NGOC</t>
  </si>
  <si>
    <t>NAMDINHTEX</t>
  </si>
  <si>
    <t>NAMLONG</t>
  </si>
  <si>
    <t>NCC2268</t>
  </si>
  <si>
    <t>NGOCMAI</t>
  </si>
  <si>
    <t>NGOCTHOM</t>
  </si>
  <si>
    <t>0309391503</t>
  </si>
  <si>
    <t>NGOISAOLON</t>
  </si>
  <si>
    <t>NGOITRUONGEM</t>
  </si>
  <si>
    <t>NGONMOINGAY</t>
  </si>
  <si>
    <t>NGUYENCUU</t>
  </si>
  <si>
    <t>NHAHANGPHUONGTRANG</t>
  </si>
  <si>
    <t>NHANHOA</t>
  </si>
  <si>
    <t>NHATMINH</t>
  </si>
  <si>
    <t>nhatminh68001</t>
  </si>
  <si>
    <t>nhatminh68002</t>
  </si>
  <si>
    <t>nhatminh68003</t>
  </si>
  <si>
    <t>nhatminh68004</t>
  </si>
  <si>
    <t>nhatminh68005</t>
  </si>
  <si>
    <t>nhatminh68006</t>
  </si>
  <si>
    <t>nhatminh68006-1</t>
  </si>
  <si>
    <t>nhatminh68007</t>
  </si>
  <si>
    <t>nhatminh68010</t>
  </si>
  <si>
    <t>nhatminh68011</t>
  </si>
  <si>
    <t>nhatminh68012</t>
  </si>
  <si>
    <t>nhatminh68012-1</t>
  </si>
  <si>
    <t>nhatminh68013</t>
  </si>
  <si>
    <t>nhatminh68014</t>
  </si>
  <si>
    <t>nhatminh68014-1</t>
  </si>
  <si>
    <t>nhatminh68015</t>
  </si>
  <si>
    <t>nhatminh79001</t>
  </si>
  <si>
    <t>nhatminh79002</t>
  </si>
  <si>
    <t>nhatminh79003</t>
  </si>
  <si>
    <t>nhatminh79004</t>
  </si>
  <si>
    <t>nhatminh79005</t>
  </si>
  <si>
    <t>nhatminh79006</t>
  </si>
  <si>
    <t>nhatminh79007</t>
  </si>
  <si>
    <t>nhatminh79007-001</t>
  </si>
  <si>
    <t>nhatminh79007-1</t>
  </si>
  <si>
    <t>nhatminh79009</t>
  </si>
  <si>
    <t>nhatminh79009-1</t>
  </si>
  <si>
    <t>nhatminh79009-2</t>
  </si>
  <si>
    <t>nhatminh79010</t>
  </si>
  <si>
    <t>nhatminh79011</t>
  </si>
  <si>
    <t>nhatminh79012</t>
  </si>
  <si>
    <t>nhatminh79013</t>
  </si>
  <si>
    <t>NHATNAM</t>
  </si>
  <si>
    <t>NHIEULOC</t>
  </si>
  <si>
    <t>NHQUANDOIDONGNAI</t>
  </si>
  <si>
    <t>NHUTRANNGOC</t>
  </si>
  <si>
    <t>NHVCBDN</t>
  </si>
  <si>
    <t>NHVCBKD</t>
  </si>
  <si>
    <t>NINHTHUAN</t>
  </si>
  <si>
    <t>Ninh Thuận</t>
  </si>
  <si>
    <t>NNHD</t>
  </si>
  <si>
    <t>NNK</t>
  </si>
  <si>
    <t>NNK01</t>
  </si>
  <si>
    <t>NNK02</t>
  </si>
  <si>
    <t>NNK03</t>
  </si>
  <si>
    <t>CÔNG TY CỔ PHẦN DỊCH VỤ THƯƠNG MẠI TỔNG HỢP NOVA COMMERCE</t>
  </si>
  <si>
    <t>nova0001</t>
  </si>
  <si>
    <t>nova0002</t>
  </si>
  <si>
    <t>nova0003</t>
  </si>
  <si>
    <t>nova0004</t>
  </si>
  <si>
    <t>nova0005</t>
  </si>
  <si>
    <t>nova0007</t>
  </si>
  <si>
    <t>nova0008</t>
  </si>
  <si>
    <t>nova0009</t>
  </si>
  <si>
    <t>nova0010</t>
  </si>
  <si>
    <t>nova0011</t>
  </si>
  <si>
    <t>nova0012</t>
  </si>
  <si>
    <t>nova0013</t>
  </si>
  <si>
    <t>nova0014</t>
  </si>
  <si>
    <t>nova100102</t>
  </si>
  <si>
    <t>nova101402</t>
  </si>
  <si>
    <t>nova102002</t>
  </si>
  <si>
    <t>nova102402</t>
  </si>
  <si>
    <t>nova102902</t>
  </si>
  <si>
    <t>nova103102</t>
  </si>
  <si>
    <t>nova103202</t>
  </si>
  <si>
    <t>nova103402</t>
  </si>
  <si>
    <t>nova103702</t>
  </si>
  <si>
    <t>nova900102</t>
  </si>
  <si>
    <t>NT</t>
  </si>
  <si>
    <t>NTF</t>
  </si>
  <si>
    <t>NUHOANG</t>
  </si>
  <si>
    <t>ocopfood01</t>
  </si>
  <si>
    <t>ocopfood02</t>
  </si>
  <si>
    <t>OKONO</t>
  </si>
  <si>
    <t>OkonoA01</t>
  </si>
  <si>
    <t>OkonoA03</t>
  </si>
  <si>
    <t>OkonoA04</t>
  </si>
  <si>
    <t>OkonoA05</t>
  </si>
  <si>
    <t>OkonoA06</t>
  </si>
  <si>
    <t>OkonoA07</t>
  </si>
  <si>
    <t>OkonoA08</t>
  </si>
  <si>
    <t>OkonoA09</t>
  </si>
  <si>
    <t>OkonoA12</t>
  </si>
  <si>
    <t>OkonoA13</t>
  </si>
  <si>
    <t>OkonoA14</t>
  </si>
  <si>
    <t>OkonoA16</t>
  </si>
  <si>
    <t>OkonoA17</t>
  </si>
  <si>
    <t>OkonoA18</t>
  </si>
  <si>
    <t>OkonoA20</t>
  </si>
  <si>
    <t>OkonoA22</t>
  </si>
  <si>
    <t>OkonoA23</t>
  </si>
  <si>
    <t>OkonoA24</t>
  </si>
  <si>
    <t>OkonoA25</t>
  </si>
  <si>
    <t>OkonoA26</t>
  </si>
  <si>
    <t>OkonoA27</t>
  </si>
  <si>
    <t>OkonoA28</t>
  </si>
  <si>
    <t>OkonoA30</t>
  </si>
  <si>
    <t>OkonoA31</t>
  </si>
  <si>
    <t>OkonoA32</t>
  </si>
  <si>
    <t>OkonoA33</t>
  </si>
  <si>
    <t>OkonoA34</t>
  </si>
  <si>
    <t>OkonoA35</t>
  </si>
  <si>
    <t>OkonoA36</t>
  </si>
  <si>
    <t>OkonoA38</t>
  </si>
  <si>
    <t>OkonoAC01</t>
  </si>
  <si>
    <t>OkonoAC03</t>
  </si>
  <si>
    <t>OkonoBN01</t>
  </si>
  <si>
    <t>PHONGPHU</t>
  </si>
  <si>
    <t>PHUNGLINHNT</t>
  </si>
  <si>
    <t>PHUSON</t>
  </si>
  <si>
    <t>PIL</t>
  </si>
  <si>
    <t>PKD207</t>
  </si>
  <si>
    <t>PKDC6</t>
  </si>
  <si>
    <t>PTMART</t>
  </si>
  <si>
    <t>PTmart0001</t>
  </si>
  <si>
    <t>PTmart0002</t>
  </si>
  <si>
    <t>PTmart0003</t>
  </si>
  <si>
    <t>PTmart0004</t>
  </si>
  <si>
    <t>PTMart0005</t>
  </si>
  <si>
    <t>PTmart0006</t>
  </si>
  <si>
    <t>PTmart0007</t>
  </si>
  <si>
    <t>PTmart0008</t>
  </si>
  <si>
    <t>PTmart0009</t>
  </si>
  <si>
    <t>PTmart0010</t>
  </si>
  <si>
    <t>PTmart0011</t>
  </si>
  <si>
    <t>PVH207</t>
  </si>
  <si>
    <t>QUANGMINH</t>
  </si>
  <si>
    <t>QUYENC6HN</t>
  </si>
  <si>
    <t>QUYETTHANG</t>
  </si>
  <si>
    <t>READDY MART</t>
  </si>
  <si>
    <t>RECESS</t>
  </si>
  <si>
    <t>RETAIL</t>
  </si>
  <si>
    <t>retail0001</t>
  </si>
  <si>
    <t>retail0002</t>
  </si>
  <si>
    <t>retail0003</t>
  </si>
  <si>
    <t>retail0004</t>
  </si>
  <si>
    <t>retail0005</t>
  </si>
  <si>
    <t>retail0006</t>
  </si>
  <si>
    <t>retail0007</t>
  </si>
  <si>
    <t>retail0008</t>
  </si>
  <si>
    <t>SAIGONHD</t>
  </si>
  <si>
    <t>saigonhd01</t>
  </si>
  <si>
    <t>saigonhd02</t>
  </si>
  <si>
    <t>saigonhd03</t>
  </si>
  <si>
    <t>saigonhd04</t>
  </si>
  <si>
    <t>saigonhd05</t>
  </si>
  <si>
    <t>saigonhd06</t>
  </si>
  <si>
    <t>saigonhd07</t>
  </si>
  <si>
    <t>saigonhd08</t>
  </si>
  <si>
    <t>saigonhd09</t>
  </si>
  <si>
    <t>saigonhd10</t>
  </si>
  <si>
    <t>saigonhd11</t>
  </si>
  <si>
    <t>saigonhd368ntt</t>
  </si>
  <si>
    <t>saigonhd3a11</t>
  </si>
  <si>
    <t>saigonhd3t2</t>
  </si>
  <si>
    <t>SAIGONSTAR</t>
  </si>
  <si>
    <t>SANBAYNHATRANG</t>
  </si>
  <si>
    <t>sanhdieu0001</t>
  </si>
  <si>
    <t>sanhdieu0002</t>
  </si>
  <si>
    <t>sanhdieu0003</t>
  </si>
  <si>
    <t>sanhdieu0005</t>
  </si>
  <si>
    <t>sanhdieu0006</t>
  </si>
  <si>
    <t>sanhdieu0007</t>
  </si>
  <si>
    <t>sanhdieu0008</t>
  </si>
  <si>
    <t>sanhdieu0009</t>
  </si>
  <si>
    <t>sanhdieu0010</t>
  </si>
  <si>
    <t>sanhdieu0011</t>
  </si>
  <si>
    <t>sanhdieu0012</t>
  </si>
  <si>
    <t>sanhdieu0013</t>
  </si>
  <si>
    <t>sanhdieu458</t>
  </si>
  <si>
    <t>sanhdieu9001</t>
  </si>
  <si>
    <t>sanhdieu9002</t>
  </si>
  <si>
    <t>sanhdieu9003</t>
  </si>
  <si>
    <t>SATRA</t>
  </si>
  <si>
    <t>satra0001</t>
  </si>
  <si>
    <t>satra0002</t>
  </si>
  <si>
    <t>satra0003</t>
  </si>
  <si>
    <t>satra0004</t>
  </si>
  <si>
    <t>satra0005</t>
  </si>
  <si>
    <t>satra0006</t>
  </si>
  <si>
    <t>satra0007</t>
  </si>
  <si>
    <t>satra0008</t>
  </si>
  <si>
    <t>satra0009</t>
  </si>
  <si>
    <t>satra0010</t>
  </si>
  <si>
    <t>satra0011</t>
  </si>
  <si>
    <t>satra0012</t>
  </si>
  <si>
    <t>satra0013</t>
  </si>
  <si>
    <t>satra0014</t>
  </si>
  <si>
    <t>satra0015</t>
  </si>
  <si>
    <t>satra0016</t>
  </si>
  <si>
    <t>satra0017</t>
  </si>
  <si>
    <t>satra0018</t>
  </si>
  <si>
    <t>satra0019</t>
  </si>
  <si>
    <t>satra0020</t>
  </si>
  <si>
    <t>satra0021</t>
  </si>
  <si>
    <t>satra0022</t>
  </si>
  <si>
    <t>satra0023</t>
  </si>
  <si>
    <t>satra0024</t>
  </si>
  <si>
    <t>satra0025</t>
  </si>
  <si>
    <t>satra0026</t>
  </si>
  <si>
    <t>satra0027</t>
  </si>
  <si>
    <t>satra0028</t>
  </si>
  <si>
    <t>satra0029</t>
  </si>
  <si>
    <t>satra0030</t>
  </si>
  <si>
    <t>satra0031</t>
  </si>
  <si>
    <t>satra0032</t>
  </si>
  <si>
    <t>satra0033</t>
  </si>
  <si>
    <t>satra0034</t>
  </si>
  <si>
    <t>satra0035</t>
  </si>
  <si>
    <t>satra0036</t>
  </si>
  <si>
    <t>satra0037</t>
  </si>
  <si>
    <t>satra0038</t>
  </si>
  <si>
    <t>SATRA-004</t>
  </si>
  <si>
    <t>satra0040</t>
  </si>
  <si>
    <t>satra0041</t>
  </si>
  <si>
    <t>satra0042</t>
  </si>
  <si>
    <t>satra0043</t>
  </si>
  <si>
    <t>satra0044</t>
  </si>
  <si>
    <t>satra0045</t>
  </si>
  <si>
    <t>satra0046</t>
  </si>
  <si>
    <t>satra0047</t>
  </si>
  <si>
    <t>satra0048</t>
  </si>
  <si>
    <t>satra0049</t>
  </si>
  <si>
    <t>satra0050</t>
  </si>
  <si>
    <t>satra0051</t>
  </si>
  <si>
    <t>satra0052</t>
  </si>
  <si>
    <t>satra0053</t>
  </si>
  <si>
    <t>satra0054</t>
  </si>
  <si>
    <t>satra0055</t>
  </si>
  <si>
    <t>satra0056</t>
  </si>
  <si>
    <t>satra0057</t>
  </si>
  <si>
    <t>satra0058</t>
  </si>
  <si>
    <t>satra0059</t>
  </si>
  <si>
    <t>satra0060</t>
  </si>
  <si>
    <t>satra0061</t>
  </si>
  <si>
    <t>satra0062</t>
  </si>
  <si>
    <t>satra0063</t>
  </si>
  <si>
    <t>satra0064</t>
  </si>
  <si>
    <t>satra0065</t>
  </si>
  <si>
    <t>satra0066</t>
  </si>
  <si>
    <t>satra0067</t>
  </si>
  <si>
    <t>satra0068</t>
  </si>
  <si>
    <t>satra0069</t>
  </si>
  <si>
    <t>satra0070</t>
  </si>
  <si>
    <t>satra0071</t>
  </si>
  <si>
    <t>satra0072</t>
  </si>
  <si>
    <t>satra0073</t>
  </si>
  <si>
    <t>satra0074</t>
  </si>
  <si>
    <t>satra0075</t>
  </si>
  <si>
    <t>satra0076</t>
  </si>
  <si>
    <t>satra0077</t>
  </si>
  <si>
    <t>satra0078</t>
  </si>
  <si>
    <t>satra0079</t>
  </si>
  <si>
    <t>satra0080</t>
  </si>
  <si>
    <t>satra0081</t>
  </si>
  <si>
    <t>satra0082</t>
  </si>
  <si>
    <t>satra0083</t>
  </si>
  <si>
    <t>satra0084</t>
  </si>
  <si>
    <t>satra0085</t>
  </si>
  <si>
    <t>satra0086</t>
  </si>
  <si>
    <t>satra0087</t>
  </si>
  <si>
    <t>satra0088</t>
  </si>
  <si>
    <t>satra0089</t>
  </si>
  <si>
    <t>satra0090</t>
  </si>
  <si>
    <t>satra0091</t>
  </si>
  <si>
    <t>satra0092</t>
  </si>
  <si>
    <t>satra0093</t>
  </si>
  <si>
    <t>satra0094</t>
  </si>
  <si>
    <t>satra0095</t>
  </si>
  <si>
    <t>satra0096</t>
  </si>
  <si>
    <t>satra0097</t>
  </si>
  <si>
    <t>satra0098</t>
  </si>
  <si>
    <t>satra0099</t>
  </si>
  <si>
    <t>satra0100</t>
  </si>
  <si>
    <t>satra0101</t>
  </si>
  <si>
    <t>satra0102</t>
  </si>
  <si>
    <t>satra0103</t>
  </si>
  <si>
    <t>satra0104</t>
  </si>
  <si>
    <t>satra0105</t>
  </si>
  <si>
    <t>satra0106</t>
  </si>
  <si>
    <t>satra0107</t>
  </si>
  <si>
    <t>satra0108</t>
  </si>
  <si>
    <t>satra0109</t>
  </si>
  <si>
    <t>satra0110</t>
  </si>
  <si>
    <t>satra0111</t>
  </si>
  <si>
    <t>satra0112</t>
  </si>
  <si>
    <t>satra0113</t>
  </si>
  <si>
    <t>satra0114</t>
  </si>
  <si>
    <t>satra0115</t>
  </si>
  <si>
    <t>satra0116</t>
  </si>
  <si>
    <t>satra0117</t>
  </si>
  <si>
    <t>satra0118</t>
  </si>
  <si>
    <t>satra0119</t>
  </si>
  <si>
    <t>satra0120</t>
  </si>
  <si>
    <t>satra0121</t>
  </si>
  <si>
    <t>satra0122</t>
  </si>
  <si>
    <t>satra0123</t>
  </si>
  <si>
    <t>satra0124</t>
  </si>
  <si>
    <t>satra0125</t>
  </si>
  <si>
    <t>satra0126</t>
  </si>
  <si>
    <t>satra0127</t>
  </si>
  <si>
    <t>satra0128</t>
  </si>
  <si>
    <t>satra0129</t>
  </si>
  <si>
    <t>satra0130</t>
  </si>
  <si>
    <t>satra0131</t>
  </si>
  <si>
    <t>satra0132</t>
  </si>
  <si>
    <t>satra0133</t>
  </si>
  <si>
    <t>satra0134</t>
  </si>
  <si>
    <t>satra0135</t>
  </si>
  <si>
    <t>satra0136</t>
  </si>
  <si>
    <t>satra0137</t>
  </si>
  <si>
    <t>satra0138</t>
  </si>
  <si>
    <t>satra0139</t>
  </si>
  <si>
    <t>satra0140</t>
  </si>
  <si>
    <t>satra0141</t>
  </si>
  <si>
    <t>satra0142</t>
  </si>
  <si>
    <t>satra0143</t>
  </si>
  <si>
    <t>satra0144</t>
  </si>
  <si>
    <t>satra0145</t>
  </si>
  <si>
    <t>satra0146</t>
  </si>
  <si>
    <t>satra0147</t>
  </si>
  <si>
    <t>satra0148</t>
  </si>
  <si>
    <t>satra0149</t>
  </si>
  <si>
    <t>satra0150</t>
  </si>
  <si>
    <t>satra0151</t>
  </si>
  <si>
    <t>satra0152</t>
  </si>
  <si>
    <t>satra0153</t>
  </si>
  <si>
    <t>satra0154</t>
  </si>
  <si>
    <t>satra0155</t>
  </si>
  <si>
    <t>satra0156</t>
  </si>
  <si>
    <t>satra0157</t>
  </si>
  <si>
    <t>satra0158</t>
  </si>
  <si>
    <t>satra0159</t>
  </si>
  <si>
    <t>satra0160</t>
  </si>
  <si>
    <t>satra0161</t>
  </si>
  <si>
    <t>satra0162</t>
  </si>
  <si>
    <t>satra0163</t>
  </si>
  <si>
    <t>satra0164</t>
  </si>
  <si>
    <t>satra0165</t>
  </si>
  <si>
    <t>satra0166</t>
  </si>
  <si>
    <t>satra0167</t>
  </si>
  <si>
    <t>satra0168</t>
  </si>
  <si>
    <t>satra0169</t>
  </si>
  <si>
    <t>satra0170</t>
  </si>
  <si>
    <t>satra0171</t>
  </si>
  <si>
    <t>satra0172</t>
  </si>
  <si>
    <t>satra0173</t>
  </si>
  <si>
    <t>satra0174</t>
  </si>
  <si>
    <t>satra0175</t>
  </si>
  <si>
    <t>satra0176</t>
  </si>
  <si>
    <t>satra0177</t>
  </si>
  <si>
    <t>satra0178</t>
  </si>
  <si>
    <t>satra0179</t>
  </si>
  <si>
    <t>satra0180</t>
  </si>
  <si>
    <t>satra0181</t>
  </si>
  <si>
    <t>satra0182</t>
  </si>
  <si>
    <t>satra0183</t>
  </si>
  <si>
    <t>satra0184</t>
  </si>
  <si>
    <t>satra0185</t>
  </si>
  <si>
    <t>satra0186</t>
  </si>
  <si>
    <t>satra0187</t>
  </si>
  <si>
    <t>satra0188</t>
  </si>
  <si>
    <t>satra0189</t>
  </si>
  <si>
    <t>satra0190</t>
  </si>
  <si>
    <t>satra0191</t>
  </si>
  <si>
    <t>satra0192</t>
  </si>
  <si>
    <t>satra0193</t>
  </si>
  <si>
    <t>satra0194</t>
  </si>
  <si>
    <t>satra0195</t>
  </si>
  <si>
    <t>satra0196</t>
  </si>
  <si>
    <t>satra0197</t>
  </si>
  <si>
    <t>satra0198</t>
  </si>
  <si>
    <t>satra0199</t>
  </si>
  <si>
    <t>SATRA-020</t>
  </si>
  <si>
    <t>satra0200</t>
  </si>
  <si>
    <t>satra0201</t>
  </si>
  <si>
    <t>satra0202</t>
  </si>
  <si>
    <t>satra02020</t>
  </si>
  <si>
    <t>satra0203</t>
  </si>
  <si>
    <t>satra0204</t>
  </si>
  <si>
    <t>satra0205</t>
  </si>
  <si>
    <t>satra0206</t>
  </si>
  <si>
    <t>satra0207</t>
  </si>
  <si>
    <t>satra0208</t>
  </si>
  <si>
    <t>satra0209</t>
  </si>
  <si>
    <t>satra0210</t>
  </si>
  <si>
    <t>satra0211</t>
  </si>
  <si>
    <t>satra0212</t>
  </si>
  <si>
    <t>satra0213</t>
  </si>
  <si>
    <t>satra0214</t>
  </si>
  <si>
    <t>satra0215</t>
  </si>
  <si>
    <t>satra0216</t>
  </si>
  <si>
    <t>satra0217</t>
  </si>
  <si>
    <t>SATRA-023</t>
  </si>
  <si>
    <t>SATRA-025</t>
  </si>
  <si>
    <t>SATRA-027</t>
  </si>
  <si>
    <t>SATRA-028</t>
  </si>
  <si>
    <t>satra0300</t>
  </si>
  <si>
    <t>satra0301</t>
  </si>
  <si>
    <t>satra0367</t>
  </si>
  <si>
    <t>satra0400</t>
  </si>
  <si>
    <t>satra0555</t>
  </si>
  <si>
    <t>satra1164</t>
  </si>
  <si>
    <t>satra1165</t>
  </si>
  <si>
    <t>satra1225</t>
  </si>
  <si>
    <t>satra1226</t>
  </si>
  <si>
    <t>SBF</t>
  </si>
  <si>
    <t>CHI NHÁNH CÔNG TY CỔ PHẦN SIBA FOOD VIỆT NAM TẠI HÀ NỘI</t>
  </si>
  <si>
    <t>0316625505-001</t>
  </si>
  <si>
    <t>SE7VENHA</t>
  </si>
  <si>
    <t>SEVEN</t>
  </si>
  <si>
    <t>SEVEN01</t>
  </si>
  <si>
    <t>SEVEN02</t>
  </si>
  <si>
    <t>SEVEN03</t>
  </si>
  <si>
    <t>SGMART</t>
  </si>
  <si>
    <t>shinsen0001</t>
  </si>
  <si>
    <t>shinsen0002</t>
  </si>
  <si>
    <t>shinsen0003</t>
  </si>
  <si>
    <t>shinsen0004</t>
  </si>
  <si>
    <t>SIBA</t>
  </si>
  <si>
    <t>Tầng 12A, toà nhà Diamond Flower, Khu đô thị mới N1, số 48, đường Lê Văn Lương, Phường Yên Hòa, Thành phố Hà Nội, Việt Nam</t>
  </si>
  <si>
    <t>siba0001</t>
  </si>
  <si>
    <t>Sibafood Vinhomes Green Bay, Mễ Trì</t>
  </si>
  <si>
    <t>G1, Vinhomes Green Bay, Mễ Trì, Nam Từ Liêm, HN</t>
  </si>
  <si>
    <t>MIENBAC;6%</t>
  </si>
  <si>
    <t>siba0002</t>
  </si>
  <si>
    <t>Sibafood Thăng Long Victory</t>
  </si>
  <si>
    <t>khu ĐT An Khánh, huyện Hoài Đức, HN</t>
  </si>
  <si>
    <t>siba0003</t>
  </si>
  <si>
    <t>Sibafood IMPERIA SKY GARDEN</t>
  </si>
  <si>
    <t>B15+B16 TÒA IMPERIA SKY GARDEN 423 MINH KHAI, PHƯỜNG VĨNH TUY, QUẬN HAI BÀ TRƯNG, TP HÀ NỘI</t>
  </si>
  <si>
    <t>siba0004</t>
  </si>
  <si>
    <t>Sibafood Vinhome Ocean Park</t>
  </si>
  <si>
    <t>Gian hàng TM 01S01 tòa R1.05, khu đô thị Vinhome Ocean Park, Thị Trấn Trâu Qùy, huyện Gia Lâm, Hà Nội</t>
  </si>
  <si>
    <t>siba0005</t>
  </si>
  <si>
    <t>Sibafood Thăng Long Capital</t>
  </si>
  <si>
    <t>Tầng 1 tòa T3 Thăng Long Capital, Xã An Khánh, huyện Hoài Đức, HN</t>
  </si>
  <si>
    <t>siba0006</t>
  </si>
  <si>
    <t>Sibafood CC Xuân Đỉnh, Bắc Từ Liêm</t>
  </si>
  <si>
    <t>CC C2 Xuân Đỉnh, số 1 Đỗ Nhuận, Xuân Đỉnh, Q.Bắc Từ Liêm, HN</t>
  </si>
  <si>
    <t>siba0007</t>
  </si>
  <si>
    <t>Sibafood Đông Ngạc, Bắc Từ Liêm</t>
  </si>
  <si>
    <t>SH17 khu Ecohome 3, P.Đông Ngạc, Q.Bắc Từ Liêm, HN</t>
  </si>
  <si>
    <t>siba0008</t>
  </si>
  <si>
    <t>Sibafood AnLand Premium</t>
  </si>
  <si>
    <t>SH HH01B, cc Anland Premium, KĐT mới Dương Nội, P.La Khê, Q.Hà Đông, HN</t>
  </si>
  <si>
    <t>siba0009</t>
  </si>
  <si>
    <t>Sibafood Hope Residences</t>
  </si>
  <si>
    <t>Sàn thương mại dv số H5-TM11, khu nhà ở xã hội Hope Residence, P.Phúc Đồng, Q.Long Biên, HN</t>
  </si>
  <si>
    <t>siba0010</t>
  </si>
  <si>
    <t>Sibafood Ocean Park II</t>
  </si>
  <si>
    <t>Gian hàng TM 01SH20, S1.6 (L27M), B3-CT01-3, khu đô thị Gia Lâm - Vinhomes Ocean Park, Xã Đa Tốn, huyện Gia Lâm, Hà Nội</t>
  </si>
  <si>
    <t>siba0011</t>
  </si>
  <si>
    <t>Sibafood Vinhomes Imperia</t>
  </si>
  <si>
    <t>Số 12A, khu BH 03, ô số 13 lô OTM - 7, khu đô thị Vinhomes Imperia, phường Thượng Lý, quận Hồng Bàng, thành phố Hải Phòng, Việt Nam</t>
  </si>
  <si>
    <t>siba0012</t>
  </si>
  <si>
    <t>Sibafood 84 Chùa Láng</t>
  </si>
  <si>
    <t>Số 2A, Ngõ 84 Chùa Láng, quận Đống Đa, Thành phố Hà Nội</t>
  </si>
  <si>
    <t>siba0013</t>
  </si>
  <si>
    <t>Sibafood 79 Ngọc Hồi</t>
  </si>
  <si>
    <t>Chung cư Rose Town 79 Ngọc Hồi, Phường Hoàng Liệt, quận Hoàng Mai, thành phố Hà Nội</t>
  </si>
  <si>
    <t>siba0014</t>
  </si>
  <si>
    <t>Sibafood An Đồng</t>
  </si>
  <si>
    <t>LK1 - Số 50, đường Máng Nước, xã An Đồng, huyện An Dương, thành phố Hải Phòng, Việt Nam</t>
  </si>
  <si>
    <t>siba0015</t>
  </si>
  <si>
    <t>Sibafood Văn Phú</t>
  </si>
  <si>
    <t>S005 - Khu nhà ở Hi Brand, KĐT mới Văn Phú, Phường Phú La, Quận Hà Đông, Tp Hà Nội ( The K-Park)</t>
  </si>
  <si>
    <t>siba0016</t>
  </si>
  <si>
    <t>Sibafood Nguyễn Văn Cừ</t>
  </si>
  <si>
    <t>S059 - Số 290 Nguyễn Văn Cừ, Hưng Phúc,TP Vinh, Nghệ An</t>
  </si>
  <si>
    <t>siba0017</t>
  </si>
  <si>
    <t>Sibafood Terra An Hưng</t>
  </si>
  <si>
    <t>S063 - Tầng 1, V4-B08 Lô đất TTDV01, Khu đô thị mới An Hưng, Phường La Khê, Quận Hà Đông, Hà Nội</t>
  </si>
  <si>
    <t>siba0018</t>
  </si>
  <si>
    <t>Sibafood S007 - Tòa Mulberry</t>
  </si>
  <si>
    <t>S007 - Tòa Mulberry, TT01A-1 - Khu nhà ở thấp tầng, KĐT Mộ Lao, Hà Đông, Hà Nội</t>
  </si>
  <si>
    <t>SIEUTHITHANHNGHIA</t>
  </si>
  <si>
    <t>SIEUVIET</t>
  </si>
  <si>
    <t>SIMPLYGOVAP</t>
  </si>
  <si>
    <t>SIMPLYMART</t>
  </si>
  <si>
    <t>SINHHASUA</t>
  </si>
  <si>
    <t>SMART</t>
  </si>
  <si>
    <t>smart0001</t>
  </si>
  <si>
    <t>smart0002</t>
  </si>
  <si>
    <t>smart0003</t>
  </si>
  <si>
    <t>smart0004</t>
  </si>
  <si>
    <t>smart0005</t>
  </si>
  <si>
    <t>smart0006</t>
  </si>
  <si>
    <t>smart0007</t>
  </si>
  <si>
    <t>SMARTGAP</t>
  </si>
  <si>
    <t>SOI-HNI-BDH-S08</t>
  </si>
  <si>
    <t>SOI-HNI-BDH-S44</t>
  </si>
  <si>
    <t>SOI-HNI-BDH-S68</t>
  </si>
  <si>
    <t>SOI-HNI-BDH-S69</t>
  </si>
  <si>
    <t>SOI-HNI-BDH-S70</t>
  </si>
  <si>
    <t>SOI-HNI-BDH-S72</t>
  </si>
  <si>
    <t>SOI-HNI-CGY-S10</t>
  </si>
  <si>
    <t>SOI-HNI-CGY-S20</t>
  </si>
  <si>
    <t>SOI-HNI-CGY-S45</t>
  </si>
  <si>
    <t>SOI-HNI-CGY-S57</t>
  </si>
  <si>
    <t>SOI-HNI-DDA-S18</t>
  </si>
  <si>
    <t>SOI-HNI-DDA-S41</t>
  </si>
  <si>
    <t>SOI-HNI-DDA-S43</t>
  </si>
  <si>
    <t>SOI-HNI-DDA-S58</t>
  </si>
  <si>
    <t>SOI-HNI-GLM-S54</t>
  </si>
  <si>
    <t>SOI-HNI-HBT-S04</t>
  </si>
  <si>
    <t>SOI-HNI-HBT-S05</t>
  </si>
  <si>
    <t>SOI-HNI-HBT-S40</t>
  </si>
  <si>
    <t>SOI-HNI-HBT-S48</t>
  </si>
  <si>
    <t>SOI-HNI-HBT-S64</t>
  </si>
  <si>
    <t>SOI-HNI-HDC-S15</t>
  </si>
  <si>
    <t>SOI-HNI-HDG-S66</t>
  </si>
  <si>
    <t>SOI-HNI-HDG-S67</t>
  </si>
  <si>
    <t>SOI-HNI-HDG-S78</t>
  </si>
  <si>
    <t>SOI-HNI-HDG-S79</t>
  </si>
  <si>
    <t>SOI-HNI-HKM-S02</t>
  </si>
  <si>
    <t>SOI-HNI-HMI-S74</t>
  </si>
  <si>
    <t>SOI-HNI-LBN-S35</t>
  </si>
  <si>
    <t>SOI-HNI-LBN-S53</t>
  </si>
  <si>
    <t>SOI-HNI-MYI-S76</t>
  </si>
  <si>
    <t>SOI-HNI-NTL-S51</t>
  </si>
  <si>
    <t>SOI-HNI-THO-S65</t>
  </si>
  <si>
    <t>SOI-HNI-THO-S75</t>
  </si>
  <si>
    <t>SOI-HNI-TTX-S01</t>
  </si>
  <si>
    <t>SOI-HNI-TTX-S42</t>
  </si>
  <si>
    <t>SOI-HNI-TTX-S52</t>
  </si>
  <si>
    <t>SOI-HNI-TTX-S61</t>
  </si>
  <si>
    <t>SONGNGOC-001</t>
  </si>
  <si>
    <t>SONGNGUYEN</t>
  </si>
  <si>
    <t>songnguyen0001</t>
  </si>
  <si>
    <t>SONGTRA</t>
  </si>
  <si>
    <t>STARMART</t>
  </si>
  <si>
    <t>STCHOHAY</t>
  </si>
  <si>
    <t>STTHANHCONG</t>
  </si>
  <si>
    <t>SUA_BUSYBEES</t>
  </si>
  <si>
    <t>SUA_CHICHINH</t>
  </si>
  <si>
    <t>SUA_CHIHANG</t>
  </si>
  <si>
    <t>SUA_CHINHUNG</t>
  </si>
  <si>
    <t>SUA_CHIPHUONGGV</t>
  </si>
  <si>
    <t>SUA_CHIVY</t>
  </si>
  <si>
    <t>SUA_HUYEN</t>
  </si>
  <si>
    <t>SUA_HUYENLE</t>
  </si>
  <si>
    <t>SUA_NGHIA</t>
  </si>
  <si>
    <t>SUA_NHUNG</t>
  </si>
  <si>
    <t>SUA_SEAAIR</t>
  </si>
  <si>
    <t>SUA_SHOPBABYCARE</t>
  </si>
  <si>
    <t>SUA_SHOPBEYEU</t>
  </si>
  <si>
    <t>SUA_SMALLWONDER</t>
  </si>
  <si>
    <t>SUAHANGHUNG</t>
  </si>
  <si>
    <t>SUAHANHTANPHU</t>
  </si>
  <si>
    <t>SUAHUYEN</t>
  </si>
  <si>
    <t>SUANAMDUNG</t>
  </si>
  <si>
    <t>SUATHAO-Q3</t>
  </si>
  <si>
    <t>TAEBACK</t>
  </si>
  <si>
    <t>TANMAP</t>
  </si>
  <si>
    <t>TELIO-001</t>
  </si>
  <si>
    <t>TERRA</t>
  </si>
  <si>
    <t>Terra001</t>
  </si>
  <si>
    <t>Terra002</t>
  </si>
  <si>
    <t>THAIHUNGLONG</t>
  </si>
  <si>
    <t>THAISUA</t>
  </si>
  <si>
    <t>THAITUAN</t>
  </si>
  <si>
    <t>THAMDINHGIAMIENNAM</t>
  </si>
  <si>
    <t>THANHNGHIA</t>
  </si>
  <si>
    <t>THEGIOISUA-BINHPHUOC</t>
  </si>
  <si>
    <t>THFOOD</t>
  </si>
  <si>
    <t>THMART</t>
  </si>
  <si>
    <t>THUEHAIPHONG</t>
  </si>
  <si>
    <t>THUHANGFOOD</t>
  </si>
  <si>
    <t>THULOC</t>
  </si>
  <si>
    <t>TIENDAT</t>
  </si>
  <si>
    <t>TIKI</t>
  </si>
  <si>
    <t>tikiIMFD10</t>
  </si>
  <si>
    <t>tikiIMFD7</t>
  </si>
  <si>
    <t>tikiMFBTA</t>
  </si>
  <si>
    <t>tikiMFHDO</t>
  </si>
  <si>
    <t>tikiMFLBI</t>
  </si>
  <si>
    <t>tikiMFTBI</t>
  </si>
  <si>
    <t>Tiktok-HCM-01</t>
  </si>
  <si>
    <t>TINTIN</t>
  </si>
  <si>
    <t>TMART</t>
  </si>
  <si>
    <t>Tmart00357</t>
  </si>
  <si>
    <t>Tmart00619</t>
  </si>
  <si>
    <t>Tmart00628</t>
  </si>
  <si>
    <t>Tmart00644</t>
  </si>
  <si>
    <t>Tmart00722</t>
  </si>
  <si>
    <t>Tmart00928</t>
  </si>
  <si>
    <t>Tmart00980</t>
  </si>
  <si>
    <t>Tmart00983</t>
  </si>
  <si>
    <t>Tmart00984</t>
  </si>
  <si>
    <t>Tmart00988</t>
  </si>
  <si>
    <t>Tmart00989</t>
  </si>
  <si>
    <t>Tmart00992</t>
  </si>
  <si>
    <t>Tmart00993</t>
  </si>
  <si>
    <t>Tmart00994</t>
  </si>
  <si>
    <t>Tmart00995</t>
  </si>
  <si>
    <t>Tmart00999</t>
  </si>
  <si>
    <t>Tmart01000</t>
  </si>
  <si>
    <t>Tmart01001</t>
  </si>
  <si>
    <t>Tmart01003</t>
  </si>
  <si>
    <t>Tmart01010</t>
  </si>
  <si>
    <t>Tmart01011</t>
  </si>
  <si>
    <t>Tmart01012</t>
  </si>
  <si>
    <t>Tmart01017</t>
  </si>
  <si>
    <t>Tmart01019</t>
  </si>
  <si>
    <t>Tmart01021</t>
  </si>
  <si>
    <t>Tmart01023</t>
  </si>
  <si>
    <t>Tmart01025</t>
  </si>
  <si>
    <t>Tmart01027</t>
  </si>
  <si>
    <t>Tmart01027-1</t>
  </si>
  <si>
    <t>Tmart01029</t>
  </si>
  <si>
    <t>Tmart01032</t>
  </si>
  <si>
    <t>Tmart01036</t>
  </si>
  <si>
    <t>Tmart01041</t>
  </si>
  <si>
    <t>Tmart01046</t>
  </si>
  <si>
    <t>Tmart01047</t>
  </si>
  <si>
    <t>Tmart01048</t>
  </si>
  <si>
    <t>Tmart01049</t>
  </si>
  <si>
    <t>Tmart01051</t>
  </si>
  <si>
    <t>Tmart01052</t>
  </si>
  <si>
    <t>Tmart01053</t>
  </si>
  <si>
    <t>Tmart01054</t>
  </si>
  <si>
    <t>Tmart01055</t>
  </si>
  <si>
    <t>Tmart01056</t>
  </si>
  <si>
    <t>Tmart01057</t>
  </si>
  <si>
    <t>Tmart01060</t>
  </si>
  <si>
    <t>Tmart01061</t>
  </si>
  <si>
    <t>Tmart01062</t>
  </si>
  <si>
    <t>Tmart01063</t>
  </si>
  <si>
    <t>Tmart01065</t>
  </si>
  <si>
    <t>Tmart01067</t>
  </si>
  <si>
    <t>Tmart01070</t>
  </si>
  <si>
    <t>Tmart01071</t>
  </si>
  <si>
    <t>Tmart01072</t>
  </si>
  <si>
    <t>Tmart01073</t>
  </si>
  <si>
    <t>Tmart01074</t>
  </si>
  <si>
    <t>Tmart01075</t>
  </si>
  <si>
    <t>Tmart01076</t>
  </si>
  <si>
    <t>Tmart01077</t>
  </si>
  <si>
    <t>Tmart01078</t>
  </si>
  <si>
    <t>Tmart01079</t>
  </si>
  <si>
    <t>Tmart01080</t>
  </si>
  <si>
    <t>Tmart01081</t>
  </si>
  <si>
    <t>Tmart01082</t>
  </si>
  <si>
    <t>Tmart01083</t>
  </si>
  <si>
    <t>Tmart01084</t>
  </si>
  <si>
    <t>Tmart01085</t>
  </si>
  <si>
    <t>Tmart01086</t>
  </si>
  <si>
    <t>Tmart01087</t>
  </si>
  <si>
    <t>Tmart01088</t>
  </si>
  <si>
    <t>Tmart01089</t>
  </si>
  <si>
    <t>Tmart01090</t>
  </si>
  <si>
    <t>Tmart01091</t>
  </si>
  <si>
    <t>Tmart01092</t>
  </si>
  <si>
    <t>Tmart01093</t>
  </si>
  <si>
    <t>Tmart01094</t>
  </si>
  <si>
    <t>Tmart01095</t>
  </si>
  <si>
    <t>Tmart01096</t>
  </si>
  <si>
    <t>Tmart01097</t>
  </si>
  <si>
    <t>Tmart01098</t>
  </si>
  <si>
    <t>Tmart01099</t>
  </si>
  <si>
    <t>Tmart03001</t>
  </si>
  <si>
    <t>Tmart03002</t>
  </si>
  <si>
    <t>Tmart03002-1</t>
  </si>
  <si>
    <t>Tmart03003</t>
  </si>
  <si>
    <t>Tmart03004</t>
  </si>
  <si>
    <t>Tmart03005</t>
  </si>
  <si>
    <t>Tmart03006</t>
  </si>
  <si>
    <t>Tmart03007</t>
  </si>
  <si>
    <t>Tmart03008</t>
  </si>
  <si>
    <t>Tmart03009</t>
  </si>
  <si>
    <t>Tmart03010</t>
  </si>
  <si>
    <t>Tmart03011</t>
  </si>
  <si>
    <t>Huyện Thạch Thất</t>
  </si>
  <si>
    <t>Tmart03012</t>
  </si>
  <si>
    <t>Tmart03013</t>
  </si>
  <si>
    <t>Huyện Phúc Thọ</t>
  </si>
  <si>
    <t>Tmart03014</t>
  </si>
  <si>
    <t>Tmart03015</t>
  </si>
  <si>
    <t>Tmart03016</t>
  </si>
  <si>
    <t>Tmart03017</t>
  </si>
  <si>
    <t>Tmart99996</t>
  </si>
  <si>
    <t>Tmart99997</t>
  </si>
  <si>
    <t>Tmart99998</t>
  </si>
  <si>
    <t>Tmart99999</t>
  </si>
  <si>
    <t>TMARTHATECO</t>
  </si>
  <si>
    <t>TOANTHANG</t>
  </si>
  <si>
    <t>Tomita0001</t>
  </si>
  <si>
    <t>Tomita0002</t>
  </si>
  <si>
    <t>Tomita0003</t>
  </si>
  <si>
    <t>Tomita0004</t>
  </si>
  <si>
    <t>Tomita0005</t>
  </si>
  <si>
    <t>TPTHUCPHAM</t>
  </si>
  <si>
    <t>CÔNG TY TNHH THÀNH PHỐ THỰC PHẨM</t>
  </si>
  <si>
    <t>TPVBT</t>
  </si>
  <si>
    <t>TPVCT</t>
  </si>
  <si>
    <t>TPVLDH</t>
  </si>
  <si>
    <t>TPVLVS</t>
  </si>
  <si>
    <t>TPVNTP</t>
  </si>
  <si>
    <t>TPVPVT</t>
  </si>
  <si>
    <t>TPVTKD</t>
  </si>
  <si>
    <t>TPVTVD</t>
  </si>
  <si>
    <t>TROPIA-HCM-Q9</t>
  </si>
  <si>
    <t>TRUNGTUYEN</t>
  </si>
  <si>
    <t>TTMFARM87</t>
  </si>
  <si>
    <t>TTMFARMB423</t>
  </si>
  <si>
    <t>TTMFARMH3B</t>
  </si>
  <si>
    <t>TTMFARMM2</t>
  </si>
  <si>
    <t>TTMFARMP1</t>
  </si>
  <si>
    <t>TTTMCHOLIMEX</t>
  </si>
  <si>
    <t>TUANKHANH</t>
  </si>
  <si>
    <t>UBOFOOD</t>
  </si>
  <si>
    <t>ubofood01</t>
  </si>
  <si>
    <t>ubofood02</t>
  </si>
  <si>
    <t>UNIK</t>
  </si>
  <si>
    <t>Unikmart0001</t>
  </si>
  <si>
    <t>Unikmart0002</t>
  </si>
  <si>
    <t>Unikmart0003</t>
  </si>
  <si>
    <t>Unikmart0004</t>
  </si>
  <si>
    <t>Unit0005</t>
  </si>
  <si>
    <t>Unit0006</t>
  </si>
  <si>
    <t>Unit0013</t>
  </si>
  <si>
    <t>UNO</t>
  </si>
  <si>
    <t>UNO0101</t>
  </si>
  <si>
    <t>USMART</t>
  </si>
  <si>
    <t>V+HÒA BÌNH</t>
  </si>
  <si>
    <t>VANCUONG</t>
  </si>
  <si>
    <t>VANTAIBACHVIET</t>
  </si>
  <si>
    <t>VANTAITHAITHIEN</t>
  </si>
  <si>
    <t>VATTUXANGDAU</t>
  </si>
  <si>
    <t>VCB-001</t>
  </si>
  <si>
    <t>VIETTHANG</t>
  </si>
  <si>
    <t>viety0001</t>
  </si>
  <si>
    <t>viety0002</t>
  </si>
  <si>
    <t>viety0003</t>
  </si>
  <si>
    <t>viety0004</t>
  </si>
  <si>
    <t>viety0005</t>
  </si>
  <si>
    <t>VIETY-001</t>
  </si>
  <si>
    <t>VIETY-HNI-LBN-TT</t>
  </si>
  <si>
    <t>VINHTHAI</t>
  </si>
  <si>
    <t>VINOTEK</t>
  </si>
  <si>
    <t>VINSUNGROP</t>
  </si>
  <si>
    <t>VITALMART</t>
  </si>
  <si>
    <t>Vitalmart001</t>
  </si>
  <si>
    <t>Vitalmart002</t>
  </si>
  <si>
    <t>Vitalmart003</t>
  </si>
  <si>
    <t>Vitalmart004</t>
  </si>
  <si>
    <t>Vitalmart005</t>
  </si>
  <si>
    <t>Vitalmart006</t>
  </si>
  <si>
    <t>Vitalmart007</t>
  </si>
  <si>
    <t>Vitalmart008</t>
  </si>
  <si>
    <t>Vitalmart009</t>
  </si>
  <si>
    <t>Vitalmart010</t>
  </si>
  <si>
    <t>VNPOST</t>
  </si>
  <si>
    <t>vnpost001</t>
  </si>
  <si>
    <t>vnpost002</t>
  </si>
  <si>
    <t>vnpost003</t>
  </si>
  <si>
    <t>VNPOST-HCM-CCI-005</t>
  </si>
  <si>
    <t>VNPOST-HCM-HHM-004</t>
  </si>
  <si>
    <t>VNPOST-HCM-TPU-006</t>
  </si>
  <si>
    <t>VNPOST-HDG-00-BG</t>
  </si>
  <si>
    <t>VNPOST-HDG-00-CG</t>
  </si>
  <si>
    <t>VNPOST-HDG-00-CL</t>
  </si>
  <si>
    <t>VNPOST-HDG-00-KM</t>
  </si>
  <si>
    <t>VNPOST-HNI-BD-004</t>
  </si>
  <si>
    <t>VNPOST-HNI-BTL-002</t>
  </si>
  <si>
    <t>VNPOST-HNI-CC-005</t>
  </si>
  <si>
    <t>VNPOST-HNI-DA-003</t>
  </si>
  <si>
    <t>VNPOST-HNI-HD-001</t>
  </si>
  <si>
    <t>VNPOST-HNI-HK-006</t>
  </si>
  <si>
    <t>VNPOST-HNI-SSN-008</t>
  </si>
  <si>
    <t>VNPOST-HNI-STY-007</t>
  </si>
  <si>
    <t>Thị xã Sơn Tây</t>
  </si>
  <si>
    <t>VNPOST-HNI-TTI-009</t>
  </si>
  <si>
    <t>VNPT</t>
  </si>
  <si>
    <t>VTDAUKHI</t>
  </si>
  <si>
    <t>VYVY</t>
  </si>
  <si>
    <t>WIN</t>
  </si>
  <si>
    <t>WIN-017</t>
  </si>
  <si>
    <t>WIN-018</t>
  </si>
  <si>
    <t>Bạc Liêu</t>
  </si>
  <si>
    <t>WIN-019</t>
  </si>
  <si>
    <t>WIN-020</t>
  </si>
  <si>
    <t>WIN-021</t>
  </si>
  <si>
    <t>WIN-022</t>
  </si>
  <si>
    <t>WIN-023</t>
  </si>
  <si>
    <t>WIN-024</t>
  </si>
  <si>
    <t>WIN-025</t>
  </si>
  <si>
    <t>WIN-027</t>
  </si>
  <si>
    <t>WIN-028</t>
  </si>
  <si>
    <t>WIN-029</t>
  </si>
  <si>
    <t>Vĩnh Phúc</t>
  </si>
  <si>
    <t>WIN-030</t>
  </si>
  <si>
    <t>WIN-031</t>
  </si>
  <si>
    <t>WIN-033</t>
  </si>
  <si>
    <t>WIN-034</t>
  </si>
  <si>
    <t>Hòa Bình</t>
  </si>
  <si>
    <t>WIN-035</t>
  </si>
  <si>
    <t>Yên Bái</t>
  </si>
  <si>
    <t>WIN-038</t>
  </si>
  <si>
    <t>Tuyên Quang</t>
  </si>
  <si>
    <t>WIN-039</t>
  </si>
  <si>
    <t>WIN-041</t>
  </si>
  <si>
    <t>WIN-042</t>
  </si>
  <si>
    <t>WIN-044</t>
  </si>
  <si>
    <t>WIN-045</t>
  </si>
  <si>
    <t>Quảng Bình</t>
  </si>
  <si>
    <t>WIN-046</t>
  </si>
  <si>
    <t>WIN-047</t>
  </si>
  <si>
    <t>WIN-048</t>
  </si>
  <si>
    <t>WIN-049</t>
  </si>
  <si>
    <t>Sơn La</t>
  </si>
  <si>
    <t>WIN-052</t>
  </si>
  <si>
    <t>WIN-053</t>
  </si>
  <si>
    <t>Trà Vinh</t>
  </si>
  <si>
    <t>WIN-056</t>
  </si>
  <si>
    <t>WIN-057</t>
  </si>
  <si>
    <t>WIN-058</t>
  </si>
  <si>
    <t>WIN-059</t>
  </si>
  <si>
    <t>WIN-060</t>
  </si>
  <si>
    <t>WIN-061</t>
  </si>
  <si>
    <t>Quảng Nam</t>
  </si>
  <si>
    <t>WIN-062</t>
  </si>
  <si>
    <t>WIN-063</t>
  </si>
  <si>
    <t>WIN-064</t>
  </si>
  <si>
    <t>WIN-065</t>
  </si>
  <si>
    <t>WIN-066</t>
  </si>
  <si>
    <t>Sóc Trăng</t>
  </si>
  <si>
    <t>WIN-067</t>
  </si>
  <si>
    <t>Bến Tre</t>
  </si>
  <si>
    <t>WIN-070</t>
  </si>
  <si>
    <t>WIN-071</t>
  </si>
  <si>
    <t>WIN-072</t>
  </si>
  <si>
    <t>WIN-091</t>
  </si>
  <si>
    <t>Hà Giang</t>
  </si>
  <si>
    <t>WIN-092</t>
  </si>
  <si>
    <t>WIN-093</t>
  </si>
  <si>
    <t>Bắc Kạn</t>
  </si>
  <si>
    <t>WIN-094</t>
  </si>
  <si>
    <t>Lai Châu</t>
  </si>
  <si>
    <t>WIN-095</t>
  </si>
  <si>
    <t>Cao Bằng</t>
  </si>
  <si>
    <t>WIN-096</t>
  </si>
  <si>
    <t>Điện Biên</t>
  </si>
  <si>
    <t>win1226</t>
  </si>
  <si>
    <t>win1511</t>
  </si>
  <si>
    <t>WIN1513</t>
  </si>
  <si>
    <t>WIN1528</t>
  </si>
  <si>
    <t>win1530</t>
  </si>
  <si>
    <t>WIN1531</t>
  </si>
  <si>
    <t>win1532</t>
  </si>
  <si>
    <t>WIN1533</t>
  </si>
  <si>
    <t>WIN1535</t>
  </si>
  <si>
    <t>WIN1539</t>
  </si>
  <si>
    <t>win1541</t>
  </si>
  <si>
    <t>win1542</t>
  </si>
  <si>
    <t>WIN1544</t>
  </si>
  <si>
    <t>WIN1545</t>
  </si>
  <si>
    <t>win1549</t>
  </si>
  <si>
    <t>win1551</t>
  </si>
  <si>
    <t>WIN1553</t>
  </si>
  <si>
    <t>WIN1561</t>
  </si>
  <si>
    <t>WIN1567</t>
  </si>
  <si>
    <t>WIN1568</t>
  </si>
  <si>
    <t>win1569</t>
  </si>
  <si>
    <t>win1588</t>
  </si>
  <si>
    <t>WIN1589</t>
  </si>
  <si>
    <t>win1590</t>
  </si>
  <si>
    <t>WIN1596</t>
  </si>
  <si>
    <t>WIN1597</t>
  </si>
  <si>
    <t>win1606</t>
  </si>
  <si>
    <t>win1608</t>
  </si>
  <si>
    <t>win1620</t>
  </si>
  <si>
    <t>WIN1630</t>
  </si>
  <si>
    <t>win1631</t>
  </si>
  <si>
    <t>WIN1635</t>
  </si>
  <si>
    <t>win1644</t>
  </si>
  <si>
    <t>WIN1645</t>
  </si>
  <si>
    <t>WIN1646</t>
  </si>
  <si>
    <t>WIN1650</t>
  </si>
  <si>
    <t>win1651</t>
  </si>
  <si>
    <t>win1653</t>
  </si>
  <si>
    <t>WIN1654</t>
  </si>
  <si>
    <t>WIN1655</t>
  </si>
  <si>
    <t>win1656</t>
  </si>
  <si>
    <t>WIN1657</t>
  </si>
  <si>
    <t>win1658</t>
  </si>
  <si>
    <t>WIN1660</t>
  </si>
  <si>
    <t>WIN1661</t>
  </si>
  <si>
    <t>WIN1663</t>
  </si>
  <si>
    <t>WIN1664</t>
  </si>
  <si>
    <t>WIN1665</t>
  </si>
  <si>
    <t>WIN1666</t>
  </si>
  <si>
    <t>win1669</t>
  </si>
  <si>
    <t>win1671</t>
  </si>
  <si>
    <t>win1672</t>
  </si>
  <si>
    <t>WIN1673</t>
  </si>
  <si>
    <t>WIN1675</t>
  </si>
  <si>
    <t>WIN1681</t>
  </si>
  <si>
    <t>win1683</t>
  </si>
  <si>
    <t>WIN1685</t>
  </si>
  <si>
    <t>WIN1698</t>
  </si>
  <si>
    <t>win1699</t>
  </si>
  <si>
    <t>win1702</t>
  </si>
  <si>
    <t>win1706</t>
  </si>
  <si>
    <t>win1708</t>
  </si>
  <si>
    <t>win1710</t>
  </si>
  <si>
    <t>win2011</t>
  </si>
  <si>
    <t>WIN2012</t>
  </si>
  <si>
    <t>win2013</t>
  </si>
  <si>
    <t>WIN2014</t>
  </si>
  <si>
    <t>WIN2015</t>
  </si>
  <si>
    <t>win2016</t>
  </si>
  <si>
    <t>WIN2017</t>
  </si>
  <si>
    <t>WIN2018</t>
  </si>
  <si>
    <t>WIN2020</t>
  </si>
  <si>
    <t>WIN2021</t>
  </si>
  <si>
    <t>WIN2023</t>
  </si>
  <si>
    <t>WIN2024</t>
  </si>
  <si>
    <t>WIN2026</t>
  </si>
  <si>
    <t>WIN2027</t>
  </si>
  <si>
    <t>WIN2030</t>
  </si>
  <si>
    <t>WIN2031</t>
  </si>
  <si>
    <t>WIN2032</t>
  </si>
  <si>
    <t>WIN2035</t>
  </si>
  <si>
    <t>WIN2036</t>
  </si>
  <si>
    <t>WIN2038</t>
  </si>
  <si>
    <t>WIN2040</t>
  </si>
  <si>
    <t>WIN2042</t>
  </si>
  <si>
    <t>WIN2043</t>
  </si>
  <si>
    <t>win2045</t>
  </si>
  <si>
    <t>win2046</t>
  </si>
  <si>
    <t>WIN2050</t>
  </si>
  <si>
    <t>win2052</t>
  </si>
  <si>
    <t>WIN2054</t>
  </si>
  <si>
    <t>WIN2056</t>
  </si>
  <si>
    <t>win2057</t>
  </si>
  <si>
    <t>WIN2058</t>
  </si>
  <si>
    <t>WIN2059</t>
  </si>
  <si>
    <t>WIN2061</t>
  </si>
  <si>
    <t>WIN2063</t>
  </si>
  <si>
    <t>WIN2066</t>
  </si>
  <si>
    <t>win2067</t>
  </si>
  <si>
    <t>WIN2069</t>
  </si>
  <si>
    <t>WIN2070</t>
  </si>
  <si>
    <t>WIN2071</t>
  </si>
  <si>
    <t>WIN2072</t>
  </si>
  <si>
    <t>win2075</t>
  </si>
  <si>
    <t>WIN2078</t>
  </si>
  <si>
    <t>WIN2079</t>
  </si>
  <si>
    <t>WIN2080</t>
  </si>
  <si>
    <t>WIN2082</t>
  </si>
  <si>
    <t>win2083</t>
  </si>
  <si>
    <t>WIN2085</t>
  </si>
  <si>
    <t>win2088</t>
  </si>
  <si>
    <t>WIN2091</t>
  </si>
  <si>
    <t>WIN2092</t>
  </si>
  <si>
    <t>win2094</t>
  </si>
  <si>
    <t>WIN2098</t>
  </si>
  <si>
    <t>WIN2100</t>
  </si>
  <si>
    <t>WIN2101</t>
  </si>
  <si>
    <t>WIN2107</t>
  </si>
  <si>
    <t>WIN2110</t>
  </si>
  <si>
    <t>WIN2116</t>
  </si>
  <si>
    <t>WIN2117</t>
  </si>
  <si>
    <t>WIN2118</t>
  </si>
  <si>
    <t>WIN2119</t>
  </si>
  <si>
    <t>WIN2122</t>
  </si>
  <si>
    <t>WIN2123</t>
  </si>
  <si>
    <t>WIN2124</t>
  </si>
  <si>
    <t>WIN2125</t>
  </si>
  <si>
    <t>WIN2126</t>
  </si>
  <si>
    <t>WIN2138</t>
  </si>
  <si>
    <t>WIN2139</t>
  </si>
  <si>
    <t>WIN2141</t>
  </si>
  <si>
    <t>WIN2142</t>
  </si>
  <si>
    <t>win2143</t>
  </si>
  <si>
    <t>WIN2144</t>
  </si>
  <si>
    <t>WIN2145</t>
  </si>
  <si>
    <t>WIN2146</t>
  </si>
  <si>
    <t>WIN2148</t>
  </si>
  <si>
    <t>WIN2150</t>
  </si>
  <si>
    <t>WIN2151</t>
  </si>
  <si>
    <t>WIN2164</t>
  </si>
  <si>
    <t>WIN2165</t>
  </si>
  <si>
    <t>win2166</t>
  </si>
  <si>
    <t>WIN2167</t>
  </si>
  <si>
    <t>win2168</t>
  </si>
  <si>
    <t>WIN2169</t>
  </si>
  <si>
    <t>WIN2171</t>
  </si>
  <si>
    <t>WIN2173</t>
  </si>
  <si>
    <t>win2174</t>
  </si>
  <si>
    <t>WIN2175</t>
  </si>
  <si>
    <t>WIN2178</t>
  </si>
  <si>
    <t>WIN2188</t>
  </si>
  <si>
    <t>WIN2189</t>
  </si>
  <si>
    <t>WIN2190</t>
  </si>
  <si>
    <t>WIN2192</t>
  </si>
  <si>
    <t>WIN2208</t>
  </si>
  <si>
    <t>WIN2210</t>
  </si>
  <si>
    <t>WIN2213</t>
  </si>
  <si>
    <t>WIN2215</t>
  </si>
  <si>
    <t>WIN2216</t>
  </si>
  <si>
    <t>win2217</t>
  </si>
  <si>
    <t>WIN2219</t>
  </si>
  <si>
    <t>WIN2220</t>
  </si>
  <si>
    <t>WIN2226</t>
  </si>
  <si>
    <t>WIN2227</t>
  </si>
  <si>
    <t>WIN2232</t>
  </si>
  <si>
    <t>WIN2233</t>
  </si>
  <si>
    <t>WIN2234</t>
  </si>
  <si>
    <t>WIN2240</t>
  </si>
  <si>
    <t>win2241</t>
  </si>
  <si>
    <t>WIN2242</t>
  </si>
  <si>
    <t>WIN2243</t>
  </si>
  <si>
    <t>WIN2244</t>
  </si>
  <si>
    <t>WIN2254</t>
  </si>
  <si>
    <t>WIN2256</t>
  </si>
  <si>
    <t>WIN2260</t>
  </si>
  <si>
    <t>WIN2262</t>
  </si>
  <si>
    <t>win2263</t>
  </si>
  <si>
    <t>WIN2274</t>
  </si>
  <si>
    <t>WIN2275</t>
  </si>
  <si>
    <t>WIN2291</t>
  </si>
  <si>
    <t>WIN2292</t>
  </si>
  <si>
    <t>WIN2295</t>
  </si>
  <si>
    <t>WIN2296</t>
  </si>
  <si>
    <t>WIN2297</t>
  </si>
  <si>
    <t>WIN2301</t>
  </si>
  <si>
    <t>WIN2303</t>
  </si>
  <si>
    <t>WIN2306</t>
  </si>
  <si>
    <t>WIN2308</t>
  </si>
  <si>
    <t>WIN2309</t>
  </si>
  <si>
    <t>WIN2321</t>
  </si>
  <si>
    <t>WIN2322</t>
  </si>
  <si>
    <t>WIN2323</t>
  </si>
  <si>
    <t>WIN2338</t>
  </si>
  <si>
    <t>WIN2340</t>
  </si>
  <si>
    <t>win2343</t>
  </si>
  <si>
    <t>WIN2346</t>
  </si>
  <si>
    <t>WIN2347</t>
  </si>
  <si>
    <t>WIN2349</t>
  </si>
  <si>
    <t>WIN2351</t>
  </si>
  <si>
    <t>WIN2352</t>
  </si>
  <si>
    <t>WIN2355</t>
  </si>
  <si>
    <t>WIN2357</t>
  </si>
  <si>
    <t>WIN2358</t>
  </si>
  <si>
    <t>WIN2361</t>
  </si>
  <si>
    <t>WIN2362</t>
  </si>
  <si>
    <t>WIN2364</t>
  </si>
  <si>
    <t>WIN2368</t>
  </si>
  <si>
    <t>WIN2369</t>
  </si>
  <si>
    <t>WIN2370</t>
  </si>
  <si>
    <t>WIN2371</t>
  </si>
  <si>
    <t>WIN2375</t>
  </si>
  <si>
    <t>WIN2377</t>
  </si>
  <si>
    <t>WIN2380</t>
  </si>
  <si>
    <t>WIN2386</t>
  </si>
  <si>
    <t>WIN2387</t>
  </si>
  <si>
    <t>WIN2390</t>
  </si>
  <si>
    <t>WIN2392</t>
  </si>
  <si>
    <t>WIN2395</t>
  </si>
  <si>
    <t>WIN2400</t>
  </si>
  <si>
    <t>WIN2402</t>
  </si>
  <si>
    <t>WIN2403</t>
  </si>
  <si>
    <t>WIN2406</t>
  </si>
  <si>
    <t>win2408</t>
  </si>
  <si>
    <t>WIN2409</t>
  </si>
  <si>
    <t>WIN2410</t>
  </si>
  <si>
    <t>WIN2412</t>
  </si>
  <si>
    <t>WIN2413</t>
  </si>
  <si>
    <t>WIN2416</t>
  </si>
  <si>
    <t>WIN2418</t>
  </si>
  <si>
    <t>WIN2419</t>
  </si>
  <si>
    <t>WIN2424</t>
  </si>
  <si>
    <t>WIN2426</t>
  </si>
  <si>
    <t>WIN2427</t>
  </si>
  <si>
    <t>WIN2428</t>
  </si>
  <si>
    <t>WIN2430</t>
  </si>
  <si>
    <t>WIN2434</t>
  </si>
  <si>
    <t>WIN2435</t>
  </si>
  <si>
    <t>WIN2437</t>
  </si>
  <si>
    <t>WIN2439</t>
  </si>
  <si>
    <t>WIN2441</t>
  </si>
  <si>
    <t>WIN2443</t>
  </si>
  <si>
    <t>WIN2444</t>
  </si>
  <si>
    <t>win2446</t>
  </si>
  <si>
    <t>win2458</t>
  </si>
  <si>
    <t>WIN2503</t>
  </si>
  <si>
    <t>WIN2507</t>
  </si>
  <si>
    <t>WIN2518</t>
  </si>
  <si>
    <t>win2520</t>
  </si>
  <si>
    <t>WIN2524</t>
  </si>
  <si>
    <t>win2531</t>
  </si>
  <si>
    <t>WIN2532</t>
  </si>
  <si>
    <t>WIN2534</t>
  </si>
  <si>
    <t>WIN2535</t>
  </si>
  <si>
    <t>WIN2536</t>
  </si>
  <si>
    <t>WIN2537</t>
  </si>
  <si>
    <t>WIN2538</t>
  </si>
  <si>
    <t>WIN2539</t>
  </si>
  <si>
    <t>WIN2542</t>
  </si>
  <si>
    <t>WIN2545</t>
  </si>
  <si>
    <t>WIN2552</t>
  </si>
  <si>
    <t>WIN2554</t>
  </si>
  <si>
    <t>WIN2556</t>
  </si>
  <si>
    <t>WIN2557</t>
  </si>
  <si>
    <t>WIN2558</t>
  </si>
  <si>
    <t>WIN2559</t>
  </si>
  <si>
    <t>WIN2560</t>
  </si>
  <si>
    <t>win2561</t>
  </si>
  <si>
    <t>WIN2563</t>
  </si>
  <si>
    <t>win2564</t>
  </si>
  <si>
    <t>WIN2565</t>
  </si>
  <si>
    <t>win2615</t>
  </si>
  <si>
    <t>WIN2638</t>
  </si>
  <si>
    <t>WIN2639</t>
  </si>
  <si>
    <t>WIN2641</t>
  </si>
  <si>
    <t>WIN2669</t>
  </si>
  <si>
    <t>WIN2672</t>
  </si>
  <si>
    <t>WIN2682</t>
  </si>
  <si>
    <t>WIN2685</t>
  </si>
  <si>
    <t>win2721</t>
  </si>
  <si>
    <t>WIN2737</t>
  </si>
  <si>
    <t>WIN2743</t>
  </si>
  <si>
    <t>WIN2745</t>
  </si>
  <si>
    <t>WIN2747</t>
  </si>
  <si>
    <t>win2748</t>
  </si>
  <si>
    <t>WIN2751</t>
  </si>
  <si>
    <t>WIN2752</t>
  </si>
  <si>
    <t>win2753</t>
  </si>
  <si>
    <t>win2755</t>
  </si>
  <si>
    <t>WIN2756</t>
  </si>
  <si>
    <t>WIN2758</t>
  </si>
  <si>
    <t>WIN2759</t>
  </si>
  <si>
    <t>WIN2760</t>
  </si>
  <si>
    <t>WIN2761</t>
  </si>
  <si>
    <t>WIN2762</t>
  </si>
  <si>
    <t>WIN2763</t>
  </si>
  <si>
    <t>WIN2767</t>
  </si>
  <si>
    <t>WIN2768</t>
  </si>
  <si>
    <t>WIN2770</t>
  </si>
  <si>
    <t>WIN2771</t>
  </si>
  <si>
    <t>WIN2773</t>
  </si>
  <si>
    <t>WIN2775</t>
  </si>
  <si>
    <t>WIN2776</t>
  </si>
  <si>
    <t>WIN2777</t>
  </si>
  <si>
    <t>WIN2781</t>
  </si>
  <si>
    <t>WIN2782</t>
  </si>
  <si>
    <t>WIN2785</t>
  </si>
  <si>
    <t>WIN2790</t>
  </si>
  <si>
    <t>WIN2792</t>
  </si>
  <si>
    <t>WIN2795</t>
  </si>
  <si>
    <t>WIN2796</t>
  </si>
  <si>
    <t>win2797</t>
  </si>
  <si>
    <t>WIN2798</t>
  </si>
  <si>
    <t>WIN2799</t>
  </si>
  <si>
    <t>WIN2801</t>
  </si>
  <si>
    <t>WIN2802</t>
  </si>
  <si>
    <t>WIN2803</t>
  </si>
  <si>
    <t>win2804</t>
  </si>
  <si>
    <t>WIN2806</t>
  </si>
  <si>
    <t>WIN2807</t>
  </si>
  <si>
    <t>WIN2808</t>
  </si>
  <si>
    <t>WIN2810</t>
  </si>
  <si>
    <t>WIN2811</t>
  </si>
  <si>
    <t>WIN2812</t>
  </si>
  <si>
    <t>WIN2814</t>
  </si>
  <si>
    <t>WIN2816</t>
  </si>
  <si>
    <t>win2817</t>
  </si>
  <si>
    <t>win2820</t>
  </si>
  <si>
    <t>WIN2823</t>
  </si>
  <si>
    <t>WIN2825</t>
  </si>
  <si>
    <t>WIN2826</t>
  </si>
  <si>
    <t>WIN2827</t>
  </si>
  <si>
    <t>WIN2829</t>
  </si>
  <si>
    <t>WIN2830</t>
  </si>
  <si>
    <t>WIN2833</t>
  </si>
  <si>
    <t>WIN2835</t>
  </si>
  <si>
    <t>WIN2841</t>
  </si>
  <si>
    <t>WIN2846</t>
  </si>
  <si>
    <t>WIN2850</t>
  </si>
  <si>
    <t>WIN2853</t>
  </si>
  <si>
    <t>WIN2881</t>
  </si>
  <si>
    <t>WIN2882</t>
  </si>
  <si>
    <t>win2886</t>
  </si>
  <si>
    <t>WIN2891</t>
  </si>
  <si>
    <t>WIN2892</t>
  </si>
  <si>
    <t>WIN2894</t>
  </si>
  <si>
    <t>WIN2909</t>
  </si>
  <si>
    <t>WIN2918</t>
  </si>
  <si>
    <t>win2924</t>
  </si>
  <si>
    <t>WIN2926</t>
  </si>
  <si>
    <t>WIN2929</t>
  </si>
  <si>
    <t>WIN2931</t>
  </si>
  <si>
    <t>win2954</t>
  </si>
  <si>
    <t>win2961</t>
  </si>
  <si>
    <t>WIN2965</t>
  </si>
  <si>
    <t>WIN2968</t>
  </si>
  <si>
    <t>WIN2969</t>
  </si>
  <si>
    <t>WIN2980</t>
  </si>
  <si>
    <t>WIN2982</t>
  </si>
  <si>
    <t>win2984</t>
  </si>
  <si>
    <t>WIN2995</t>
  </si>
  <si>
    <t>WIN2999</t>
  </si>
  <si>
    <t>win2A00</t>
  </si>
  <si>
    <t>WIN2A05</t>
  </si>
  <si>
    <t>WIN2A10</t>
  </si>
  <si>
    <t>WIN2A12</t>
  </si>
  <si>
    <t>WIN2A13</t>
  </si>
  <si>
    <t>win2A16</t>
  </si>
  <si>
    <t>win2A20</t>
  </si>
  <si>
    <t>WIN2A25</t>
  </si>
  <si>
    <t>WIN2A39</t>
  </si>
  <si>
    <t>WIN2A40</t>
  </si>
  <si>
    <t>WIN2A46</t>
  </si>
  <si>
    <t>WIN2A48</t>
  </si>
  <si>
    <t>WIN2A49</t>
  </si>
  <si>
    <t>WIN2A69</t>
  </si>
  <si>
    <t>win2A72</t>
  </si>
  <si>
    <t>WIN2A77</t>
  </si>
  <si>
    <t>WIN2A78</t>
  </si>
  <si>
    <t>WIN2A83</t>
  </si>
  <si>
    <t>WIN2A88</t>
  </si>
  <si>
    <t>WIN2A92</t>
  </si>
  <si>
    <t>win2AA2</t>
  </si>
  <si>
    <t>WIN2AA5</t>
  </si>
  <si>
    <t>win2AAI</t>
  </si>
  <si>
    <t>WIN2AAO</t>
  </si>
  <si>
    <t>WIN2AAS</t>
  </si>
  <si>
    <t>win2AAT</t>
  </si>
  <si>
    <t>WIN2AB0</t>
  </si>
  <si>
    <t>WIN2AB1</t>
  </si>
  <si>
    <t>Win2ABA</t>
  </si>
  <si>
    <t>WIN2ABF</t>
  </si>
  <si>
    <t>Win2ABG</t>
  </si>
  <si>
    <t>WIN2ABN</t>
  </si>
  <si>
    <t>WIN2ABY</t>
  </si>
  <si>
    <t>WIN2AC8</t>
  </si>
  <si>
    <t>WIN2AC9</t>
  </si>
  <si>
    <t>win2ACB</t>
  </si>
  <si>
    <t>win2ACW</t>
  </si>
  <si>
    <t>WIN2ACX</t>
  </si>
  <si>
    <t>win2AD0</t>
  </si>
  <si>
    <t>WIN2ADC</t>
  </si>
  <si>
    <t>WIN2AE2</t>
  </si>
  <si>
    <t>WIN2AE6</t>
  </si>
  <si>
    <t>WIN2AE7</t>
  </si>
  <si>
    <t>win2AE8</t>
  </si>
  <si>
    <t>WIN2AE9</t>
  </si>
  <si>
    <t>WIN2AEI</t>
  </si>
  <si>
    <t>WIN2AEZ</t>
  </si>
  <si>
    <t>win2AF1</t>
  </si>
  <si>
    <t>WIN2AF4</t>
  </si>
  <si>
    <t>WIN2AF5</t>
  </si>
  <si>
    <t>WIN2AF7</t>
  </si>
  <si>
    <t>WIN2AFN</t>
  </si>
  <si>
    <t>WIN2AFW</t>
  </si>
  <si>
    <t>WIN2AFX</t>
  </si>
  <si>
    <t>WIN2AG3</t>
  </si>
  <si>
    <t>Win2AG4</t>
  </si>
  <si>
    <t>WIN2AG9</t>
  </si>
  <si>
    <t>Win2AGK</t>
  </si>
  <si>
    <t>WIN2AGP</t>
  </si>
  <si>
    <t>WIN2AGS</t>
  </si>
  <si>
    <t>WIN2AGV</t>
  </si>
  <si>
    <t>WIN2AGX</t>
  </si>
  <si>
    <t>Win2AGY</t>
  </si>
  <si>
    <t>WIN2AGZ</t>
  </si>
  <si>
    <t>Win2AH0</t>
  </si>
  <si>
    <t>win2AH8</t>
  </si>
  <si>
    <t>WIN2AHL</t>
  </si>
  <si>
    <t>win2AHM</t>
  </si>
  <si>
    <t>Win2AHZ</t>
  </si>
  <si>
    <t>Win2AI5</t>
  </si>
  <si>
    <t>win2AJE</t>
  </si>
  <si>
    <t>win2AJI</t>
  </si>
  <si>
    <t>WIN2AJS</t>
  </si>
  <si>
    <t>win2AK1</t>
  </si>
  <si>
    <t>win2AK4</t>
  </si>
  <si>
    <t>Win2AK7</t>
  </si>
  <si>
    <t>WIN2AKH</t>
  </si>
  <si>
    <t>WIN2AKT</t>
  </si>
  <si>
    <t>Win2AKV</t>
  </si>
  <si>
    <t>WIN2AL4</t>
  </si>
  <si>
    <t>WIN2AL5</t>
  </si>
  <si>
    <t>WIN2AL7</t>
  </si>
  <si>
    <t>WIN2AL8</t>
  </si>
  <si>
    <t>WIN2ALM</t>
  </si>
  <si>
    <t>WIN2ALN</t>
  </si>
  <si>
    <t>WIN2ALT</t>
  </si>
  <si>
    <t>Win2AM2</t>
  </si>
  <si>
    <t>Win2AM3</t>
  </si>
  <si>
    <t>Win2AM6</t>
  </si>
  <si>
    <t>win2AM9</t>
  </si>
  <si>
    <t>WIN2AMB</t>
  </si>
  <si>
    <t>WIN2AMG</t>
  </si>
  <si>
    <t>WIN2AN1</t>
  </si>
  <si>
    <t>WIN2AN4</t>
  </si>
  <si>
    <t>WIN2ANL</t>
  </si>
  <si>
    <t>WIN2AO3</t>
  </si>
  <si>
    <t>WIN2AOC</t>
  </si>
  <si>
    <t>WIN2AON</t>
  </si>
  <si>
    <t>win2AP2</t>
  </si>
  <si>
    <t>WIN2AP6</t>
  </si>
  <si>
    <t>WIN2APU</t>
  </si>
  <si>
    <t>WIN2APY</t>
  </si>
  <si>
    <t>win2AQ0</t>
  </si>
  <si>
    <t>WIN2AQ4</t>
  </si>
  <si>
    <t>win2AQ5</t>
  </si>
  <si>
    <t>WIN2AQC</t>
  </si>
  <si>
    <t>WIN2AQI</t>
  </si>
  <si>
    <t>WIN2AQL</t>
  </si>
  <si>
    <t>WIN2AQN</t>
  </si>
  <si>
    <t>Huyện Quốc Oai</t>
  </si>
  <si>
    <t>WIN2AQO</t>
  </si>
  <si>
    <t>WIN2AQU</t>
  </si>
  <si>
    <t>win2AQV</t>
  </si>
  <si>
    <t>win2AQX</t>
  </si>
  <si>
    <t>WIN2AR0</t>
  </si>
  <si>
    <t>win2AR5</t>
  </si>
  <si>
    <t>WIN2AR7</t>
  </si>
  <si>
    <t>WIN2AR8</t>
  </si>
  <si>
    <t>WIN2AR9</t>
  </si>
  <si>
    <t>WIN2ARB</t>
  </si>
  <si>
    <t>WIN2ARC</t>
  </si>
  <si>
    <t>WIN2ARD</t>
  </si>
  <si>
    <t>WIN2ARE</t>
  </si>
  <si>
    <t>Huyện Ba Vì</t>
  </si>
  <si>
    <t>WIN2ARG</t>
  </si>
  <si>
    <t>WIN2ARH</t>
  </si>
  <si>
    <t>win2ARI</t>
  </si>
  <si>
    <t>Huyện Phú Xuyên</t>
  </si>
  <si>
    <t>WIN2ARO</t>
  </si>
  <si>
    <t>win2ARP</t>
  </si>
  <si>
    <t>Huyện Thường Tín</t>
  </si>
  <si>
    <t>win2ARS</t>
  </si>
  <si>
    <t>WIN2ARU</t>
  </si>
  <si>
    <t>WIN2ARX</t>
  </si>
  <si>
    <t>WIN2ARY</t>
  </si>
  <si>
    <t>WIN2ARZ</t>
  </si>
  <si>
    <t>WIN2AS0</t>
  </si>
  <si>
    <t>WIN2AS8</t>
  </si>
  <si>
    <t>WIN2ASA</t>
  </si>
  <si>
    <t>WIN2ASG</t>
  </si>
  <si>
    <t>WIN2ASS</t>
  </si>
  <si>
    <t>WIN2AST</t>
  </si>
  <si>
    <t>WIN2ASU</t>
  </si>
  <si>
    <t>WIN2ASV</t>
  </si>
  <si>
    <t>WIN2ASZ</t>
  </si>
  <si>
    <t>WIN2AT1</t>
  </si>
  <si>
    <t>win2AT2</t>
  </si>
  <si>
    <t>win2ATA</t>
  </si>
  <si>
    <t>WIN2ATC</t>
  </si>
  <si>
    <t>WIN2ATL</t>
  </si>
  <si>
    <t>WIN2ATM</t>
  </si>
  <si>
    <t>WIN2ATQ</t>
  </si>
  <si>
    <t>WIN2ATS</t>
  </si>
  <si>
    <t>WIN2ATU</t>
  </si>
  <si>
    <t>win2ATV</t>
  </si>
  <si>
    <t>WIN2ATW</t>
  </si>
  <si>
    <t>WIN2ATX</t>
  </si>
  <si>
    <t>win2AU3</t>
  </si>
  <si>
    <t>WIN2AUC</t>
  </si>
  <si>
    <t>WIN2AUE</t>
  </si>
  <si>
    <t>WIN2AUF</t>
  </si>
  <si>
    <t>WIN2AUH</t>
  </si>
  <si>
    <t>WIN2AUK</t>
  </si>
  <si>
    <t>WIN2AUM</t>
  </si>
  <si>
    <t>WIN2AUS</t>
  </si>
  <si>
    <t>WIN2AUY</t>
  </si>
  <si>
    <t>win2AV1</t>
  </si>
  <si>
    <t>WIN2AVI</t>
  </si>
  <si>
    <t>WIN2AVK</t>
  </si>
  <si>
    <t>WIN2AVM</t>
  </si>
  <si>
    <t>win2AVU</t>
  </si>
  <si>
    <t>win2AW3</t>
  </si>
  <si>
    <t>win2AW4</t>
  </si>
  <si>
    <t>WIN2AW6</t>
  </si>
  <si>
    <t>win2AWA</t>
  </si>
  <si>
    <t>WIN2AWF</t>
  </si>
  <si>
    <t>win2AWK</t>
  </si>
  <si>
    <t>WIN2AWL</t>
  </si>
  <si>
    <t>win2AWW</t>
  </si>
  <si>
    <t>WIN2AWX</t>
  </si>
  <si>
    <t>WIN2AWY</t>
  </si>
  <si>
    <t>WIN2AWZ</t>
  </si>
  <si>
    <t>WIN2AX5</t>
  </si>
  <si>
    <t>win2AX6</t>
  </si>
  <si>
    <t>WIN2AXC</t>
  </si>
  <si>
    <t>WIN2AXK</t>
  </si>
  <si>
    <t>WIN2AXL</t>
  </si>
  <si>
    <t>WIN2AXM</t>
  </si>
  <si>
    <t>WIN2AXP</t>
  </si>
  <si>
    <t>WIN2AXS</t>
  </si>
  <si>
    <t>WIN2AXT</t>
  </si>
  <si>
    <t>WIN2AXX</t>
  </si>
  <si>
    <t>WIN2AXZ</t>
  </si>
  <si>
    <t>WIN2AY1</t>
  </si>
  <si>
    <t>win2AY2</t>
  </si>
  <si>
    <t>WIN2AYC</t>
  </si>
  <si>
    <t>WIN2AYJ</t>
  </si>
  <si>
    <t>WIN2AYT</t>
  </si>
  <si>
    <t>WIN2AYV</t>
  </si>
  <si>
    <t>WIN2AZ5</t>
  </si>
  <si>
    <t>WIN2AZG</t>
  </si>
  <si>
    <t>WIN2AZP</t>
  </si>
  <si>
    <t>WIN2AZT</t>
  </si>
  <si>
    <t>WIN2AZU</t>
  </si>
  <si>
    <t>WIN2AZX</t>
  </si>
  <si>
    <t>WIN2B04</t>
  </si>
  <si>
    <t>WIN2B07</t>
  </si>
  <si>
    <t>WIN2B08</t>
  </si>
  <si>
    <t>WIN2B09</t>
  </si>
  <si>
    <t>WIN2B13</t>
  </si>
  <si>
    <t>WIN2B14</t>
  </si>
  <si>
    <t>WIN2B22</t>
  </si>
  <si>
    <t>WIN2B23</t>
  </si>
  <si>
    <t>WIN2B24</t>
  </si>
  <si>
    <t>WIN2B36</t>
  </si>
  <si>
    <t>WIN2B42</t>
  </si>
  <si>
    <t>WIN2B43</t>
  </si>
  <si>
    <t>WIN2B51</t>
  </si>
  <si>
    <t>WIN2B52</t>
  </si>
  <si>
    <t>WIN2B55</t>
  </si>
  <si>
    <t>WIN2B57</t>
  </si>
  <si>
    <t>WIN2B65</t>
  </si>
  <si>
    <t>WIN2B67</t>
  </si>
  <si>
    <t>WIN2B76</t>
  </si>
  <si>
    <t>WIN2B79</t>
  </si>
  <si>
    <t>WIN2B84</t>
  </si>
  <si>
    <t>WIN2B93</t>
  </si>
  <si>
    <t>WIN2B94</t>
  </si>
  <si>
    <t>WIN2B95</t>
  </si>
  <si>
    <t>WIN2B96</t>
  </si>
  <si>
    <t>WIN2B98</t>
  </si>
  <si>
    <t>WIN2BA2</t>
  </si>
  <si>
    <t>WIN2BA7</t>
  </si>
  <si>
    <t>WIN2BA8</t>
  </si>
  <si>
    <t>WIN2BB2</t>
  </si>
  <si>
    <t>WIN2BB4</t>
  </si>
  <si>
    <t>WIN2BB7</t>
  </si>
  <si>
    <t>WIN2BC8</t>
  </si>
  <si>
    <t>WIN2BD1</t>
  </si>
  <si>
    <t>WIN2BE0</t>
  </si>
  <si>
    <t>WIN2BI7</t>
  </si>
  <si>
    <t>WIN2BJ1</t>
  </si>
  <si>
    <t>WIN3007</t>
  </si>
  <si>
    <t>WIN3010</t>
  </si>
  <si>
    <t>WIN3011</t>
  </si>
  <si>
    <t>WIN3012</t>
  </si>
  <si>
    <t>WIN3013</t>
  </si>
  <si>
    <t>WIN3014</t>
  </si>
  <si>
    <t>WIN3015</t>
  </si>
  <si>
    <t>WIN3016</t>
  </si>
  <si>
    <t>WIN3019</t>
  </si>
  <si>
    <t>WIN3025</t>
  </si>
  <si>
    <t>win3026</t>
  </si>
  <si>
    <t>WIN3027</t>
  </si>
  <si>
    <t>WIN3029</t>
  </si>
  <si>
    <t>WIN3030</t>
  </si>
  <si>
    <t>win3038</t>
  </si>
  <si>
    <t>WIN3055</t>
  </si>
  <si>
    <t>WIN3057</t>
  </si>
  <si>
    <t>win3063</t>
  </si>
  <si>
    <t>WIN3069</t>
  </si>
  <si>
    <t>win3072</t>
  </si>
  <si>
    <t>WIN3073</t>
  </si>
  <si>
    <t>WIN3078</t>
  </si>
  <si>
    <t>win3079</t>
  </si>
  <si>
    <t>WIN3081</t>
  </si>
  <si>
    <t>WIN3084</t>
  </si>
  <si>
    <t>win3088</t>
  </si>
  <si>
    <t>win3089</t>
  </si>
  <si>
    <t>WIN3090</t>
  </si>
  <si>
    <t>win3094</t>
  </si>
  <si>
    <t>win3095</t>
  </si>
  <si>
    <t>win3102</t>
  </si>
  <si>
    <t>win3104</t>
  </si>
  <si>
    <t>WIN3105</t>
  </si>
  <si>
    <t>WIN3107</t>
  </si>
  <si>
    <t>WIN3108</t>
  </si>
  <si>
    <t>WIN3112</t>
  </si>
  <si>
    <t>WIN3113</t>
  </si>
  <si>
    <t>win3115</t>
  </si>
  <si>
    <t>WIN3119</t>
  </si>
  <si>
    <t>win3123</t>
  </si>
  <si>
    <t>WIN3126</t>
  </si>
  <si>
    <t>WIN3130</t>
  </si>
  <si>
    <t>win3131</t>
  </si>
  <si>
    <t>win3132</t>
  </si>
  <si>
    <t>win3133</t>
  </si>
  <si>
    <t>WIN3135</t>
  </si>
  <si>
    <t>WIN3136</t>
  </si>
  <si>
    <t>WIN3137</t>
  </si>
  <si>
    <t>WIN3138</t>
  </si>
  <si>
    <t>WIN3140</t>
  </si>
  <si>
    <t>win3142</t>
  </si>
  <si>
    <t>WIN3143</t>
  </si>
  <si>
    <t>WIN3144</t>
  </si>
  <si>
    <t>WIN3145</t>
  </si>
  <si>
    <t>win3147</t>
  </si>
  <si>
    <t>WIN3156</t>
  </si>
  <si>
    <t>WIN3157</t>
  </si>
  <si>
    <t>WIN3158</t>
  </si>
  <si>
    <t>WIN3159</t>
  </si>
  <si>
    <t>win3160</t>
  </si>
  <si>
    <t>win3161</t>
  </si>
  <si>
    <t>WIN3162</t>
  </si>
  <si>
    <t>win3163</t>
  </si>
  <si>
    <t>WIN3168</t>
  </si>
  <si>
    <t>WIN3169</t>
  </si>
  <si>
    <t>WIN3171</t>
  </si>
  <si>
    <t>win3173</t>
  </si>
  <si>
    <t>win3175</t>
  </si>
  <si>
    <t>WIN3177</t>
  </si>
  <si>
    <t>win3178</t>
  </si>
  <si>
    <t>WIN3179</t>
  </si>
  <si>
    <t>WIN3180</t>
  </si>
  <si>
    <t>WIN3181</t>
  </si>
  <si>
    <t>WIN3182</t>
  </si>
  <si>
    <t>WIN3183</t>
  </si>
  <si>
    <t>win3185</t>
  </si>
  <si>
    <t>WIN3187</t>
  </si>
  <si>
    <t>WIN3188</t>
  </si>
  <si>
    <t>WIN3191</t>
  </si>
  <si>
    <t>win3193</t>
  </si>
  <si>
    <t>WIN3196</t>
  </si>
  <si>
    <t>WIN3197</t>
  </si>
  <si>
    <t>win3199</t>
  </si>
  <si>
    <t>win3204</t>
  </si>
  <si>
    <t>win3205</t>
  </si>
  <si>
    <t>win3207</t>
  </si>
  <si>
    <t>WIN3208</t>
  </si>
  <si>
    <t>win3210</t>
  </si>
  <si>
    <t>win3213</t>
  </si>
  <si>
    <t>win3214</t>
  </si>
  <si>
    <t>WIN3215</t>
  </si>
  <si>
    <t>win3218</t>
  </si>
  <si>
    <t>WIN3220</t>
  </si>
  <si>
    <t>win3222</t>
  </si>
  <si>
    <t>WIN3223</t>
  </si>
  <si>
    <t>WIN3225</t>
  </si>
  <si>
    <t>WIN3227</t>
  </si>
  <si>
    <t>win3228</t>
  </si>
  <si>
    <t>win3229</t>
  </si>
  <si>
    <t>WIN3231</t>
  </si>
  <si>
    <t>win3232</t>
  </si>
  <si>
    <t>WIN3237</t>
  </si>
  <si>
    <t>win3238</t>
  </si>
  <si>
    <t>win3239</t>
  </si>
  <si>
    <t>win3241</t>
  </si>
  <si>
    <t>win3242</t>
  </si>
  <si>
    <t>win3243</t>
  </si>
  <si>
    <t>WIN3245</t>
  </si>
  <si>
    <t>WIN3246</t>
  </si>
  <si>
    <t>win3247</t>
  </si>
  <si>
    <t>WIN3248</t>
  </si>
  <si>
    <t>win3253</t>
  </si>
  <si>
    <t>WIN3254</t>
  </si>
  <si>
    <t>WIN3257</t>
  </si>
  <si>
    <t>WIN3258</t>
  </si>
  <si>
    <t>win3259</t>
  </si>
  <si>
    <t>win3260</t>
  </si>
  <si>
    <t>WIN3261</t>
  </si>
  <si>
    <t>WIN3264</t>
  </si>
  <si>
    <t>WIN3265</t>
  </si>
  <si>
    <t>WIN3266</t>
  </si>
  <si>
    <t>win3274</t>
  </si>
  <si>
    <t>WIN3275</t>
  </si>
  <si>
    <t>WIN3276</t>
  </si>
  <si>
    <t>WIN3277</t>
  </si>
  <si>
    <t>WIN3278</t>
  </si>
  <si>
    <t>WIN3279</t>
  </si>
  <si>
    <t>WIN3280</t>
  </si>
  <si>
    <t>win3281</t>
  </si>
  <si>
    <t>WIN3282</t>
  </si>
  <si>
    <t>WIN3283</t>
  </si>
  <si>
    <t>WIN3285</t>
  </si>
  <si>
    <t>WIN3286</t>
  </si>
  <si>
    <t>WIN3287</t>
  </si>
  <si>
    <t>WIN3290</t>
  </si>
  <si>
    <t>win3291</t>
  </si>
  <si>
    <t>win3292</t>
  </si>
  <si>
    <t>win3294</t>
  </si>
  <si>
    <t>WIN3296</t>
  </si>
  <si>
    <t>WIN3301</t>
  </si>
  <si>
    <t>WIN3303</t>
  </si>
  <si>
    <t>WIN3304</t>
  </si>
  <si>
    <t>WIN3305</t>
  </si>
  <si>
    <t>WIN3307</t>
  </si>
  <si>
    <t>win3311</t>
  </si>
  <si>
    <t>WIN3312</t>
  </si>
  <si>
    <t>win3316</t>
  </si>
  <si>
    <t>win3321</t>
  </si>
  <si>
    <t>WIN3322</t>
  </si>
  <si>
    <t>win3323</t>
  </si>
  <si>
    <t>WIN3324</t>
  </si>
  <si>
    <t>WIN3327</t>
  </si>
  <si>
    <t>WIN3330</t>
  </si>
  <si>
    <t>WIN3337</t>
  </si>
  <si>
    <t>win3339</t>
  </si>
  <si>
    <t>WIN3342</t>
  </si>
  <si>
    <t>win3346</t>
  </si>
  <si>
    <t>WIN3347</t>
  </si>
  <si>
    <t>WIN3350</t>
  </si>
  <si>
    <t>win3352</t>
  </si>
  <si>
    <t>win3353</t>
  </si>
  <si>
    <t>WIN3355</t>
  </si>
  <si>
    <t>WIN3356</t>
  </si>
  <si>
    <t>WIN3357</t>
  </si>
  <si>
    <t>WIN3366</t>
  </si>
  <si>
    <t>win3369</t>
  </si>
  <si>
    <t>WIN3370</t>
  </si>
  <si>
    <t>WIN3371</t>
  </si>
  <si>
    <t>WIN3379</t>
  </si>
  <si>
    <t>WIN3386</t>
  </si>
  <si>
    <t>WIN3387</t>
  </si>
  <si>
    <t>WIN3388</t>
  </si>
  <si>
    <t>WIN3389</t>
  </si>
  <si>
    <t>WIN3392</t>
  </si>
  <si>
    <t>WIN3394</t>
  </si>
  <si>
    <t>WIN3404</t>
  </si>
  <si>
    <t>win3411</t>
  </si>
  <si>
    <t>WIN3413</t>
  </si>
  <si>
    <t>win3414</t>
  </si>
  <si>
    <t>WIN3419</t>
  </si>
  <si>
    <t>WIN3420</t>
  </si>
  <si>
    <t>win3422</t>
  </si>
  <si>
    <t>win3426</t>
  </si>
  <si>
    <t>win3430</t>
  </si>
  <si>
    <t>WIN3433</t>
  </si>
  <si>
    <t>WIN3434</t>
  </si>
  <si>
    <t>win3441</t>
  </si>
  <si>
    <t>win3443</t>
  </si>
  <si>
    <t>win3445</t>
  </si>
  <si>
    <t>WIN3446</t>
  </si>
  <si>
    <t>win3448</t>
  </si>
  <si>
    <t>win3449</t>
  </si>
  <si>
    <t>WIN3454</t>
  </si>
  <si>
    <t>win3455</t>
  </si>
  <si>
    <t>win3456</t>
  </si>
  <si>
    <t>WIN3465</t>
  </si>
  <si>
    <t>WIN3466</t>
  </si>
  <si>
    <t>WIN3469</t>
  </si>
  <si>
    <t>WIN3473</t>
  </si>
  <si>
    <t>win3476</t>
  </si>
  <si>
    <t>WIN3477</t>
  </si>
  <si>
    <t>win3478</t>
  </si>
  <si>
    <t>win3484</t>
  </si>
  <si>
    <t>win3496</t>
  </si>
  <si>
    <t>WIN3497</t>
  </si>
  <si>
    <t>WIN3499</t>
  </si>
  <si>
    <t>WIN3500</t>
  </si>
  <si>
    <t>win3502</t>
  </si>
  <si>
    <t>win3505</t>
  </si>
  <si>
    <t>win3508</t>
  </si>
  <si>
    <t>WIN3512</t>
  </si>
  <si>
    <t>WIN3516</t>
  </si>
  <si>
    <t>WIN3528</t>
  </si>
  <si>
    <t>WIN3529</t>
  </si>
  <si>
    <t>WIN3530</t>
  </si>
  <si>
    <t>WIN3531</t>
  </si>
  <si>
    <t>WIN3533</t>
  </si>
  <si>
    <t>WIN3534</t>
  </si>
  <si>
    <t>WIN3537</t>
  </si>
  <si>
    <t>win3540</t>
  </si>
  <si>
    <t>WIN3541</t>
  </si>
  <si>
    <t>win3552</t>
  </si>
  <si>
    <t>WIN3553</t>
  </si>
  <si>
    <t>WIN3554</t>
  </si>
  <si>
    <t>WIN3555</t>
  </si>
  <si>
    <t>win3559</t>
  </si>
  <si>
    <t>win3562</t>
  </si>
  <si>
    <t>WIN3563</t>
  </si>
  <si>
    <t>WIN3566</t>
  </si>
  <si>
    <t>WIN3569</t>
  </si>
  <si>
    <t>WIN3571</t>
  </si>
  <si>
    <t>WIN3572</t>
  </si>
  <si>
    <t>WIN3573</t>
  </si>
  <si>
    <t>WIN3583</t>
  </si>
  <si>
    <t>WIN3594</t>
  </si>
  <si>
    <t>WIN3595</t>
  </si>
  <si>
    <t>win3599</t>
  </si>
  <si>
    <t>win3601</t>
  </si>
  <si>
    <t>WIN3605</t>
  </si>
  <si>
    <t>WIN3608</t>
  </si>
  <si>
    <t>win3609</t>
  </si>
  <si>
    <t>WIN3617</t>
  </si>
  <si>
    <t>WIN3618</t>
  </si>
  <si>
    <t>win3619</t>
  </si>
  <si>
    <t>win3620</t>
  </si>
  <si>
    <t>win3621</t>
  </si>
  <si>
    <t>WIN3622</t>
  </si>
  <si>
    <t>win3623</t>
  </si>
  <si>
    <t>WIN3625</t>
  </si>
  <si>
    <t>WIN3630</t>
  </si>
  <si>
    <t>WIN3634</t>
  </si>
  <si>
    <t>win3635</t>
  </si>
  <si>
    <t>win3639</t>
  </si>
  <si>
    <t>WIN3641</t>
  </si>
  <si>
    <t>WIN3644</t>
  </si>
  <si>
    <t>WIN3645</t>
  </si>
  <si>
    <t>WIN3646</t>
  </si>
  <si>
    <t>WIN3647</t>
  </si>
  <si>
    <t>win3649</t>
  </si>
  <si>
    <t>WIN3651</t>
  </si>
  <si>
    <t>WIN3652</t>
  </si>
  <si>
    <t>WIN3653</t>
  </si>
  <si>
    <t>WIN3659</t>
  </si>
  <si>
    <t>WIN3663</t>
  </si>
  <si>
    <t>win3666</t>
  </si>
  <si>
    <t>win3667</t>
  </si>
  <si>
    <t>WIN3669</t>
  </si>
  <si>
    <t>WIN3670</t>
  </si>
  <si>
    <t>WIN3673</t>
  </si>
  <si>
    <t>WIN3675</t>
  </si>
  <si>
    <t>WIN3677</t>
  </si>
  <si>
    <t>WIN3678</t>
  </si>
  <si>
    <t>win3679</t>
  </si>
  <si>
    <t>WIN3682</t>
  </si>
  <si>
    <t>WIN3683</t>
  </si>
  <si>
    <t>win3690</t>
  </si>
  <si>
    <t>WIN3691</t>
  </si>
  <si>
    <t>WIN3692</t>
  </si>
  <si>
    <t>win3700</t>
  </si>
  <si>
    <t>WIN3705</t>
  </si>
  <si>
    <t>WIN3707</t>
  </si>
  <si>
    <t>WIN3713</t>
  </si>
  <si>
    <t>win3714</t>
  </si>
  <si>
    <t>win3716</t>
  </si>
  <si>
    <t>win3722</t>
  </si>
  <si>
    <t>WIN3723</t>
  </si>
  <si>
    <t>WIN3725</t>
  </si>
  <si>
    <t>WIN3726</t>
  </si>
  <si>
    <t>WIN3727</t>
  </si>
  <si>
    <t>win3728</t>
  </si>
  <si>
    <t>win3729</t>
  </si>
  <si>
    <t>WIN3730</t>
  </si>
  <si>
    <t>WIN3736</t>
  </si>
  <si>
    <t>WIN3738</t>
  </si>
  <si>
    <t>win3740</t>
  </si>
  <si>
    <t>WIN3742</t>
  </si>
  <si>
    <t>win3752</t>
  </si>
  <si>
    <t>WIN3754</t>
  </si>
  <si>
    <t>WIN3755</t>
  </si>
  <si>
    <t>WIN3757</t>
  </si>
  <si>
    <t>WIN3758</t>
  </si>
  <si>
    <t>win3759</t>
  </si>
  <si>
    <t>win3760</t>
  </si>
  <si>
    <t>WIN3761</t>
  </si>
  <si>
    <t>WIN3766</t>
  </si>
  <si>
    <t>WIN3768</t>
  </si>
  <si>
    <t>WIN3769</t>
  </si>
  <si>
    <t>WIN3774</t>
  </si>
  <si>
    <t>WIN3775</t>
  </si>
  <si>
    <t>WIN3776</t>
  </si>
  <si>
    <t>win3777</t>
  </si>
  <si>
    <t>WIN3778</t>
  </si>
  <si>
    <t>win3783</t>
  </si>
  <si>
    <t>win3785</t>
  </si>
  <si>
    <t>WIN3802</t>
  </si>
  <si>
    <t>WIN3807</t>
  </si>
  <si>
    <t>WIN3811</t>
  </si>
  <si>
    <t>WIN3812</t>
  </si>
  <si>
    <t>win3814</t>
  </si>
  <si>
    <t>win3815</t>
  </si>
  <si>
    <t>WIN3816</t>
  </si>
  <si>
    <t>WIN3817</t>
  </si>
  <si>
    <t>WIN3828</t>
  </si>
  <si>
    <t>win3831</t>
  </si>
  <si>
    <t>WIN3834</t>
  </si>
  <si>
    <t>WIN3837</t>
  </si>
  <si>
    <t>WIN3840</t>
  </si>
  <si>
    <t>WIN3841</t>
  </si>
  <si>
    <t>WIN3843</t>
  </si>
  <si>
    <t>WIN3848</t>
  </si>
  <si>
    <t>WIN3851</t>
  </si>
  <si>
    <t>WIN3857</t>
  </si>
  <si>
    <t>win3861</t>
  </si>
  <si>
    <t>WIN3862</t>
  </si>
  <si>
    <t>WIN3863</t>
  </si>
  <si>
    <t>WIN3868</t>
  </si>
  <si>
    <t>WIN3870</t>
  </si>
  <si>
    <t>WIN3873</t>
  </si>
  <si>
    <t>WIN3876</t>
  </si>
  <si>
    <t>WIN3877</t>
  </si>
  <si>
    <t>WIN3880</t>
  </si>
  <si>
    <t>WIN3881</t>
  </si>
  <si>
    <t>win3882</t>
  </si>
  <si>
    <t>WIN3883</t>
  </si>
  <si>
    <t>win3890</t>
  </si>
  <si>
    <t>WIN3891</t>
  </si>
  <si>
    <t>WIN3894</t>
  </si>
  <si>
    <t>WIN3900</t>
  </si>
  <si>
    <t>WIN3901</t>
  </si>
  <si>
    <t>WIN3904</t>
  </si>
  <si>
    <t>WIN3906</t>
  </si>
  <si>
    <t>WIN3907</t>
  </si>
  <si>
    <t>WIN3910</t>
  </si>
  <si>
    <t>WIN3911</t>
  </si>
  <si>
    <t>WIN3916</t>
  </si>
  <si>
    <t>WIN3919</t>
  </si>
  <si>
    <t>WIN3921</t>
  </si>
  <si>
    <t>WIN3922</t>
  </si>
  <si>
    <t>WIN3925</t>
  </si>
  <si>
    <t>WIN3926</t>
  </si>
  <si>
    <t>win3932</t>
  </si>
  <si>
    <t>WIN3933</t>
  </si>
  <si>
    <t>WIN3934</t>
  </si>
  <si>
    <t>WIN3936</t>
  </si>
  <si>
    <t>WIN3941</t>
  </si>
  <si>
    <t>WIN3946</t>
  </si>
  <si>
    <t>WIN3948</t>
  </si>
  <si>
    <t>WIN3949</t>
  </si>
  <si>
    <t>WIN3951</t>
  </si>
  <si>
    <t>WIN3957</t>
  </si>
  <si>
    <t>WIN3960</t>
  </si>
  <si>
    <t>WIN3961</t>
  </si>
  <si>
    <t>WIN3962</t>
  </si>
  <si>
    <t>WIN3964</t>
  </si>
  <si>
    <t>win3965</t>
  </si>
  <si>
    <t>WIN3970</t>
  </si>
  <si>
    <t>WIN3971</t>
  </si>
  <si>
    <t>WIN3973</t>
  </si>
  <si>
    <t>WIN3974</t>
  </si>
  <si>
    <t>win3976</t>
  </si>
  <si>
    <t>WIN3977</t>
  </si>
  <si>
    <t>WIN3979</t>
  </si>
  <si>
    <t>WIN3980</t>
  </si>
  <si>
    <t>win3983</t>
  </si>
  <si>
    <t>win3984</t>
  </si>
  <si>
    <t>WIN3988</t>
  </si>
  <si>
    <t>WIN3990</t>
  </si>
  <si>
    <t>WIN3994</t>
  </si>
  <si>
    <t>WIN3995</t>
  </si>
  <si>
    <t>WIN3996</t>
  </si>
  <si>
    <t>WIN3998</t>
  </si>
  <si>
    <t>win3999</t>
  </si>
  <si>
    <t>win4000</t>
  </si>
  <si>
    <t>WIN4007</t>
  </si>
  <si>
    <t>WIN4011</t>
  </si>
  <si>
    <t>win4012</t>
  </si>
  <si>
    <t>WIN4013</t>
  </si>
  <si>
    <t>WIN4016</t>
  </si>
  <si>
    <t>WIN4020</t>
  </si>
  <si>
    <t>WIN4023</t>
  </si>
  <si>
    <t>win4024</t>
  </si>
  <si>
    <t>WIN4027</t>
  </si>
  <si>
    <t>WIN4031</t>
  </si>
  <si>
    <t>WIN4032</t>
  </si>
  <si>
    <t>WIN4033</t>
  </si>
  <si>
    <t>WIN4040</t>
  </si>
  <si>
    <t>WIN4041</t>
  </si>
  <si>
    <t>WIN4045</t>
  </si>
  <si>
    <t>win4046</t>
  </si>
  <si>
    <t>win4047</t>
  </si>
  <si>
    <t>WIN4050</t>
  </si>
  <si>
    <t>WIN4052</t>
  </si>
  <si>
    <t>WIN4053</t>
  </si>
  <si>
    <t>WIN4055</t>
  </si>
  <si>
    <t>win4056</t>
  </si>
  <si>
    <t>win4058</t>
  </si>
  <si>
    <t>WIN4059</t>
  </si>
  <si>
    <t>WIN4060</t>
  </si>
  <si>
    <t>WIN4064</t>
  </si>
  <si>
    <t>win4065</t>
  </si>
  <si>
    <t>WIN4066</t>
  </si>
  <si>
    <t>WIN4067</t>
  </si>
  <si>
    <t>WIN4068</t>
  </si>
  <si>
    <t>WIN4073</t>
  </si>
  <si>
    <t>WIN4076</t>
  </si>
  <si>
    <t>win4077</t>
  </si>
  <si>
    <t>WIN4078</t>
  </si>
  <si>
    <t>win4082</t>
  </si>
  <si>
    <t>WIN4085</t>
  </si>
  <si>
    <t>WIN4091</t>
  </si>
  <si>
    <t>win4094</t>
  </si>
  <si>
    <t>win4097</t>
  </si>
  <si>
    <t>WIN4100</t>
  </si>
  <si>
    <t>WIN4101</t>
  </si>
  <si>
    <t>WIN4102</t>
  </si>
  <si>
    <t>WIN4108</t>
  </si>
  <si>
    <t>win4109</t>
  </si>
  <si>
    <t>WIN4110</t>
  </si>
  <si>
    <t>WIN4113</t>
  </si>
  <si>
    <t>WIN4114</t>
  </si>
  <si>
    <t>WIN4116</t>
  </si>
  <si>
    <t>WIN4117</t>
  </si>
  <si>
    <t>WIN4121</t>
  </si>
  <si>
    <t>WIN4122</t>
  </si>
  <si>
    <t>WIN4124</t>
  </si>
  <si>
    <t>WIN4125</t>
  </si>
  <si>
    <t>WIN4128</t>
  </si>
  <si>
    <t>win4129</t>
  </si>
  <si>
    <t>WIN4131</t>
  </si>
  <si>
    <t>WIN4132</t>
  </si>
  <si>
    <t>WIN4135</t>
  </si>
  <si>
    <t>WIN4136</t>
  </si>
  <si>
    <t>win4138</t>
  </si>
  <si>
    <t>WIN4140</t>
  </si>
  <si>
    <t>win4144</t>
  </si>
  <si>
    <t>WIN4145</t>
  </si>
  <si>
    <t>win4146</t>
  </si>
  <si>
    <t>WIN4147</t>
  </si>
  <si>
    <t>WIN4148</t>
  </si>
  <si>
    <t>win4149</t>
  </si>
  <si>
    <t>WIN4151</t>
  </si>
  <si>
    <t>win4152</t>
  </si>
  <si>
    <t>WIN4154</t>
  </si>
  <si>
    <t>WIN4158</t>
  </si>
  <si>
    <t>WIN4165</t>
  </si>
  <si>
    <t>WIN4166</t>
  </si>
  <si>
    <t>win4167</t>
  </si>
  <si>
    <t>WIN4168</t>
  </si>
  <si>
    <t>WIN4169</t>
  </si>
  <si>
    <t>WIN4170</t>
  </si>
  <si>
    <t>WIN4171</t>
  </si>
  <si>
    <t>win4172</t>
  </si>
  <si>
    <t>win4174</t>
  </si>
  <si>
    <t>WIN4179</t>
  </si>
  <si>
    <t>win4180</t>
  </si>
  <si>
    <t>WIN4186</t>
  </si>
  <si>
    <t>WIN4187</t>
  </si>
  <si>
    <t>WIN4190</t>
  </si>
  <si>
    <t>WIN4191</t>
  </si>
  <si>
    <t>WIN4192</t>
  </si>
  <si>
    <t>win4193</t>
  </si>
  <si>
    <t>win4194</t>
  </si>
  <si>
    <t>WIN4197</t>
  </si>
  <si>
    <t>WIN4199</t>
  </si>
  <si>
    <t>WIN4200</t>
  </si>
  <si>
    <t>WIN4202</t>
  </si>
  <si>
    <t>WIN4203</t>
  </si>
  <si>
    <t>WIN4205</t>
  </si>
  <si>
    <t>win4207</t>
  </si>
  <si>
    <t>win4210</t>
  </si>
  <si>
    <t>win4211</t>
  </si>
  <si>
    <t>WIN4216</t>
  </si>
  <si>
    <t>win4217</t>
  </si>
  <si>
    <t>win4222</t>
  </si>
  <si>
    <t>win4223</t>
  </si>
  <si>
    <t>WIN4226</t>
  </si>
  <si>
    <t>win4229</t>
  </si>
  <si>
    <t>WIN4235</t>
  </si>
  <si>
    <t>WIN4236</t>
  </si>
  <si>
    <t>WIN4239</t>
  </si>
  <si>
    <t>win4241</t>
  </si>
  <si>
    <t>WIN4242</t>
  </si>
  <si>
    <t>win4243</t>
  </si>
  <si>
    <t>WIN4244</t>
  </si>
  <si>
    <t>WIN4249</t>
  </si>
  <si>
    <t>WIN4250</t>
  </si>
  <si>
    <t>WIN4251</t>
  </si>
  <si>
    <t>WIN4255</t>
  </si>
  <si>
    <t>WIN4256</t>
  </si>
  <si>
    <t>win4258</t>
  </si>
  <si>
    <t>WIN4259</t>
  </si>
  <si>
    <t>WIN4260</t>
  </si>
  <si>
    <t>WIN4262</t>
  </si>
  <si>
    <t>WIN4263</t>
  </si>
  <si>
    <t>WIN4264</t>
  </si>
  <si>
    <t>WIN4268</t>
  </si>
  <si>
    <t>WIN4274</t>
  </si>
  <si>
    <t>win4275</t>
  </si>
  <si>
    <t>WIN4276</t>
  </si>
  <si>
    <t>WIN4277</t>
  </si>
  <si>
    <t>WIN4280</t>
  </si>
  <si>
    <t>WIN4281</t>
  </si>
  <si>
    <t>WIN4285</t>
  </si>
  <si>
    <t>WIN4287</t>
  </si>
  <si>
    <t>WIN4290</t>
  </si>
  <si>
    <t>WIN4293</t>
  </si>
  <si>
    <t>WIN4294</t>
  </si>
  <si>
    <t>WIN4301</t>
  </si>
  <si>
    <t>WIN4302</t>
  </si>
  <si>
    <t>win4303</t>
  </si>
  <si>
    <t>WIN4305</t>
  </si>
  <si>
    <t>WIN4306</t>
  </si>
  <si>
    <t>win4307</t>
  </si>
  <si>
    <t>win4311</t>
  </si>
  <si>
    <t>WIN4312</t>
  </si>
  <si>
    <t>WIN4313</t>
  </si>
  <si>
    <t>WIN4317</t>
  </si>
  <si>
    <t>WIN4319</t>
  </si>
  <si>
    <t>WIN4320</t>
  </si>
  <si>
    <t>WIN4321</t>
  </si>
  <si>
    <t>win4323</t>
  </si>
  <si>
    <t>win4326</t>
  </si>
  <si>
    <t>WIN4327</t>
  </si>
  <si>
    <t>WIN4328</t>
  </si>
  <si>
    <t>WIN4330</t>
  </si>
  <si>
    <t>WIN4331</t>
  </si>
  <si>
    <t>WIN4332</t>
  </si>
  <si>
    <t>WIN4336</t>
  </si>
  <si>
    <t>WIN4340</t>
  </si>
  <si>
    <t>WIN4345</t>
  </si>
  <si>
    <t>WIN4349</t>
  </si>
  <si>
    <t>WIN4350</t>
  </si>
  <si>
    <t>WIN4356</t>
  </si>
  <si>
    <t>WIN4357</t>
  </si>
  <si>
    <t>win4360</t>
  </si>
  <si>
    <t>WIN4361</t>
  </si>
  <si>
    <t>win4364</t>
  </si>
  <si>
    <t>WIN4366</t>
  </si>
  <si>
    <t>win4371</t>
  </si>
  <si>
    <t>WIN4372</t>
  </si>
  <si>
    <t>WIN4376</t>
  </si>
  <si>
    <t>win4378</t>
  </si>
  <si>
    <t>WIN4381</t>
  </si>
  <si>
    <t>WIN4382</t>
  </si>
  <si>
    <t>WIN4383</t>
  </si>
  <si>
    <t>WIN4384</t>
  </si>
  <si>
    <t>WIN4386</t>
  </si>
  <si>
    <t>win4387</t>
  </si>
  <si>
    <t>win4388</t>
  </si>
  <si>
    <t>win4390</t>
  </si>
  <si>
    <t>WIN4393</t>
  </si>
  <si>
    <t>WIN4395</t>
  </si>
  <si>
    <t>WIN4396</t>
  </si>
  <si>
    <t>WIN4397</t>
  </si>
  <si>
    <t>WIN4398</t>
  </si>
  <si>
    <t>WIN4404</t>
  </si>
  <si>
    <t>WIN4405</t>
  </si>
  <si>
    <t>WIN4409</t>
  </si>
  <si>
    <t>WIN4411</t>
  </si>
  <si>
    <t>WIN4412</t>
  </si>
  <si>
    <t>win4414</t>
  </si>
  <si>
    <t>WIN4416</t>
  </si>
  <si>
    <t>win4417</t>
  </si>
  <si>
    <t>WIN4418</t>
  </si>
  <si>
    <t>WIN4419</t>
  </si>
  <si>
    <t>WIN4420</t>
  </si>
  <si>
    <t>WIN4421</t>
  </si>
  <si>
    <t>WIN4424</t>
  </si>
  <si>
    <t>WIN4425</t>
  </si>
  <si>
    <t>win4435</t>
  </si>
  <si>
    <t>win4436</t>
  </si>
  <si>
    <t>win4437</t>
  </si>
  <si>
    <t>WIN4441</t>
  </si>
  <si>
    <t>WIN4442</t>
  </si>
  <si>
    <t>WIN4444</t>
  </si>
  <si>
    <t>WIN4449</t>
  </si>
  <si>
    <t>WIN4450</t>
  </si>
  <si>
    <t>WIN4455</t>
  </si>
  <si>
    <t>WIN4462</t>
  </si>
  <si>
    <t>WIN4463</t>
  </si>
  <si>
    <t>WIN4469</t>
  </si>
  <si>
    <t>WIN4479</t>
  </si>
  <si>
    <t>WIN4484</t>
  </si>
  <si>
    <t>WIN4493</t>
  </si>
  <si>
    <t>WIN4503</t>
  </si>
  <si>
    <t>WIN4504</t>
  </si>
  <si>
    <t>WIN4506</t>
  </si>
  <si>
    <t>WIN4510</t>
  </si>
  <si>
    <t>WIN4511</t>
  </si>
  <si>
    <t>WIN4512</t>
  </si>
  <si>
    <t>WIN4513</t>
  </si>
  <si>
    <t>WIN4515</t>
  </si>
  <si>
    <t>WIN4517</t>
  </si>
  <si>
    <t>win4520</t>
  </si>
  <si>
    <t>win4521</t>
  </si>
  <si>
    <t>WIN4525</t>
  </si>
  <si>
    <t>WIN4526</t>
  </si>
  <si>
    <t>WIN4531</t>
  </si>
  <si>
    <t>WIN4534</t>
  </si>
  <si>
    <t>WIN4535</t>
  </si>
  <si>
    <t>WIN4539</t>
  </si>
  <si>
    <t>WIN4540</t>
  </si>
  <si>
    <t>win4553</t>
  </si>
  <si>
    <t>WIN4554</t>
  </si>
  <si>
    <t>WIN4565</t>
  </si>
  <si>
    <t>WIN4566</t>
  </si>
  <si>
    <t>WIN4569</t>
  </si>
  <si>
    <t>WIN4578</t>
  </si>
  <si>
    <t>win4583</t>
  </si>
  <si>
    <t>WIN4584</t>
  </si>
  <si>
    <t>WIN4588</t>
  </si>
  <si>
    <t>WIN4589</t>
  </si>
  <si>
    <t>WIN4590</t>
  </si>
  <si>
    <t>WIN4594</t>
  </si>
  <si>
    <t>WIN4601</t>
  </si>
  <si>
    <t>win4603</t>
  </si>
  <si>
    <t>WIN4608</t>
  </si>
  <si>
    <t>WIN4610</t>
  </si>
  <si>
    <t>WIN4611</t>
  </si>
  <si>
    <t>win4615</t>
  </si>
  <si>
    <t>WIN4634</t>
  </si>
  <si>
    <t>win4636</t>
  </si>
  <si>
    <t>WIN4639</t>
  </si>
  <si>
    <t>WIN4640</t>
  </si>
  <si>
    <t>WIN4641</t>
  </si>
  <si>
    <t>win4656</t>
  </si>
  <si>
    <t>WIN4662</t>
  </si>
  <si>
    <t>WIN4667</t>
  </si>
  <si>
    <t>WIN4671</t>
  </si>
  <si>
    <t>WIN4680</t>
  </si>
  <si>
    <t>WIN4681</t>
  </si>
  <si>
    <t>WIN4704</t>
  </si>
  <si>
    <t>WIN4750</t>
  </si>
  <si>
    <t>win4757</t>
  </si>
  <si>
    <t>WIN4764</t>
  </si>
  <si>
    <t>win4766</t>
  </si>
  <si>
    <t>win4767</t>
  </si>
  <si>
    <t>WIN4772</t>
  </si>
  <si>
    <t>WIN4774</t>
  </si>
  <si>
    <t>WIN4776</t>
  </si>
  <si>
    <t>WIN4777</t>
  </si>
  <si>
    <t>WIN4779</t>
  </si>
  <si>
    <t>WIN4781</t>
  </si>
  <si>
    <t>WIN4783</t>
  </si>
  <si>
    <t>win4785</t>
  </si>
  <si>
    <t>WIN4799</t>
  </si>
  <si>
    <t>WIN4800</t>
  </si>
  <si>
    <t>WIN4801</t>
  </si>
  <si>
    <t>win4808</t>
  </si>
  <si>
    <t>WIN4810</t>
  </si>
  <si>
    <t>WIN4816</t>
  </si>
  <si>
    <t>WIN4821</t>
  </si>
  <si>
    <t>win4823</t>
  </si>
  <si>
    <t>WIN4826</t>
  </si>
  <si>
    <t>WIN4831</t>
  </si>
  <si>
    <t>win4832</t>
  </si>
  <si>
    <t>win4846</t>
  </si>
  <si>
    <t>WIN4858</t>
  </si>
  <si>
    <t>win4863</t>
  </si>
  <si>
    <t>WIN4864</t>
  </si>
  <si>
    <t>WIN4870</t>
  </si>
  <si>
    <t>WIN4878</t>
  </si>
  <si>
    <t>WIN4880</t>
  </si>
  <si>
    <t>WIN4881</t>
  </si>
  <si>
    <t>WIN4884</t>
  </si>
  <si>
    <t>WIN4887</t>
  </si>
  <si>
    <t>WIN4895</t>
  </si>
  <si>
    <t>WIN4912</t>
  </si>
  <si>
    <t>WIN4915</t>
  </si>
  <si>
    <t>WIN4918</t>
  </si>
  <si>
    <t>WIN4922</t>
  </si>
  <si>
    <t>win4924</t>
  </si>
  <si>
    <t>win4927</t>
  </si>
  <si>
    <t>WIN4935</t>
  </si>
  <si>
    <t>WIN4937</t>
  </si>
  <si>
    <t>WIN4940</t>
  </si>
  <si>
    <t>WIN4943</t>
  </si>
  <si>
    <t>WIN4948</t>
  </si>
  <si>
    <t>WIN4952</t>
  </si>
  <si>
    <t>WIN4959</t>
  </si>
  <si>
    <t>WIN4967</t>
  </si>
  <si>
    <t>WIN4968</t>
  </si>
  <si>
    <t>WIN4972</t>
  </si>
  <si>
    <t>WIN4983</t>
  </si>
  <si>
    <t>WIN4986</t>
  </si>
  <si>
    <t>win5005</t>
  </si>
  <si>
    <t>WIN5006</t>
  </si>
  <si>
    <t>WIN5007</t>
  </si>
  <si>
    <t>WIN5008</t>
  </si>
  <si>
    <t>win5019</t>
  </si>
  <si>
    <t>WIN5020</t>
  </si>
  <si>
    <t>WIN5024</t>
  </si>
  <si>
    <t>WIN5025</t>
  </si>
  <si>
    <t>win5026</t>
  </si>
  <si>
    <t>WIN5029</t>
  </si>
  <si>
    <t>WIN5043</t>
  </si>
  <si>
    <t>WIN5045</t>
  </si>
  <si>
    <t>WIN5054</t>
  </si>
  <si>
    <t>WIN5055</t>
  </si>
  <si>
    <t>WIN5062</t>
  </si>
  <si>
    <t>WIN5063</t>
  </si>
  <si>
    <t>win5075</t>
  </si>
  <si>
    <t>WIN5077</t>
  </si>
  <si>
    <t>win5085</t>
  </si>
  <si>
    <t>WIN5086</t>
  </si>
  <si>
    <t>WIN5088</t>
  </si>
  <si>
    <t>WIN5089</t>
  </si>
  <si>
    <t>WIN5090</t>
  </si>
  <si>
    <t>WIN5097</t>
  </si>
  <si>
    <t>win5101</t>
  </si>
  <si>
    <t>WIN5115</t>
  </si>
  <si>
    <t>WIN5124</t>
  </si>
  <si>
    <t>WIN5141</t>
  </si>
  <si>
    <t>WIN5155</t>
  </si>
  <si>
    <t>win5161</t>
  </si>
  <si>
    <t>win5162</t>
  </si>
  <si>
    <t>win5176</t>
  </si>
  <si>
    <t>WIN5177</t>
  </si>
  <si>
    <t>WIN5182</t>
  </si>
  <si>
    <t>WIN5187</t>
  </si>
  <si>
    <t>WIN5190</t>
  </si>
  <si>
    <t>WIN5191</t>
  </si>
  <si>
    <t>WIN5199</t>
  </si>
  <si>
    <t>WIN5207</t>
  </si>
  <si>
    <t>WIN5208</t>
  </si>
  <si>
    <t>WIN5219</t>
  </si>
  <si>
    <t>WIN5224</t>
  </si>
  <si>
    <t>WIN5225</t>
  </si>
  <si>
    <t>WIN5230</t>
  </si>
  <si>
    <t>WIN5231</t>
  </si>
  <si>
    <t>WIN5233</t>
  </si>
  <si>
    <t>win5238</t>
  </si>
  <si>
    <t>WIN5240</t>
  </si>
  <si>
    <t>WIN5247</t>
  </si>
  <si>
    <t>win5255</t>
  </si>
  <si>
    <t>win5266</t>
  </si>
  <si>
    <t>win5267</t>
  </si>
  <si>
    <t>win5268</t>
  </si>
  <si>
    <t>WIN5269</t>
  </si>
  <si>
    <t>WIN5270</t>
  </si>
  <si>
    <t>WIN5272</t>
  </si>
  <si>
    <t>win5274</t>
  </si>
  <si>
    <t>WIN5275</t>
  </si>
  <si>
    <t>WIN5278</t>
  </si>
  <si>
    <t>WIN5284</t>
  </si>
  <si>
    <t>WIN5285</t>
  </si>
  <si>
    <t>WIN5286</t>
  </si>
  <si>
    <t>WIN5287</t>
  </si>
  <si>
    <t>WIN5288</t>
  </si>
  <si>
    <t>WIN5290</t>
  </si>
  <si>
    <t>WIN5291</t>
  </si>
  <si>
    <t>WIN5293</t>
  </si>
  <si>
    <t>win5295</t>
  </si>
  <si>
    <t>WIN5301</t>
  </si>
  <si>
    <t>WIN5302</t>
  </si>
  <si>
    <t>WIN5303</t>
  </si>
  <si>
    <t>WIN5304</t>
  </si>
  <si>
    <t>WIN5305</t>
  </si>
  <si>
    <t>win5308</t>
  </si>
  <si>
    <t>WIN5313</t>
  </si>
  <si>
    <t>win5323</t>
  </si>
  <si>
    <t>win5324</t>
  </si>
  <si>
    <t>WIN5327</t>
  </si>
  <si>
    <t>WIN5329</t>
  </si>
  <si>
    <t>WIN5334</t>
  </si>
  <si>
    <t>WIN5338</t>
  </si>
  <si>
    <t>WIN5340</t>
  </si>
  <si>
    <t>win5341</t>
  </si>
  <si>
    <t>WIN5342</t>
  </si>
  <si>
    <t>WIN5343</t>
  </si>
  <si>
    <t>win5346</t>
  </si>
  <si>
    <t>WIN5347</t>
  </si>
  <si>
    <t>win5351</t>
  </si>
  <si>
    <t>WIN5354</t>
  </si>
  <si>
    <t>WIN5355</t>
  </si>
  <si>
    <t>win5360</t>
  </si>
  <si>
    <t>WIN5366</t>
  </si>
  <si>
    <t>WIN5368</t>
  </si>
  <si>
    <t>WIN5369</t>
  </si>
  <si>
    <t>WIN5377</t>
  </si>
  <si>
    <t>WIN5378</t>
  </si>
  <si>
    <t>WIN5380</t>
  </si>
  <si>
    <t>WIN5383</t>
  </si>
  <si>
    <t>WIN5385</t>
  </si>
  <si>
    <t>WIN5386</t>
  </si>
  <si>
    <t>WIN5387</t>
  </si>
  <si>
    <t>win5388</t>
  </si>
  <si>
    <t>WIN5394</t>
  </si>
  <si>
    <t>WIN5408</t>
  </si>
  <si>
    <t>WIN5414</t>
  </si>
  <si>
    <t>WIN5415</t>
  </si>
  <si>
    <t>WIN5420</t>
  </si>
  <si>
    <t>win5422</t>
  </si>
  <si>
    <t>WIN5423</t>
  </si>
  <si>
    <t>WIN5427</t>
  </si>
  <si>
    <t>win5429</t>
  </si>
  <si>
    <t>WIN5430</t>
  </si>
  <si>
    <t>WIN5431</t>
  </si>
  <si>
    <t>WIN5434</t>
  </si>
  <si>
    <t>WIN5436</t>
  </si>
  <si>
    <t>WIN5439</t>
  </si>
  <si>
    <t>WIN5447</t>
  </si>
  <si>
    <t>WIN5449</t>
  </si>
  <si>
    <t>WIN5451</t>
  </si>
  <si>
    <t>WIN5453</t>
  </si>
  <si>
    <t>win5454</t>
  </si>
  <si>
    <t>WIN5455</t>
  </si>
  <si>
    <t>WIN5456</t>
  </si>
  <si>
    <t>WIN5459</t>
  </si>
  <si>
    <t>WIN5465</t>
  </si>
  <si>
    <t>WIN5467</t>
  </si>
  <si>
    <t>WIN5468</t>
  </si>
  <si>
    <t>win5470</t>
  </si>
  <si>
    <t>WIN5472</t>
  </si>
  <si>
    <t>WIN5473</t>
  </si>
  <si>
    <t>WIN5474</t>
  </si>
  <si>
    <t>WIN5475</t>
  </si>
  <si>
    <t>WIN5479</t>
  </si>
  <si>
    <t>win5482</t>
  </si>
  <si>
    <t>WIN5483</t>
  </si>
  <si>
    <t>WIN5484</t>
  </si>
  <si>
    <t>win5487</t>
  </si>
  <si>
    <t>WIN5488</t>
  </si>
  <si>
    <t>WIN5489</t>
  </si>
  <si>
    <t>win5490</t>
  </si>
  <si>
    <t>WIN5493</t>
  </si>
  <si>
    <t>WIN5495</t>
  </si>
  <si>
    <t>win5499</t>
  </si>
  <si>
    <t>WIN5501</t>
  </si>
  <si>
    <t>WIN5504</t>
  </si>
  <si>
    <t>WIN5505</t>
  </si>
  <si>
    <t>win5509</t>
  </si>
  <si>
    <t>win5511</t>
  </si>
  <si>
    <t>WIN5513</t>
  </si>
  <si>
    <t>win5517</t>
  </si>
  <si>
    <t>WIN5521</t>
  </si>
  <si>
    <t>WIN5524</t>
  </si>
  <si>
    <t>WIN5532</t>
  </si>
  <si>
    <t>win5535</t>
  </si>
  <si>
    <t>WIN5539</t>
  </si>
  <si>
    <t>WIN5542</t>
  </si>
  <si>
    <t>WIN5544</t>
  </si>
  <si>
    <t>win5545</t>
  </si>
  <si>
    <t>win5546</t>
  </si>
  <si>
    <t>WIN5547</t>
  </si>
  <si>
    <t>win5548</t>
  </si>
  <si>
    <t>WIN5552</t>
  </si>
  <si>
    <t>WIN5553</t>
  </si>
  <si>
    <t>WIN5554</t>
  </si>
  <si>
    <t>WIN5555</t>
  </si>
  <si>
    <t>WIN5556</t>
  </si>
  <si>
    <t>WIN5557</t>
  </si>
  <si>
    <t>WIN5559</t>
  </si>
  <si>
    <t>win5560</t>
  </si>
  <si>
    <t>WIN5567</t>
  </si>
  <si>
    <t>WIN5569</t>
  </si>
  <si>
    <t>WIN5570</t>
  </si>
  <si>
    <t>WIN5572</t>
  </si>
  <si>
    <t>WIN5573</t>
  </si>
  <si>
    <t>WIN5574</t>
  </si>
  <si>
    <t>WIN5576</t>
  </si>
  <si>
    <t>WIN5577</t>
  </si>
  <si>
    <t>WIN5578</t>
  </si>
  <si>
    <t>win5579</t>
  </si>
  <si>
    <t>WIN5580</t>
  </si>
  <si>
    <t>WIN5581</t>
  </si>
  <si>
    <t>WIN5582</t>
  </si>
  <si>
    <t>WIN5584</t>
  </si>
  <si>
    <t>WIN5585</t>
  </si>
  <si>
    <t>win5586</t>
  </si>
  <si>
    <t>WIN5588</t>
  </si>
  <si>
    <t>WIN5589</t>
  </si>
  <si>
    <t>WIN5591</t>
  </si>
  <si>
    <t>WIN5595</t>
  </si>
  <si>
    <t>WIN5602</t>
  </si>
  <si>
    <t>WIN5604</t>
  </si>
  <si>
    <t>WIN5605</t>
  </si>
  <si>
    <t>WIN5606</t>
  </si>
  <si>
    <t>WIN5609</t>
  </si>
  <si>
    <t>WIN5612</t>
  </si>
  <si>
    <t>WIN5613</t>
  </si>
  <si>
    <t>WIN5614</t>
  </si>
  <si>
    <t>WIN5615</t>
  </si>
  <si>
    <t>WIN5616</t>
  </si>
  <si>
    <t>WIN5617</t>
  </si>
  <si>
    <t>WIN5618</t>
  </si>
  <si>
    <t>WIN5619</t>
  </si>
  <si>
    <t>WIN5621</t>
  </si>
  <si>
    <t>WIN5622</t>
  </si>
  <si>
    <t>WIN5629</t>
  </si>
  <si>
    <t>win5634</t>
  </si>
  <si>
    <t>WIN5635</t>
  </si>
  <si>
    <t>WIN5636</t>
  </si>
  <si>
    <t>WIN5637</t>
  </si>
  <si>
    <t>WIN5640</t>
  </si>
  <si>
    <t>WIN5643</t>
  </si>
  <si>
    <t>WIN5644</t>
  </si>
  <si>
    <t>WIN5647</t>
  </si>
  <si>
    <t>WIN5650</t>
  </si>
  <si>
    <t>WIN5652</t>
  </si>
  <si>
    <t>WIN5654</t>
  </si>
  <si>
    <t>WIN5657</t>
  </si>
  <si>
    <t>WIN5659</t>
  </si>
  <si>
    <t>WIN5660</t>
  </si>
  <si>
    <t>win5662</t>
  </si>
  <si>
    <t>WIN5664</t>
  </si>
  <si>
    <t>WIN5665</t>
  </si>
  <si>
    <t>WIN5666</t>
  </si>
  <si>
    <t>WIN5667</t>
  </si>
  <si>
    <t>WIN5669</t>
  </si>
  <si>
    <t>win5674</t>
  </si>
  <si>
    <t>WIN5675</t>
  </si>
  <si>
    <t>WIN5677</t>
  </si>
  <si>
    <t>WIN5680</t>
  </si>
  <si>
    <t>WIN5681</t>
  </si>
  <si>
    <t>WIN5685</t>
  </si>
  <si>
    <t>win5686</t>
  </si>
  <si>
    <t>win5690</t>
  </si>
  <si>
    <t>WIN5698</t>
  </si>
  <si>
    <t>WIN5710</t>
  </si>
  <si>
    <t>win5712</t>
  </si>
  <si>
    <t>WIN5714</t>
  </si>
  <si>
    <t>WIN5717</t>
  </si>
  <si>
    <t>WIN5720</t>
  </si>
  <si>
    <t>WIN5721</t>
  </si>
  <si>
    <t>WIN5722</t>
  </si>
  <si>
    <t>WIN5725</t>
  </si>
  <si>
    <t>WIN5727</t>
  </si>
  <si>
    <t>WIN5740</t>
  </si>
  <si>
    <t>win5741</t>
  </si>
  <si>
    <t>WIN5745</t>
  </si>
  <si>
    <t>WIN5746</t>
  </si>
  <si>
    <t>WIN5749</t>
  </si>
  <si>
    <t>win5750</t>
  </si>
  <si>
    <t>WIN5752</t>
  </si>
  <si>
    <t>win5755</t>
  </si>
  <si>
    <t>WIN5765</t>
  </si>
  <si>
    <t>WIN5767</t>
  </si>
  <si>
    <t>win5768</t>
  </si>
  <si>
    <t>WIN5772</t>
  </si>
  <si>
    <t>WIN5776</t>
  </si>
  <si>
    <t>WIN5777</t>
  </si>
  <si>
    <t>WIN5785</t>
  </si>
  <si>
    <t>WIN5786</t>
  </si>
  <si>
    <t>WIN5788</t>
  </si>
  <si>
    <t>WIN5792</t>
  </si>
  <si>
    <t>WIN5793</t>
  </si>
  <si>
    <t>WIN5794</t>
  </si>
  <si>
    <t>WIN5798</t>
  </si>
  <si>
    <t>WIN5800</t>
  </si>
  <si>
    <t>win5803</t>
  </si>
  <si>
    <t>win5804</t>
  </si>
  <si>
    <t>WIN5805</t>
  </si>
  <si>
    <t>WIN5807</t>
  </si>
  <si>
    <t>win5808</t>
  </si>
  <si>
    <t>win5809</t>
  </si>
  <si>
    <t>WIN5812</t>
  </si>
  <si>
    <t>WIN5813</t>
  </si>
  <si>
    <t>WIN5815</t>
  </si>
  <si>
    <t>win5817</t>
  </si>
  <si>
    <t>WIN5818</t>
  </si>
  <si>
    <t>WIN5819</t>
  </si>
  <si>
    <t>WIN5822</t>
  </si>
  <si>
    <t>WIN5823</t>
  </si>
  <si>
    <t>WIN5824</t>
  </si>
  <si>
    <t>WIN5827</t>
  </si>
  <si>
    <t>WIN5831</t>
  </si>
  <si>
    <t>WIN5832</t>
  </si>
  <si>
    <t>WIN5835</t>
  </si>
  <si>
    <t>WIN5837</t>
  </si>
  <si>
    <t>WIN5840</t>
  </si>
  <si>
    <t>WIN5841</t>
  </si>
  <si>
    <t>WIN5854</t>
  </si>
  <si>
    <t>WIN5855</t>
  </si>
  <si>
    <t>WIN5856</t>
  </si>
  <si>
    <t>WIN5857</t>
  </si>
  <si>
    <t>WIN5859</t>
  </si>
  <si>
    <t>WIN5865</t>
  </si>
  <si>
    <t>win5874</t>
  </si>
  <si>
    <t>WIN5877</t>
  </si>
  <si>
    <t>win5878</t>
  </si>
  <si>
    <t>WIN5879</t>
  </si>
  <si>
    <t>WIN5895</t>
  </si>
  <si>
    <t>win5896</t>
  </si>
  <si>
    <t>WIN5904</t>
  </si>
  <si>
    <t>WIN5906</t>
  </si>
  <si>
    <t>WIN5907</t>
  </si>
  <si>
    <t>WIN5920</t>
  </si>
  <si>
    <t>WIN5925</t>
  </si>
  <si>
    <t>WIN5929</t>
  </si>
  <si>
    <t>WIN5936</t>
  </si>
  <si>
    <t>win5945</t>
  </si>
  <si>
    <t>WIN5950</t>
  </si>
  <si>
    <t>win5952</t>
  </si>
  <si>
    <t>WIN5959</t>
  </si>
  <si>
    <t>WIN5968</t>
  </si>
  <si>
    <t>WIN5972</t>
  </si>
  <si>
    <t>WIN5973</t>
  </si>
  <si>
    <t>win5976</t>
  </si>
  <si>
    <t>WIN5980</t>
  </si>
  <si>
    <t>WIN5983</t>
  </si>
  <si>
    <t>WIN5987</t>
  </si>
  <si>
    <t>WIN5993</t>
  </si>
  <si>
    <t>WIN5998</t>
  </si>
  <si>
    <t>win6000</t>
  </si>
  <si>
    <t>win6001</t>
  </si>
  <si>
    <t>WIN6008</t>
  </si>
  <si>
    <t>WIN6009</t>
  </si>
  <si>
    <t>win6014</t>
  </si>
  <si>
    <t>WIN6016</t>
  </si>
  <si>
    <t>WIN6017</t>
  </si>
  <si>
    <t>WIN6020</t>
  </si>
  <si>
    <t>WIN6027</t>
  </si>
  <si>
    <t>WIN6030</t>
  </si>
  <si>
    <t>WIN6031</t>
  </si>
  <si>
    <t>WIN6032</t>
  </si>
  <si>
    <t>win6036</t>
  </si>
  <si>
    <t>WIN6044</t>
  </si>
  <si>
    <t>WIN6047</t>
  </si>
  <si>
    <t>win6050</t>
  </si>
  <si>
    <t>win6054</t>
  </si>
  <si>
    <t>WIN6056</t>
  </si>
  <si>
    <t>win6057</t>
  </si>
  <si>
    <t>WIN6058</t>
  </si>
  <si>
    <t>WIN6060</t>
  </si>
  <si>
    <t>WIN6063</t>
  </si>
  <si>
    <t>WIN6065</t>
  </si>
  <si>
    <t>WIN6066</t>
  </si>
  <si>
    <t>WIN6067</t>
  </si>
  <si>
    <t>WIN6068</t>
  </si>
  <si>
    <t>win6070</t>
  </si>
  <si>
    <t>win6072</t>
  </si>
  <si>
    <t>WIN6074</t>
  </si>
  <si>
    <t>win6075</t>
  </si>
  <si>
    <t>win6076</t>
  </si>
  <si>
    <t>WIN6081</t>
  </si>
  <si>
    <t>WIN6086</t>
  </si>
  <si>
    <t>WIN6088</t>
  </si>
  <si>
    <t>WIN6089</t>
  </si>
  <si>
    <t>WIN6091</t>
  </si>
  <si>
    <t>WIN6094</t>
  </si>
  <si>
    <t>WIN6095</t>
  </si>
  <si>
    <t>WIN6101</t>
  </si>
  <si>
    <t>WIN6102</t>
  </si>
  <si>
    <t>WIN6103</t>
  </si>
  <si>
    <t>WIN6104</t>
  </si>
  <si>
    <t>win6108</t>
  </si>
  <si>
    <t>WIN6114</t>
  </si>
  <si>
    <t>WIN6116</t>
  </si>
  <si>
    <t>WIN6119</t>
  </si>
  <si>
    <t>WIN6123</t>
  </si>
  <si>
    <t>WIN6128</t>
  </si>
  <si>
    <t>WIN6131</t>
  </si>
  <si>
    <t>WIN6133</t>
  </si>
  <si>
    <t>win6135</t>
  </si>
  <si>
    <t>WIN6136</t>
  </si>
  <si>
    <t>WIN6140</t>
  </si>
  <si>
    <t>win6142</t>
  </si>
  <si>
    <t>WIN6143</t>
  </si>
  <si>
    <t>WIN6144</t>
  </si>
  <si>
    <t>WIN6147</t>
  </si>
  <si>
    <t>WIN6148</t>
  </si>
  <si>
    <t>WIN6152</t>
  </si>
  <si>
    <t>WIN6153</t>
  </si>
  <si>
    <t>WIN6156</t>
  </si>
  <si>
    <t>WIN6157</t>
  </si>
  <si>
    <t>WIN6158</t>
  </si>
  <si>
    <t>WIN6159</t>
  </si>
  <si>
    <t>win6163</t>
  </si>
  <si>
    <t>win6164</t>
  </si>
  <si>
    <t>WIN6165</t>
  </si>
  <si>
    <t>WIN6171</t>
  </si>
  <si>
    <t>win6172</t>
  </si>
  <si>
    <t>WIN6173</t>
  </si>
  <si>
    <t>WIN6174</t>
  </si>
  <si>
    <t>WIN6180</t>
  </si>
  <si>
    <t>WIN6184</t>
  </si>
  <si>
    <t>win6186</t>
  </si>
  <si>
    <t>WIN6188</t>
  </si>
  <si>
    <t>win6190</t>
  </si>
  <si>
    <t>WIN6203</t>
  </si>
  <si>
    <t>WIN6204</t>
  </si>
  <si>
    <t>WIN6212</t>
  </si>
  <si>
    <t>WIN6217</t>
  </si>
  <si>
    <t>WIN6219</t>
  </si>
  <si>
    <t>WIN6220</t>
  </si>
  <si>
    <t>WIN6221</t>
  </si>
  <si>
    <t>WIN6222</t>
  </si>
  <si>
    <t>WIN6225</t>
  </si>
  <si>
    <t>WIN6226</t>
  </si>
  <si>
    <t>WIN6228</t>
  </si>
  <si>
    <t>WIN6229</t>
  </si>
  <si>
    <t>WIN6230</t>
  </si>
  <si>
    <t>win6236</t>
  </si>
  <si>
    <t>WIN6239</t>
  </si>
  <si>
    <t>WIN6242</t>
  </si>
  <si>
    <t>win6245</t>
  </si>
  <si>
    <t>WIN6247</t>
  </si>
  <si>
    <t>WIN6253</t>
  </si>
  <si>
    <t>WIN6254</t>
  </si>
  <si>
    <t>WIN6255</t>
  </si>
  <si>
    <t>WIN6256</t>
  </si>
  <si>
    <t>WIN6259</t>
  </si>
  <si>
    <t>win6262</t>
  </si>
  <si>
    <t>WIN6267</t>
  </si>
  <si>
    <t>win6272</t>
  </si>
  <si>
    <t>WIN6273</t>
  </si>
  <si>
    <t>WIN6275</t>
  </si>
  <si>
    <t>WIN6278</t>
  </si>
  <si>
    <t>WIN6279</t>
  </si>
  <si>
    <t>WIN6289</t>
  </si>
  <si>
    <t>win6293</t>
  </si>
  <si>
    <t>WIN6295</t>
  </si>
  <si>
    <t>WIN6305</t>
  </si>
  <si>
    <t>WIN6312</t>
  </si>
  <si>
    <t>WIN6314</t>
  </si>
  <si>
    <t>win6315</t>
  </si>
  <si>
    <t>WIN6316</t>
  </si>
  <si>
    <t>WIN6319</t>
  </si>
  <si>
    <t>WIN6321</t>
  </si>
  <si>
    <t>win6322</t>
  </si>
  <si>
    <t>WIN6323</t>
  </si>
  <si>
    <t>win6327</t>
  </si>
  <si>
    <t>win6332</t>
  </si>
  <si>
    <t>WIN6340</t>
  </si>
  <si>
    <t>WIN6343</t>
  </si>
  <si>
    <t>WIN6350</t>
  </si>
  <si>
    <t>win6359</t>
  </si>
  <si>
    <t>WIN6368</t>
  </si>
  <si>
    <t>WIN6373</t>
  </si>
  <si>
    <t>win6376</t>
  </si>
  <si>
    <t>WIN6379</t>
  </si>
  <si>
    <t>WIN6380</t>
  </si>
  <si>
    <t>WIN6382</t>
  </si>
  <si>
    <t>WIN6387</t>
  </si>
  <si>
    <t>WIN6389</t>
  </si>
  <si>
    <t>WIN6394</t>
  </si>
  <si>
    <t>WIN6400</t>
  </si>
  <si>
    <t>win6402</t>
  </si>
  <si>
    <t>WIN6403</t>
  </si>
  <si>
    <t>win6405</t>
  </si>
  <si>
    <t>WIN6408</t>
  </si>
  <si>
    <t>WIN6409</t>
  </si>
  <si>
    <t>WIN6410</t>
  </si>
  <si>
    <t>WIN6415</t>
  </si>
  <si>
    <t>WIN6416</t>
  </si>
  <si>
    <t>WIN6421</t>
  </si>
  <si>
    <t>WIN6422</t>
  </si>
  <si>
    <t>win6423</t>
  </si>
  <si>
    <t>WIN6424</t>
  </si>
  <si>
    <t>WIN6429</t>
  </si>
  <si>
    <t>WIN6430</t>
  </si>
  <si>
    <t>Win6435</t>
  </si>
  <si>
    <t>WIN6437</t>
  </si>
  <si>
    <t>win6440</t>
  </si>
  <si>
    <t>win6441</t>
  </si>
  <si>
    <t>WIN6443</t>
  </si>
  <si>
    <t>win6444</t>
  </si>
  <si>
    <t>WIN6453</t>
  </si>
  <si>
    <t>WIN6455</t>
  </si>
  <si>
    <t>WIN6456</t>
  </si>
  <si>
    <t>WIN6461</t>
  </si>
  <si>
    <t>win6462</t>
  </si>
  <si>
    <t>WIN6463</t>
  </si>
  <si>
    <t>WIN6465</t>
  </si>
  <si>
    <t>win6466</t>
  </si>
  <si>
    <t>WIN6468</t>
  </si>
  <si>
    <t>WIN6469</t>
  </si>
  <si>
    <t>WIN6473</t>
  </si>
  <si>
    <t>win6476</t>
  </si>
  <si>
    <t>WIN6477</t>
  </si>
  <si>
    <t>win6478</t>
  </si>
  <si>
    <t>win6481</t>
  </si>
  <si>
    <t>win6482</t>
  </si>
  <si>
    <t>WIN6485</t>
  </si>
  <si>
    <t>win6486</t>
  </si>
  <si>
    <t>WIN6489</t>
  </si>
  <si>
    <t>WIN6500</t>
  </si>
  <si>
    <t>win6502</t>
  </si>
  <si>
    <t>WIN6505</t>
  </si>
  <si>
    <t>win6506</t>
  </si>
  <si>
    <t>WIN6507</t>
  </si>
  <si>
    <t>WIN6508</t>
  </si>
  <si>
    <t>WIN6509</t>
  </si>
  <si>
    <t>WIN6518</t>
  </si>
  <si>
    <t>WIN6528</t>
  </si>
  <si>
    <t>WIN6542</t>
  </si>
  <si>
    <t>WIN6543</t>
  </si>
  <si>
    <t>WIN6544</t>
  </si>
  <si>
    <t>WIN6545</t>
  </si>
  <si>
    <t>WIN6546</t>
  </si>
  <si>
    <t>win6548</t>
  </si>
  <si>
    <t>win6558</t>
  </si>
  <si>
    <t>WIN6565</t>
  </si>
  <si>
    <t>WIN6566</t>
  </si>
  <si>
    <t>win6569</t>
  </si>
  <si>
    <t>WIN6570</t>
  </si>
  <si>
    <t>WIN6585</t>
  </si>
  <si>
    <t>win6591</t>
  </si>
  <si>
    <t>WIN6596</t>
  </si>
  <si>
    <t>win6606</t>
  </si>
  <si>
    <t>win6610</t>
  </si>
  <si>
    <t>win6613</t>
  </si>
  <si>
    <t>WIN6614</t>
  </si>
  <si>
    <t>WIN6615</t>
  </si>
  <si>
    <t>win6618</t>
  </si>
  <si>
    <t>WIN6629</t>
  </si>
  <si>
    <t>win6634</t>
  </si>
  <si>
    <t>win6639</t>
  </si>
  <si>
    <t>WIN6646</t>
  </si>
  <si>
    <t>WIN6658</t>
  </si>
  <si>
    <t>WIN6662</t>
  </si>
  <si>
    <t>win6663</t>
  </si>
  <si>
    <t>win6664</t>
  </si>
  <si>
    <t>win6668</t>
  </si>
  <si>
    <t>WIN6670</t>
  </si>
  <si>
    <t>WIN6671</t>
  </si>
  <si>
    <t>win6673</t>
  </si>
  <si>
    <t>win6674</t>
  </si>
  <si>
    <t>WIN6675</t>
  </si>
  <si>
    <t>win6676</t>
  </si>
  <si>
    <t>win6677</t>
  </si>
  <si>
    <t>win6682</t>
  </si>
  <si>
    <t>win6683</t>
  </si>
  <si>
    <t>win6684</t>
  </si>
  <si>
    <t>win6689</t>
  </si>
  <si>
    <t>WIN6692</t>
  </si>
  <si>
    <t>win6694</t>
  </si>
  <si>
    <t>win6697</t>
  </si>
  <si>
    <t>WIN6702</t>
  </si>
  <si>
    <t>win6705</t>
  </si>
  <si>
    <t>WIN6709</t>
  </si>
  <si>
    <t>win6710</t>
  </si>
  <si>
    <t>win6711</t>
  </si>
  <si>
    <t>win6713</t>
  </si>
  <si>
    <t>win6722</t>
  </si>
  <si>
    <t>win6728</t>
  </si>
  <si>
    <t>WIN6730</t>
  </si>
  <si>
    <t>WIN6734</t>
  </si>
  <si>
    <t>win6735</t>
  </si>
  <si>
    <t>win6738</t>
  </si>
  <si>
    <t>win6739</t>
  </si>
  <si>
    <t>win6743</t>
  </si>
  <si>
    <t>WIN6744</t>
  </si>
  <si>
    <t>win6754</t>
  </si>
  <si>
    <t>win6757</t>
  </si>
  <si>
    <t>win6760</t>
  </si>
  <si>
    <t>win6768</t>
  </si>
  <si>
    <t>win6770</t>
  </si>
  <si>
    <t>win6774</t>
  </si>
  <si>
    <t>win6776</t>
  </si>
  <si>
    <t>win6777</t>
  </si>
  <si>
    <t>win6781</t>
  </si>
  <si>
    <t>win6782</t>
  </si>
  <si>
    <t>win6788</t>
  </si>
  <si>
    <t>win6794</t>
  </si>
  <si>
    <t>win6795</t>
  </si>
  <si>
    <t>win6802</t>
  </si>
  <si>
    <t>win6803</t>
  </si>
  <si>
    <t>win6807</t>
  </si>
  <si>
    <t>win6823</t>
  </si>
  <si>
    <t>win6824</t>
  </si>
  <si>
    <t>win6826</t>
  </si>
  <si>
    <t>win6829</t>
  </si>
  <si>
    <t>win6830</t>
  </si>
  <si>
    <t>win6831</t>
  </si>
  <si>
    <t>WIN6839</t>
  </si>
  <si>
    <t>win6843</t>
  </si>
  <si>
    <t>WIN6844</t>
  </si>
  <si>
    <t>win6846</t>
  </si>
  <si>
    <t>win6847</t>
  </si>
  <si>
    <t>win6848</t>
  </si>
  <si>
    <t>win6849</t>
  </si>
  <si>
    <t>WIN6852</t>
  </si>
  <si>
    <t>win6856</t>
  </si>
  <si>
    <t>win6857</t>
  </si>
  <si>
    <t>win6858</t>
  </si>
  <si>
    <t>win6859</t>
  </si>
  <si>
    <t>WIN6860</t>
  </si>
  <si>
    <t>win6863</t>
  </si>
  <si>
    <t>win6866</t>
  </si>
  <si>
    <t>win6869</t>
  </si>
  <si>
    <t>win6872</t>
  </si>
  <si>
    <t>win6873</t>
  </si>
  <si>
    <t>WIN6875</t>
  </si>
  <si>
    <t>win6880</t>
  </si>
  <si>
    <t>win6882</t>
  </si>
  <si>
    <t>win6883</t>
  </si>
  <si>
    <t>WIN6886</t>
  </si>
  <si>
    <t>win6888</t>
  </si>
  <si>
    <t>win6891</t>
  </si>
  <si>
    <t>win6892</t>
  </si>
  <si>
    <t>win6895</t>
  </si>
  <si>
    <t>WIN6896</t>
  </si>
  <si>
    <t>win6900</t>
  </si>
  <si>
    <t>WIN6916</t>
  </si>
  <si>
    <t>win6919</t>
  </si>
  <si>
    <t>win6920</t>
  </si>
  <si>
    <t>win6921</t>
  </si>
  <si>
    <t>WIN6923</t>
  </si>
  <si>
    <t>WIN6929</t>
  </si>
  <si>
    <t>WIN6938</t>
  </si>
  <si>
    <t>win6939</t>
  </si>
  <si>
    <t>WIN6951</t>
  </si>
  <si>
    <t>WIN6957</t>
  </si>
  <si>
    <t>win6964</t>
  </si>
  <si>
    <t>WIN6967</t>
  </si>
  <si>
    <t>win6970</t>
  </si>
  <si>
    <t>win6974</t>
  </si>
  <si>
    <t>win6978</t>
  </si>
  <si>
    <t>win6985</t>
  </si>
  <si>
    <t>WIN6990</t>
  </si>
  <si>
    <t>win6991</t>
  </si>
  <si>
    <t>WIN6992</t>
  </si>
  <si>
    <t>WIN6993</t>
  </si>
  <si>
    <t>WIN6997</t>
  </si>
  <si>
    <t>WIN6999</t>
  </si>
  <si>
    <t>WIN-AGG-01-010</t>
  </si>
  <si>
    <t>WIN-CTO-01-016</t>
  </si>
  <si>
    <t>WIN-DNG-01-009</t>
  </si>
  <si>
    <t>WIN-DTP-01-013</t>
  </si>
  <si>
    <t>WINF203</t>
  </si>
  <si>
    <t>winF205</t>
  </si>
  <si>
    <t>winF209</t>
  </si>
  <si>
    <t>WIN-HCM-TB-1513</t>
  </si>
  <si>
    <t>WIN-HCM-TB-1527</t>
  </si>
  <si>
    <t>WIN-HDG-00-006</t>
  </si>
  <si>
    <t>WIN-HNI-00-002</t>
  </si>
  <si>
    <t>WIN-HNI-BVI-2bg2</t>
  </si>
  <si>
    <t>WIN-HNI-BVI-2BV9</t>
  </si>
  <si>
    <t>WIN-HNI-DA-2BF5</t>
  </si>
  <si>
    <t>WIN-HNI-DA-2BG7</t>
  </si>
  <si>
    <t>WIN-HNI-DA-2BJ0</t>
  </si>
  <si>
    <t>WIN-HNI-DA-2BJ9</t>
  </si>
  <si>
    <t>WIN-HNI-DA-2Bk1</t>
  </si>
  <si>
    <t>WIN-HNI-DAH-2BU8</t>
  </si>
  <si>
    <t>WIN-HNI-F010-002</t>
  </si>
  <si>
    <t>WIN-HNI-GL-5667</t>
  </si>
  <si>
    <t>WIN-HNI-HDC-2BO3</t>
  </si>
  <si>
    <t>WIN-HNI-HDG-2BN1</t>
  </si>
  <si>
    <t>WIN-HNI-LBN-2Br9</t>
  </si>
  <si>
    <t>WIN-HNI-PT-4887</t>
  </si>
  <si>
    <t>WIN-HNI-SS-2BO7</t>
  </si>
  <si>
    <t>WIN-HNI-SSN-2BF6</t>
  </si>
  <si>
    <t>WIN-HNI-TH-1585</t>
  </si>
  <si>
    <t>WIN-HNI-TOI-2BN6</t>
  </si>
  <si>
    <t>WIN-HNI-TOI-2BT6</t>
  </si>
  <si>
    <t>WIN-HNI-TT-2b77</t>
  </si>
  <si>
    <t>win-hni-TT-2B79</t>
  </si>
  <si>
    <t>WIN-HNI-TT-2BH0</t>
  </si>
  <si>
    <t>win-hni-TT-2BL6</t>
  </si>
  <si>
    <t>WIN-HNI-TT-2BP3</t>
  </si>
  <si>
    <t>WIN-HNI-TTI-2BL5</t>
  </si>
  <si>
    <t>WIN-HNI-TTT-2Bo2</t>
  </si>
  <si>
    <t>WIN-HNI-UH-2BB3</t>
  </si>
  <si>
    <t>WIN-HTH-00-004</t>
  </si>
  <si>
    <t>WIN-KTM-01-014</t>
  </si>
  <si>
    <t>Kon Tum</t>
  </si>
  <si>
    <t>WIN-LDG-01-008</t>
  </si>
  <si>
    <t>WINMART</t>
  </si>
  <si>
    <t>winmart0001</t>
  </si>
  <si>
    <t>WIN-NBH-00-001</t>
  </si>
  <si>
    <t>WIN-PTO-00-003</t>
  </si>
  <si>
    <t>WIN-QNH-00-007</t>
  </si>
  <si>
    <t>Win-QTI-00-070</t>
  </si>
  <si>
    <t>WOWMART</t>
  </si>
  <si>
    <t>AEON CITIMART</t>
  </si>
  <si>
    <t>AEON MALL</t>
  </si>
  <si>
    <t>BRG - FUJIMART</t>
  </si>
  <si>
    <t>NOVACOMMERCE</t>
  </si>
  <si>
    <t>SÀNH ĐIỆU</t>
  </si>
  <si>
    <t>SIBA FOOD</t>
  </si>
  <si>
    <t>SOI BIỂN</t>
  </si>
  <si>
    <t>READY MART</t>
  </si>
  <si>
    <t>NHÓM KHÁCH HÀNG</t>
  </si>
  <si>
    <t>Tên Siêu Thị</t>
  </si>
  <si>
    <t>Nhóm Siêu Thị</t>
  </si>
  <si>
    <t>Eco xanh</t>
  </si>
  <si>
    <t>GTGT</t>
  </si>
  <si>
    <t>EASY</t>
  </si>
  <si>
    <t>CÔNG TY TNHH VIỆT Ý</t>
  </si>
  <si>
    <t>TÊN NHÓM KHÁCH HÀNG</t>
  </si>
  <si>
    <t>(blank)</t>
  </si>
  <si>
    <t>Nhân viên sale</t>
  </si>
  <si>
    <t>NOTE</t>
  </si>
  <si>
    <t>MST</t>
  </si>
  <si>
    <t>ĐỊA CHỈ</t>
  </si>
  <si>
    <t>THÔNG TIN XUẤT HÓA ĐƠN</t>
  </si>
  <si>
    <t>CÔNG TY TNHH MINH ĐĂNG FOOD</t>
  </si>
  <si>
    <t>0111226299</t>
  </si>
  <si>
    <t>Shophouse A2-01, Chung cư Ruby CT3, Phường Phúc Lợi, TP Hà Nội, Việt Nam</t>
  </si>
  <si>
    <t>minhdangfood2025@gmail.com</t>
  </si>
  <si>
    <t>Email</t>
  </si>
  <si>
    <t>Sum of Số còn phải thu</t>
  </si>
  <si>
    <t>GREENMART</t>
  </si>
  <si>
    <t>EASYMART-GTGL</t>
  </si>
  <si>
    <t>HKDTHIENDAT</t>
  </si>
  <si>
    <t>C-MART-HP</t>
  </si>
  <si>
    <t>UNIT-ECO</t>
  </si>
  <si>
    <t>STXANH</t>
  </si>
  <si>
    <t>TDMART</t>
  </si>
  <si>
    <t>Tên công ty:</t>
  </si>
  <si>
    <t xml:space="preserve">CÔNG TY TNHH MỘT THÀNH VIÊN THƯƠNG MẠI VÀ DỊCH VỤ NGỌC THƠM </t>
  </si>
  <si>
    <t xml:space="preserve">Mã số thuế : </t>
  </si>
  <si>
    <t>Địa chỉ :</t>
  </si>
  <si>
    <t xml:space="preserve">12/14/18 Đường 49, Khu Phố 69, Phường Hiệp Bình, Thành Phố Hồ Chí Minh, Việt Nam </t>
  </si>
  <si>
    <t>Hình thức thanh toán :</t>
  </si>
  <si>
    <t>TM/CK/CTCN</t>
  </si>
  <si>
    <t>Email:</t>
  </si>
  <si>
    <t>ketoanngocthom2@gmail.com</t>
  </si>
  <si>
    <t>SDT</t>
  </si>
  <si>
    <t>028 6290 6631</t>
  </si>
  <si>
    <t>Đại Diện Pháp Luật</t>
  </si>
  <si>
    <t>TRẦN THỊ THƠM</t>
  </si>
  <si>
    <t>Chức vụ</t>
  </si>
  <si>
    <t>Chủ tịch công ty</t>
  </si>
  <si>
    <t xml:space="preserve">Ủy Quyền </t>
  </si>
  <si>
    <t>Nguyễn Bảo Thạch</t>
  </si>
  <si>
    <t>Phó Giám đốc</t>
  </si>
  <si>
    <t>Số Tk thanh toán công ty</t>
  </si>
  <si>
    <t>Tại</t>
  </si>
  <si>
    <t>Ngân hàng Vietcombank – Chi nhánh Đông Đồng Nai</t>
  </si>
  <si>
    <t>THANHVAN</t>
  </si>
  <si>
    <t>Ck cố định</t>
  </si>
  <si>
    <t>trên đơn</t>
  </si>
  <si>
    <t>trên giá</t>
  </si>
  <si>
    <t>CK khác</t>
  </si>
  <si>
    <t>Marketing</t>
  </si>
  <si>
    <t>Đầu tháng chốt - 15 TT</t>
  </si>
  <si>
    <t>Chốt từ 25-30(31) , TT 25 hàng tháng</t>
  </si>
  <si>
    <t>SENDO-HNI-DAH-SFN</t>
  </si>
  <si>
    <t>CÔNG TY CỔ PHẦN CÔNG NGHỆ SEN ĐỎ</t>
  </si>
  <si>
    <t>Tầng 5, Toà nhà A, Vườn Ươm Doanh Nghiệp, Lô D.01, Đường Tân Thuận, Khu Chế Xuất Tân Thuận, Phường Tân Thuận, TP. Hồ Chí Minh, Việt Nam</t>
  </si>
  <si>
    <t>hoadonSFN@sendo.vn</t>
  </si>
  <si>
    <t>Hạn chốt công nợ</t>
  </si>
  <si>
    <t>1 lần vào cuối tháng</t>
  </si>
  <si>
    <t xml:space="preserve">Ngày 01 =&gt; 05 </t>
  </si>
  <si>
    <t>Hỗ trợ kiểm tra chất lượng sản phẩm</t>
  </si>
  <si>
    <t>Hỗ trợ sinh nhật, sự kiện</t>
  </si>
  <si>
    <t>Hỗ trợ thẻ khách hàng thân thiết</t>
  </si>
  <si>
    <t>Hỗ trợ trưng bày</t>
  </si>
  <si>
    <t>CK doanh số không điều kiện</t>
  </si>
  <si>
    <t>CÔNG TY TNHH PHÁT TRIỂN NHÂN LỰC VIỆT</t>
  </si>
  <si>
    <t>Biệt Thự Số 6 nhà C11, Ngõ 44/11 - KĐT Mỹ Đình 1, Nguyễn Cơ Thạch, Phường Từ Liêm, Thành phố Hà Nội, Việt Nam</t>
  </si>
  <si>
    <t>0105328292</t>
  </si>
  <si>
    <t>ketoanthue@bcgroup.com.vn</t>
  </si>
  <si>
    <t>Chiết khấu đơn hàng đầu/ khai trương</t>
  </si>
  <si>
    <t>CK thanh toán (thanh toán đúng hạn)</t>
  </si>
  <si>
    <t>Ngày 20 và 5 hàng tháng</t>
  </si>
  <si>
    <t>2 Ngày 15 và 30</t>
  </si>
  <si>
    <t>TINH/TP</t>
  </si>
  <si>
    <t>Ten/stk TT</t>
  </si>
  <si>
    <t>NGUYEN THI THU HA</t>
  </si>
  <si>
    <t>KL00057-CAMNHUNG-PHUSON</t>
  </si>
  <si>
    <t>Gửi thư về</t>
  </si>
  <si>
    <t>207/25/10 Phạm Văn Hai, Phường 5, Tân Bình, Thành phố Hồ Chí Minh 700000</t>
  </si>
  <si>
    <t>Người nhận</t>
  </si>
  <si>
    <t>Hương - 0973536158</t>
  </si>
  <si>
    <t>AAU-HCM-Q1-002</t>
  </si>
  <si>
    <t>AAU-HCM-Q2-001</t>
  </si>
  <si>
    <t>AAU-HCM-Q2-003</t>
  </si>
  <si>
    <t>AAU-HCM-TPU-000</t>
  </si>
  <si>
    <t>ACM-BDG-01-001</t>
  </si>
  <si>
    <t>ACM-BDG-01-018</t>
  </si>
  <si>
    <t>ACM-HCM-BTN-031</t>
  </si>
  <si>
    <t>ACM-HCM-HBC-016</t>
  </si>
  <si>
    <t>ACM-HCM-HNB-015</t>
  </si>
  <si>
    <t>ACM-HCM-PNN-023</t>
  </si>
  <si>
    <t>ACM-HCM-Q1-001</t>
  </si>
  <si>
    <t>ACM-HCM-Q11-017</t>
  </si>
  <si>
    <t>ACM-HCM-Q2-002</t>
  </si>
  <si>
    <t>ACM-HCM-Q2-003</t>
  </si>
  <si>
    <t>ACM-HCM-Q2-032</t>
  </si>
  <si>
    <t>ACM-HCM-Q3-000</t>
  </si>
  <si>
    <t>ACM-HCM-Q3-004</t>
  </si>
  <si>
    <t>ACM-HCM-Q5-005</t>
  </si>
  <si>
    <t>ACM-HCM-Q6-006</t>
  </si>
  <si>
    <t>ACM-HCM-Q6-034</t>
  </si>
  <si>
    <t>ACM-HCM-Q7-007</t>
  </si>
  <si>
    <t>ACM-HCM-Q7-008</t>
  </si>
  <si>
    <t>ACM-HCM-Q7-009</t>
  </si>
  <si>
    <t>ACM-HCM-Q7-010</t>
  </si>
  <si>
    <t>ACM-HCM-Q7-012</t>
  </si>
  <si>
    <t>ACM-HCM-Q7-013</t>
  </si>
  <si>
    <t>ACM-HCM-Q7-022</t>
  </si>
  <si>
    <t>ACM-HCM-TBH-014</t>
  </si>
  <si>
    <t>ACM-HNI-CGY-020</t>
  </si>
  <si>
    <t>ACM-HNI-HKM-002</t>
  </si>
  <si>
    <t>ACM-HNI-HKM-019</t>
  </si>
  <si>
    <t>ACM-HYN-00-021</t>
  </si>
  <si>
    <t>ACM-HYN-00-023</t>
  </si>
  <si>
    <t>ACM-KHA-01-003</t>
  </si>
  <si>
    <t>AEON-BDG-01--001</t>
  </si>
  <si>
    <t>AEON-BDG-01-1009</t>
  </si>
  <si>
    <t>AEON-HCM-01--003</t>
  </si>
  <si>
    <t>AEON-HCM-Q7-1010</t>
  </si>
  <si>
    <t>AEON-HCM-TPU-000</t>
  </si>
  <si>
    <t>AEON-HNI-LBN--004</t>
  </si>
  <si>
    <t>ALEE-BDG-01-001</t>
  </si>
  <si>
    <t>ALEE-BDG-01--001</t>
  </si>
  <si>
    <t>ALEE-HCM-01-000</t>
  </si>
  <si>
    <t>ALI-HCM-TBH-000</t>
  </si>
  <si>
    <t>ANNGHIA-HCM-HBC-002</t>
  </si>
  <si>
    <t>ANNGHIA-HCM-HBC-003</t>
  </si>
  <si>
    <t>ANNGHIA-LAN-01-001</t>
  </si>
  <si>
    <t>ANPHONG-HCM-Q10-001</t>
  </si>
  <si>
    <t>ANPHONG-HCM-Q7-001</t>
  </si>
  <si>
    <t>ARIMI-HNI-LBN-001</t>
  </si>
  <si>
    <t>ASV-HCM-TBH-19932</t>
  </si>
  <si>
    <t>ATV-HCM-Q9-37224</t>
  </si>
  <si>
    <t>AUCHAN-TNH-01-001</t>
  </si>
  <si>
    <t>AU-VTU-01-001</t>
  </si>
  <si>
    <t>BACHTIN-HNI-THO-001</t>
  </si>
  <si>
    <t>BAOMINH-HCM-TDC-001</t>
  </si>
  <si>
    <t>BC-LDG-01-4135</t>
  </si>
  <si>
    <t>BCMALL</t>
  </si>
  <si>
    <t>BETA-HCM-Q1-002</t>
  </si>
  <si>
    <t>BGVN-VTU-01-6537</t>
  </si>
  <si>
    <t>BHDN-DNI-01-001</t>
  </si>
  <si>
    <t>BHGD-BDG-01-001</t>
  </si>
  <si>
    <t>BHX-AGG-01-13660</t>
  </si>
  <si>
    <t>BHX-BDG-01-13360</t>
  </si>
  <si>
    <t>BHX-BDG-01-13361</t>
  </si>
  <si>
    <t>BHX-BPC-01-13203</t>
  </si>
  <si>
    <t>BHX-BPC-01-13564</t>
  </si>
  <si>
    <t>BHX-BTN-01-13768</t>
  </si>
  <si>
    <t>BHX-BTN-01-14000</t>
  </si>
  <si>
    <t>BHX-CMU-01-13044</t>
  </si>
  <si>
    <t>BHX-CTO-01-13254</t>
  </si>
  <si>
    <t>BHX-CTO-01-13362</t>
  </si>
  <si>
    <t>BHX-CTO-01-13492</t>
  </si>
  <si>
    <t>BHX-DLK-01-19865</t>
  </si>
  <si>
    <t>BHX-DNI-01-13237</t>
  </si>
  <si>
    <t>BHX-DNI-01-13425</t>
  </si>
  <si>
    <t>BHX-DNI-01-13638</t>
  </si>
  <si>
    <t>BHX-DTP-01-13104</t>
  </si>
  <si>
    <t>BHX-HCM-BTN-13229</t>
  </si>
  <si>
    <t>BHX-HCM-HBC-13490</t>
  </si>
  <si>
    <t>BHX-HCM-HBC-13576</t>
  </si>
  <si>
    <t>BHX-HCM-HBC-13971</t>
  </si>
  <si>
    <t>BHX-HCM-HBC-27904</t>
  </si>
  <si>
    <t>BHX-HCM-HMN-13681</t>
  </si>
  <si>
    <t>BHX-HCM-HNB-19864</t>
  </si>
  <si>
    <t>BHX-HCM-Q1-000</t>
  </si>
  <si>
    <t>BHX-HCM-Q12-22859</t>
  </si>
  <si>
    <t>BHX-HCM-TDC-14015</t>
  </si>
  <si>
    <t>BHX-HUG-01-13493</t>
  </si>
  <si>
    <t>BHX-KGG-01-13152</t>
  </si>
  <si>
    <t>BHX-KHA-01-27900</t>
  </si>
  <si>
    <t>BHX-LAN-01-13535</t>
  </si>
  <si>
    <t>BHX-LDG-01-27899</t>
  </si>
  <si>
    <t>BHX-TNH-01-13219</t>
  </si>
  <si>
    <t>BHX-VLG-01-13669</t>
  </si>
  <si>
    <t>BHX-VLG-01-13999</t>
  </si>
  <si>
    <t>BHX-VTU-01-13236</t>
  </si>
  <si>
    <t>BITEXCO-TBH-00-1509</t>
  </si>
  <si>
    <t>BONBON-PYN-01-000</t>
  </si>
  <si>
    <t>BONGSEN-HCM-TDC-4005</t>
  </si>
  <si>
    <t>BRODARD-HCM-Q1-3711</t>
  </si>
  <si>
    <t>CircleK-AGG-01-020</t>
  </si>
  <si>
    <t>CircleK-AGG-01-027</t>
  </si>
  <si>
    <t>CircleK-AGG-01-CT5012</t>
  </si>
  <si>
    <t>CircleK-AGG-01-CT5013</t>
  </si>
  <si>
    <t>CircleK-AGG-01-CT5014</t>
  </si>
  <si>
    <t>CircleK-BDG-01-011</t>
  </si>
  <si>
    <t>CircleK-BDG-01-BD7002</t>
  </si>
  <si>
    <t>CircleK-BDG-01-BD7003</t>
  </si>
  <si>
    <t>CircleK-BDG-01-BD7005</t>
  </si>
  <si>
    <t>CircleK-BDG-01-BD7006</t>
  </si>
  <si>
    <t>CircleK-BDG-01-BD7010</t>
  </si>
  <si>
    <t>CircleK-BDG-01-BD7011</t>
  </si>
  <si>
    <t>CircleK-BDG-01-BD7015</t>
  </si>
  <si>
    <t>CircleK-BDG-01-SG0138</t>
  </si>
  <si>
    <t>CircleK-BNH-00-024</t>
  </si>
  <si>
    <t>CircleK-BNH-00-HN2235</t>
  </si>
  <si>
    <t>CircleK-BNH-00-HN2242</t>
  </si>
  <si>
    <t>CircleK-BNH-00-HN2252</t>
  </si>
  <si>
    <t>CircleK-BNH-00-HN2271</t>
  </si>
  <si>
    <t>CircleK-CTO-01-017</t>
  </si>
  <si>
    <t>CircleK-CTO-01-CT5001</t>
  </si>
  <si>
    <t>CircleK-CTO-01-CT5004</t>
  </si>
  <si>
    <t>CircleK-CTO-01-CT5005</t>
  </si>
  <si>
    <t>CircleK-CTO-01-CT5006</t>
  </si>
  <si>
    <t>CircleK-CTO-01-CT5007</t>
  </si>
  <si>
    <t>CircleK-CTO-01-CT5008</t>
  </si>
  <si>
    <t>CircleK-CTO-01-CT5009</t>
  </si>
  <si>
    <t>CircleK-CTO-01-CT5010</t>
  </si>
  <si>
    <t>CircleK-CTO-01-CT5011</t>
  </si>
  <si>
    <t>CircleK-CTO-01-CT5015</t>
  </si>
  <si>
    <t>CircleK-CTO-01-CT5016</t>
  </si>
  <si>
    <t>CircleK-CTO-01-CT5017</t>
  </si>
  <si>
    <t>CircleK-CTO-01-CT5018</t>
  </si>
  <si>
    <t>CircleK-CTO-01-CT5019</t>
  </si>
  <si>
    <t>CircleK-CTO-01-CT5020</t>
  </si>
  <si>
    <t>CircleK-CTO-01-CT5021</t>
  </si>
  <si>
    <t>CircleK-DNI-01-021</t>
  </si>
  <si>
    <t>CircleK-DNI-01-BD7004</t>
  </si>
  <si>
    <t>CircleK-DNI-01-BD7007</t>
  </si>
  <si>
    <t>CircleK-DNI-01-BD7008</t>
  </si>
  <si>
    <t>CircleK-DNI-01-BD7009</t>
  </si>
  <si>
    <t>CircleK-DNI-01-BD7012</t>
  </si>
  <si>
    <t>CircleK-DNI-01-BD7013</t>
  </si>
  <si>
    <t>CircleK-DNI-01-BD7016</t>
  </si>
  <si>
    <t>CircleK-DNI-01-BD7017</t>
  </si>
  <si>
    <t>CircleK-DTP-01-022</t>
  </si>
  <si>
    <t>CircleK-HCM-BTH-SG0051</t>
  </si>
  <si>
    <t>CircleK-HCM-BTH-SG0053</t>
  </si>
  <si>
    <t>CircleK-HCM-BTH-SG0070</t>
  </si>
  <si>
    <t>CircleK-HCM-BTH-SG0095</t>
  </si>
  <si>
    <t>CircleK-HCM-BTH-SG0097</t>
  </si>
  <si>
    <t>CircleK-HCM-BTH-SG0131</t>
  </si>
  <si>
    <t>CircleK-HCM-BTH-SG0157</t>
  </si>
  <si>
    <t>CircleK-HCM-BTH-SG0205</t>
  </si>
  <si>
    <t>CircleK-HCM-BTH-SG0212</t>
  </si>
  <si>
    <t>CircleK-HCM-BTH-SG0217</t>
  </si>
  <si>
    <t>CircleK-HCM-BTH-SG0225</t>
  </si>
  <si>
    <t>CircleK-HCM-BTH-SG0226</t>
  </si>
  <si>
    <t>CircleK-HCM-BTH-SG0235</t>
  </si>
  <si>
    <t>CircleK-HCM-BTH-SG0247</t>
  </si>
  <si>
    <t>CircleK-HCM-BTH-SG0275</t>
  </si>
  <si>
    <t>CircleK-HCM-BTH-SG0300</t>
  </si>
  <si>
    <t>CircleK-HCM-BTH-SG0319</t>
  </si>
  <si>
    <t>CircleK-HCM-BTH-SG0355</t>
  </si>
  <si>
    <t>CircleK-HCM-BTN-SG0127</t>
  </si>
  <si>
    <t>CircleK-HCM-BTN-SG0137</t>
  </si>
  <si>
    <t>CircleK-HCM-BTN-SG0219</t>
  </si>
  <si>
    <t>CircleK-HCM-BTN-SG0231</t>
  </si>
  <si>
    <t>CircleK-HCM-BTN-SG0279</t>
  </si>
  <si>
    <t>CircleK-HCM-BTN-SG0294</t>
  </si>
  <si>
    <t>CircleK-HCM-BTN-SG0344</t>
  </si>
  <si>
    <t>CircleK-HCM-GVP-SG0101</t>
  </si>
  <si>
    <t>CircleK-HCM-GVP-SG0117</t>
  </si>
  <si>
    <t>CircleK-HCM-GVP-SG0129</t>
  </si>
  <si>
    <t>CircleK-HCM-GVP-SG0139</t>
  </si>
  <si>
    <t>CircleK-HCM-GVP-SG0176</t>
  </si>
  <si>
    <t>CircleK-HCM-GVP-SG0207</t>
  </si>
  <si>
    <t>CircleK-HCM-GVP-SG0254</t>
  </si>
  <si>
    <t>CircleK-HCM-GVP-SG0272</t>
  </si>
  <si>
    <t>CircleK-HCM-GVP-SG0296</t>
  </si>
  <si>
    <t>CircleK-HCM-GVP-SG0306</t>
  </si>
  <si>
    <t>CircleK-HCM-GVP-SG0309</t>
  </si>
  <si>
    <t>CircleK-HCM-GVP-SG0313</t>
  </si>
  <si>
    <t>CircleK-HCM-GVP-SG0314</t>
  </si>
  <si>
    <t>CircleK-HCM-GVP-SG0320</t>
  </si>
  <si>
    <t>CircleK-HCM-GVP-SG0324</t>
  </si>
  <si>
    <t>CircleK-HCM-GVP-SG0328</t>
  </si>
  <si>
    <t>CircleK-HCM-GVP-SG0332</t>
  </si>
  <si>
    <t>CircleK-HCM-HBC-SG0265</t>
  </si>
  <si>
    <t>CircleK-HCM-HBC-SG0285</t>
  </si>
  <si>
    <t>CircleK-HCM-HBC-SG0340</t>
  </si>
  <si>
    <t>CircleK-HCM-HBC-SG0400</t>
  </si>
  <si>
    <t>CircleK-HCM-HMN-SG0304</t>
  </si>
  <si>
    <t>CircleK-HCM-HNB-SG0347</t>
  </si>
  <si>
    <t>CircleK-HCM-PNN-SG0060</t>
  </si>
  <si>
    <t>CircleK-HCM-PNN-SG0088</t>
  </si>
  <si>
    <t>CircleK-HCM-PNN-SG0190</t>
  </si>
  <si>
    <t>CircleK-HCM-PNN-SG0224</t>
  </si>
  <si>
    <t>CircleK-HCM-PNN-SG0266</t>
  </si>
  <si>
    <t>CircleK-HCM-PNN-SG0291</t>
  </si>
  <si>
    <t>CircleK-HCM-PNN-SG0308</t>
  </si>
  <si>
    <t>CircleK-HCM-PNN-SG0311</t>
  </si>
  <si>
    <t>CircleK-HCM-PNN-SG0354</t>
  </si>
  <si>
    <t>CircleK-HCM-Q1-000</t>
  </si>
  <si>
    <t>CircleK-HCM-Q10-SG0006</t>
  </si>
  <si>
    <t>CircleK-HCM-Q10-SG0034</t>
  </si>
  <si>
    <t>CircleK-HCM-Q10-SG0035</t>
  </si>
  <si>
    <t>CircleK-HCM-Q10-SG0062</t>
  </si>
  <si>
    <t>CircleK-HCM-Q10-SG0109</t>
  </si>
  <si>
    <t>CircleK-HCM-Q10-SG0168</t>
  </si>
  <si>
    <t>CircleK-HCM-Q10-SG0197</t>
  </si>
  <si>
    <t>CircleK-HCM-Q10-SG0222</t>
  </si>
  <si>
    <t>CircleK-HCM-Q10-SG0229</t>
  </si>
  <si>
    <t>CircleK-HCM-Q10-SG0267</t>
  </si>
  <si>
    <t>CircleK-HCM-Q10-SG0269</t>
  </si>
  <si>
    <t>CircleK-HCM-Q10-SG0284</t>
  </si>
  <si>
    <t>CircleK-HCM-Q10-SG0287</t>
  </si>
  <si>
    <t>CircleK-HCM-Q10-SG0305</t>
  </si>
  <si>
    <t>CircleK-HCM-Q11-SG0122</t>
  </si>
  <si>
    <t>CircleK-HCM-Q11-SG0181</t>
  </si>
  <si>
    <t>CircleK-HCM-Q11-SG0292</t>
  </si>
  <si>
    <t>CircleK-HCM-Q11-SG0298</t>
  </si>
  <si>
    <t>CircleK-HCM-Q11-SG0312</t>
  </si>
  <si>
    <t>CircleK-HCM-Q11-SG0329</t>
  </si>
  <si>
    <t>CircleK-HCM-Q12-SG0302</t>
  </si>
  <si>
    <t>CircleK-HCM-Q12-SG0325</t>
  </si>
  <si>
    <t>CircleK-HCM-Q1-SG0001</t>
  </si>
  <si>
    <t>CircleK-HCM-Q1-SG0012</t>
  </si>
  <si>
    <t>CircleK-HCM-Q1-SG0026</t>
  </si>
  <si>
    <t>CircleK-HCM-Q1-SG0040</t>
  </si>
  <si>
    <t>CircleK-HCM-Q1-SG0050</t>
  </si>
  <si>
    <t>CircleK-HCM-Q1-SG0056</t>
  </si>
  <si>
    <t>CircleK-HCM-Q1-SG0059</t>
  </si>
  <si>
    <t>CircleK-HCM-Q1-SG0068</t>
  </si>
  <si>
    <t>CircleK-HCM-Q1-SG0073</t>
  </si>
  <si>
    <t>CircleK-HCM-Q1-SG0077</t>
  </si>
  <si>
    <t>CircleK-HCM-Q1-SG0087</t>
  </si>
  <si>
    <t>CircleK-HCM-Q1-SG0091</t>
  </si>
  <si>
    <t>CircleK-HCM-Q1-SG0100</t>
  </si>
  <si>
    <t>CircleK-HCM-Q1-SG0102</t>
  </si>
  <si>
    <t>CircleK-HCM-Q1-SG0115</t>
  </si>
  <si>
    <t>CircleK-HCM-Q1-SG0144</t>
  </si>
  <si>
    <t>CircleK-HCM-Q1-SG0169</t>
  </si>
  <si>
    <t>CircleK-HCM-Q1-SG0194</t>
  </si>
  <si>
    <t>CircleK-HCM-Q1-SG0204</t>
  </si>
  <si>
    <t>CircleK-HCM-Q1-SG0216</t>
  </si>
  <si>
    <t>CircleK-HCM-Q1-SG0218</t>
  </si>
  <si>
    <t>CircleK-HCM-Q1-SG0227</t>
  </si>
  <si>
    <t>CircleK-HCM-Q1-SG0228</t>
  </si>
  <si>
    <t>CircleK-HCM-Q1-SG0230</t>
  </si>
  <si>
    <t>CircleK-HCM-Q1-SG0233</t>
  </si>
  <si>
    <t>CircleK-HCM-Q1-SG0237</t>
  </si>
  <si>
    <t>CircleK-HCM-Q1-SG0250</t>
  </si>
  <si>
    <t>CircleK-HCM-Q1-SG0258</t>
  </si>
  <si>
    <t>CircleK-HCM-Q1-SG0262</t>
  </si>
  <si>
    <t>CircleK-HCM-Q1-SG0278</t>
  </si>
  <si>
    <t>CircleK-HCM-Q1-SG0321</t>
  </si>
  <si>
    <t>CircleK-HCM-Q1-SG0331</t>
  </si>
  <si>
    <t>CircleK-HCM-Q1-SG0338</t>
  </si>
  <si>
    <t>CircleK-HCM-Q1-SG0342</t>
  </si>
  <si>
    <t>CircleK-HCM-Q1-SG0348</t>
  </si>
  <si>
    <t>CircleK-HCM-Q1-SG0350</t>
  </si>
  <si>
    <t>CircleK-HCM-Q2-SG0007</t>
  </si>
  <si>
    <t>CircleK-HCM-Q2-SG0206</t>
  </si>
  <si>
    <t>CircleK-HCM-Q2-SG0252</t>
  </si>
  <si>
    <t>CircleK-HCM-Q2-SG0264</t>
  </si>
  <si>
    <t>CircleK-HCM-Q2-SG0297</t>
  </si>
  <si>
    <t>CircleK-HCM-Q2-SG0334</t>
  </si>
  <si>
    <t>CircleK-HCM-Q2-SG0341</t>
  </si>
  <si>
    <t>CircleK-HCM-Q2-SG0349</t>
  </si>
  <si>
    <t>CircleK-HCM-Q3-SG0036</t>
  </si>
  <si>
    <t>CircleK-HCM-Q3-SG0058</t>
  </si>
  <si>
    <t>CircleK-HCM-Q3-SG0106</t>
  </si>
  <si>
    <t>CircleK-HCM-Q3-SG0160</t>
  </si>
  <si>
    <t>CircleK-HCM-Q3-SG0201</t>
  </si>
  <si>
    <t>CircleK-HCM-Q3-SG0211</t>
  </si>
  <si>
    <t>CircleK-HCM-Q3-SG0214</t>
  </si>
  <si>
    <t>CircleK-HCM-Q3-SG0240</t>
  </si>
  <si>
    <t>CircleK-HCM-Q3-SG0251</t>
  </si>
  <si>
    <t>CircleK-HCM-Q3-SG0346</t>
  </si>
  <si>
    <t>CircleK-HCM-Q4-SG0031</t>
  </si>
  <si>
    <t>CircleK-HCM-Q4-SG0042</t>
  </si>
  <si>
    <t>CircleK-HCM-Q4-SG0093</t>
  </si>
  <si>
    <t>CircleK-HCM-Q4-SG0145</t>
  </si>
  <si>
    <t>CircleK-HCM-Q4-SG0333</t>
  </si>
  <si>
    <t>CircleK-HCM-Q4-SG0353</t>
  </si>
  <si>
    <t>CircleK-HCM-Q5-SG0054</t>
  </si>
  <si>
    <t>CircleK-HCM-Q5-SG0081</t>
  </si>
  <si>
    <t>CircleK-HCM-Q5-SG0124</t>
  </si>
  <si>
    <t>CircleK-HCM-Q5-SG0234</t>
  </si>
  <si>
    <t>CircleK-HCM-Q5-SG0259</t>
  </si>
  <si>
    <t>CircleK-HCM-Q5-SG0281</t>
  </si>
  <si>
    <t>CircleK-HCM-Q6-SG0125</t>
  </si>
  <si>
    <t>CircleK-HCM-Q6-SG0146</t>
  </si>
  <si>
    <t>CircleK-HCM-Q6-SG0148</t>
  </si>
  <si>
    <t>CircleK-HCM-Q6-SG0198</t>
  </si>
  <si>
    <t>CircleK-HCM-Q6-SG0295</t>
  </si>
  <si>
    <t>CircleK-HCM-Q7-SG0014</t>
  </si>
  <si>
    <t>CircleK-HCM-Q7-SG0055</t>
  </si>
  <si>
    <t>CircleK-HCM-Q7-SG0057</t>
  </si>
  <si>
    <t>CircleK-HCM-Q7-SG0061</t>
  </si>
  <si>
    <t>CircleK-HCM-Q7-SG0072</t>
  </si>
  <si>
    <t>CircleK-HCM-Q7-SG0112</t>
  </si>
  <si>
    <t>CircleK-HCM-Q7-SG0114</t>
  </si>
  <si>
    <t>CircleK-HCM-Q7-SG0123</t>
  </si>
  <si>
    <t>CircleK-HCM-Q7-SG0133</t>
  </si>
  <si>
    <t>CircleK-HCM-Q7-SG0134</t>
  </si>
  <si>
    <t>CircleK-HCM-Q7-SG0143</t>
  </si>
  <si>
    <t>CircleK-HCM-Q7-SG0150</t>
  </si>
  <si>
    <t>CircleK-HCM-Q7-SG0159</t>
  </si>
  <si>
    <t>CircleK-HCM-Q7-SG0167</t>
  </si>
  <si>
    <t>CircleK-HCM-Q7-SG0177</t>
  </si>
  <si>
    <t>CircleK-HCM-Q7-SG0182</t>
  </si>
  <si>
    <t>CircleK-HCM-Q7-SG0183</t>
  </si>
  <si>
    <t>CircleK-HCM-Q7-SG0184</t>
  </si>
  <si>
    <t>CircleK-HCM-Q7-SG0188</t>
  </si>
  <si>
    <t>CircleK-HCM-Q7-SG0200</t>
  </si>
  <si>
    <t>CircleK-HCM-Q7-SG0256</t>
  </si>
  <si>
    <t>CircleK-HCM-Q7-SG0268</t>
  </si>
  <si>
    <t>CircleK-HCM-Q7-SG0273</t>
  </si>
  <si>
    <t>CircleK-HCM-Q7-SG0274</t>
  </si>
  <si>
    <t>CircleK-HCM-Q7-SG0282</t>
  </si>
  <si>
    <t>CircleK-HCM-Q7-SG0286</t>
  </si>
  <si>
    <t>CircleK-HCM-Q7-SG0289</t>
  </si>
  <si>
    <t>CircleK-HCM-Q7-SG0293</t>
  </si>
  <si>
    <t>CircleK-HCM-Q7-SG0317</t>
  </si>
  <si>
    <t>CircleK-HCM-Q8-SG0128</t>
  </si>
  <si>
    <t>CircleK-HCM-Q8-SG0130</t>
  </si>
  <si>
    <t>CircleK-HCM-Q8-SG0189</t>
  </si>
  <si>
    <t>CircleK-HCM-Q8-SG0232</t>
  </si>
  <si>
    <t>CircleK-HCM-Q8-SG0255</t>
  </si>
  <si>
    <t>CircleK-HCM-Q8-SG0315</t>
  </si>
  <si>
    <t>CircleK-HCM-Q8-SG0318</t>
  </si>
  <si>
    <t>CircleK-HCM-Q8-SG0345</t>
  </si>
  <si>
    <t>CircleK-HCM-Q9-SG0156</t>
  </si>
  <si>
    <t>CircleK-HCM-Q9-SG0164</t>
  </si>
  <si>
    <t>CircleK-HCM-Q9-SG0195</t>
  </si>
  <si>
    <t>CircleK-HCM-Q9-SG0199</t>
  </si>
  <si>
    <t>CircleK-HCM-Q9-SG0283</t>
  </si>
  <si>
    <t>CircleK-HCM-Q9-SG0316</t>
  </si>
  <si>
    <t>CircleK-HCM-Q9-SG0322</t>
  </si>
  <si>
    <t>CircleK-HCM-Q9-SG0323</t>
  </si>
  <si>
    <t>CircleK-HCM-Q9-SG0326</t>
  </si>
  <si>
    <t>CircleK-HCM-Q9-SG0335</t>
  </si>
  <si>
    <t>CircleK-HCM-Q9-SG0339</t>
  </si>
  <si>
    <t>CircleK-HCM-Q9-SG0351</t>
  </si>
  <si>
    <t>CircleK-HCM-TBH-SG0085</t>
  </si>
  <si>
    <t>CircleK-HCM-TBH-SG0086</t>
  </si>
  <si>
    <t>CircleK-HCM-TBH-SG0090</t>
  </si>
  <si>
    <t>CircleK-HCM-TBH-SG0103</t>
  </si>
  <si>
    <t>CircleK-HCM-TBH-SG0158</t>
  </si>
  <si>
    <t>CircleK-HCM-TBH-SG0162</t>
  </si>
  <si>
    <t>CircleK-HCM-TBH-SG0163</t>
  </si>
  <si>
    <t>CircleK-HCM-TBH-SG0220</t>
  </si>
  <si>
    <t>CircleK-HCM-TBH-SG0223</t>
  </si>
  <si>
    <t>CircleK-HCM-TBH-SG0239</t>
  </si>
  <si>
    <t>CircleK-HCM-TBH-SG0243</t>
  </si>
  <si>
    <t>CircleK-HCM-TBH-SG0248</t>
  </si>
  <si>
    <t>CircleK-HCM-TBH-SG0277</t>
  </si>
  <si>
    <t>CircleK-HCM-TBH-SG0299</t>
  </si>
  <si>
    <t>CircleK-HCM-TBH-SG0310</t>
  </si>
  <si>
    <t>CircleK-HCM-TBH-SG0343</t>
  </si>
  <si>
    <t>CircleK-HCM-TDC-SG0033</t>
  </si>
  <si>
    <t>CircleK-HCM-TDC-SG0154</t>
  </si>
  <si>
    <t>CircleK-HCM-TDC-SG0175</t>
  </si>
  <si>
    <t>CircleK-HCM-TDC-SG0288</t>
  </si>
  <si>
    <t>CircleK-HCM-TDC-SG0327</t>
  </si>
  <si>
    <t>CircleK-HCM-TDC-SG0330</t>
  </si>
  <si>
    <t>CircleK-HCM-TPU-SG0044</t>
  </si>
  <si>
    <t>CircleK-HCM-TPU-SG0136</t>
  </si>
  <si>
    <t>CircleK-HCM-TPU-SG0141</t>
  </si>
  <si>
    <t>CircleK-HCM-TPU-SG0155</t>
  </si>
  <si>
    <t>CircleK-HCM-TPU-SG0161</t>
  </si>
  <si>
    <t>CircleK-HCM-TPU-SG0174</t>
  </si>
  <si>
    <t>CircleK-HCM-TPU-SG0187</t>
  </si>
  <si>
    <t>CircleK-HCM-TPU-SG0236</t>
  </si>
  <si>
    <t>CircleK-HCM-TPU-SG0290</t>
  </si>
  <si>
    <t>CircleK-HCM-TPU-SG0301</t>
  </si>
  <si>
    <t>CircleK-HCM-TPU-SG0303</t>
  </si>
  <si>
    <t>CircleK-HCM-TPU-SG0307</t>
  </si>
  <si>
    <t>CircleK-HNI-BDH-HN2012</t>
  </si>
  <si>
    <t>CircleK-HNI-BDH-HN2057</t>
  </si>
  <si>
    <t>CircleK-HNI-BDH-HN2059</t>
  </si>
  <si>
    <t>CircleK-HNI-BDH-HN2074</t>
  </si>
  <si>
    <t>CircleK-HNI-BDH-HN2091</t>
  </si>
  <si>
    <t>CircleK-HNI-BDH-HN2092</t>
  </si>
  <si>
    <t>CircleK-HNI-BDH-HN2113</t>
  </si>
  <si>
    <t>CircleK-HNI-BDH-HN2136</t>
  </si>
  <si>
    <t>CircleK-HNI-BDH-HN2143</t>
  </si>
  <si>
    <t>CircleK-HNI-BDH-HN2144</t>
  </si>
  <si>
    <t>CircleK-HNI-BDH-HN2148</t>
  </si>
  <si>
    <t>CircleK-HNI-BDH-HN2149</t>
  </si>
  <si>
    <t>CircleK-HNI-BDH-HN2155</t>
  </si>
  <si>
    <t>CircleK-HNI-BDH-HN2175</t>
  </si>
  <si>
    <t>CircleK-HNI-BDH-HN2276</t>
  </si>
  <si>
    <t>CircleK-HNI-BTL-HN2065</t>
  </si>
  <si>
    <t>CircleK-HNI-BTL-HN2068</t>
  </si>
  <si>
    <t>CircleK-HNI-BTL-HN2070</t>
  </si>
  <si>
    <t>CircleK-HNI-BTL-HN2099</t>
  </si>
  <si>
    <t>CircleK-HNI-BTL-HN2213</t>
  </si>
  <si>
    <t>CircleK-HNI-BTL-HN2237</t>
  </si>
  <si>
    <t>CircleK-HNI-BTL-HN2267</t>
  </si>
  <si>
    <t>CircleK-HNI-CGY-HN2001</t>
  </si>
  <si>
    <t>CircleK-HNI-CGY-HN2010</t>
  </si>
  <si>
    <t>CircleK-HNI-CGY-HN2015</t>
  </si>
  <si>
    <t>CircleK-HNI-CGY-HN2020</t>
  </si>
  <si>
    <t>CircleK-HNI-CGY-HN2021</t>
  </si>
  <si>
    <t>CircleK-HNI-CGY-HN2025</t>
  </si>
  <si>
    <t>CircleK-HNI-CGY-HN2026</t>
  </si>
  <si>
    <t>CircleK-HNI-CGY-HN2037</t>
  </si>
  <si>
    <t>CircleK-HNI-CGY-HN2042</t>
  </si>
  <si>
    <t>CircleK-HNI-CGY-HN2047</t>
  </si>
  <si>
    <t>CircleK-HNI-CGY-HN2063</t>
  </si>
  <si>
    <t>CircleK-HNI-CGY-HN2064</t>
  </si>
  <si>
    <t>CircleK-HNI-CGY-HN2077</t>
  </si>
  <si>
    <t>CircleK-HNI-CGY-HN2107</t>
  </si>
  <si>
    <t>CircleK-HNI-CGY-HN2108</t>
  </si>
  <si>
    <t>CircleK-HNI-CGY-HN2110</t>
  </si>
  <si>
    <t>CircleK-HNI-CGY-HN2111</t>
  </si>
  <si>
    <t>CircleK-HNI-CGY-HN2114</t>
  </si>
  <si>
    <t>CircleK-HNI-CGY-HN2122</t>
  </si>
  <si>
    <t>CircleK-HNI-CGY-HN2128</t>
  </si>
  <si>
    <t>CircleK-HNI-CGY-HN2131</t>
  </si>
  <si>
    <t>CircleK-HNI-CGY-HN2164</t>
  </si>
  <si>
    <t>CircleK-HNI-CGY-HN2192</t>
  </si>
  <si>
    <t>CircleK-HNI-CGY-HN2230</t>
  </si>
  <si>
    <t>CircleK-HNI-CGY-HN2248</t>
  </si>
  <si>
    <t>CircleK-HNI-CGY-HN2249</t>
  </si>
  <si>
    <t>CircleK-HNI-CGY-HN2257</t>
  </si>
  <si>
    <t>CircleK-HNI-CGY-HN2261</t>
  </si>
  <si>
    <t>CircleK-HNI-CGY-HN2269</t>
  </si>
  <si>
    <t>CircleK-HNI-CGY-HN2273</t>
  </si>
  <si>
    <t>CircleK-HNI-CGY-HN2280</t>
  </si>
  <si>
    <t>CircleK-HNI-CGY-HN2283</t>
  </si>
  <si>
    <t>CircleK-HNI-DDA-HN2003</t>
  </si>
  <si>
    <t>CircleK-HNI-DDA-HN2014</t>
  </si>
  <si>
    <t>CircleK-HNI-DDA-HN2024</t>
  </si>
  <si>
    <t>CircleK-HNI-DDA-HN2036</t>
  </si>
  <si>
    <t>CircleK-HNI-DDA-HN2041</t>
  </si>
  <si>
    <t>CircleK-HNI-DDA-HN2078</t>
  </si>
  <si>
    <t>CircleK-HNI-DDA-HN2102</t>
  </si>
  <si>
    <t>CircleK-HNI-DDA-HN2112</t>
  </si>
  <si>
    <t>CircleK-HNI-DDA-HN2117</t>
  </si>
  <si>
    <t>CircleK-HNI-DDA-HN2121</t>
  </si>
  <si>
    <t>CircleK-HNI-DDA-HN2133</t>
  </si>
  <si>
    <t>CircleK-HNI-DDA-HN2142</t>
  </si>
  <si>
    <t>CircleK-HNI-DDA-HN2147</t>
  </si>
  <si>
    <t>CircleK-HNI-DDA-HN2160</t>
  </si>
  <si>
    <t>CircleK-HNI-DDA-HN2163</t>
  </si>
  <si>
    <t>CircleK-HNI-DDA-HN2167</t>
  </si>
  <si>
    <t>CircleK-HNI-DDA-HN2201</t>
  </si>
  <si>
    <t>CircleK-HNI-DDA-HN2211</t>
  </si>
  <si>
    <t>CircleK-HNI-DDA-HN2219</t>
  </si>
  <si>
    <t>CircleK-HNI-DDA-HN2226</t>
  </si>
  <si>
    <t>CircleK-HNI-DDA-HN2241</t>
  </si>
  <si>
    <t>CircleK-HNI-DDA-HN2254</t>
  </si>
  <si>
    <t>CircleK-HNI-DDA-HN2275</t>
  </si>
  <si>
    <t>CircleK-HNI-GLM-HN2194</t>
  </si>
  <si>
    <t>CircleK-HNI-GLM-HN2199</t>
  </si>
  <si>
    <t>CircleK-HNI-GLM-HN2200</t>
  </si>
  <si>
    <t>CircleK-HNI-GLM-HN2202</t>
  </si>
  <si>
    <t>CircleK-HNI-GLM-HN2204</t>
  </si>
  <si>
    <t>CircleK-HNI-GLM-HN2236</t>
  </si>
  <si>
    <t>CircleK-HNI-GLM-HN2239</t>
  </si>
  <si>
    <t>CircleK-HNI-GLM-HN2246</t>
  </si>
  <si>
    <t>CircleK-HNI-GLM-HN2259</t>
  </si>
  <si>
    <t>CircleK-HNI-GLM-HN2260</t>
  </si>
  <si>
    <t>CircleK-HNI-GLM-HN2264</t>
  </si>
  <si>
    <t>CircleK-HNI-HBT-HN2075</t>
  </si>
  <si>
    <t>CircleK-HNI-HBT-HN2086</t>
  </si>
  <si>
    <t>CircleK-HNI-HBT-HN2093</t>
  </si>
  <si>
    <t>CircleK-HNI-HBT-HN2094</t>
  </si>
  <si>
    <t>CircleK-HNI-HBT-HN2135</t>
  </si>
  <si>
    <t>CircleK-HNI-HBT-HN2141</t>
  </si>
  <si>
    <t>CircleK-HNI-HBT-HN2146</t>
  </si>
  <si>
    <t>CircleK-HNI-HBT-HN2152</t>
  </si>
  <si>
    <t>CircleK-HNI-HBT-HN2154</t>
  </si>
  <si>
    <t>CircleK-HNI-HBT-HN2170</t>
  </si>
  <si>
    <t>CircleK-HNI-HBT-HN2171</t>
  </si>
  <si>
    <t>CircleK-HNI-HBT-HN2172</t>
  </si>
  <si>
    <t>CircleK-HNI-HBT-HN2182</t>
  </si>
  <si>
    <t>CircleK-HNI-HBT-HN2186</t>
  </si>
  <si>
    <t>CircleK-HNI-HBT-HN2187</t>
  </si>
  <si>
    <t>CircleK-HNI-HBT-HN2195</t>
  </si>
  <si>
    <t>CircleK-HNI-HBT-HN2198</t>
  </si>
  <si>
    <t>CircleK-HNI-HBT-HN2206</t>
  </si>
  <si>
    <t>CircleK-HNI-HBT-HN2207</t>
  </si>
  <si>
    <t>CircleK-HNI-HBT-HN2216</t>
  </si>
  <si>
    <t>CircleK-HNI-HBT-HN2221</t>
  </si>
  <si>
    <t>CircleK-HNI-HBT-HN2238</t>
  </si>
  <si>
    <t>CircleK-HNI-HBT-HN2255</t>
  </si>
  <si>
    <t>CircleK-HNI-HBT-HN2277</t>
  </si>
  <si>
    <t>CircleK-HNI-HDG-HN2079</t>
  </si>
  <si>
    <t>CircleK-HNI-HDG-HN2082</t>
  </si>
  <si>
    <t>CircleK-HNI-HDG-HN2083</t>
  </si>
  <si>
    <t>CircleK-HNI-HDG-HN2085</t>
  </si>
  <si>
    <t>CircleK-HNI-HDG-HN2088</t>
  </si>
  <si>
    <t>CircleK-HNI-HDG-HN2150</t>
  </si>
  <si>
    <t>CircleK-HNI-HDG-HN2156</t>
  </si>
  <si>
    <t>CircleK-HNI-HDG-HN2169</t>
  </si>
  <si>
    <t>CircleK-HNI-HDG-HN2173</t>
  </si>
  <si>
    <t>CircleK-HNI-HDG-HN2179</t>
  </si>
  <si>
    <t>CircleK-HNI-HDG-HN2181</t>
  </si>
  <si>
    <t>CircleK-HNI-HDG-HN2184</t>
  </si>
  <si>
    <t>CircleK-HNI-HDG-HN2193</t>
  </si>
  <si>
    <t>CircleK-HNI-HDG-HN2209</t>
  </si>
  <si>
    <t>CircleK-HNI-HDG-HN2218</t>
  </si>
  <si>
    <t>CircleK-HNI-HDG-HN2227</t>
  </si>
  <si>
    <t>CircleK-HNI-HDG-HN2229</t>
  </si>
  <si>
    <t>CircleK-HNI-HDG-HN2231</t>
  </si>
  <si>
    <t>CircleK-HNI-HDG-HN2253</t>
  </si>
  <si>
    <t>CircleK-HNI-HDG-HN2270</t>
  </si>
  <si>
    <t>CircleK-HNI-HKM-HN2007</t>
  </si>
  <si>
    <t>CircleK-HNI-HKM-HN2013</t>
  </si>
  <si>
    <t>CircleK-HNI-HKM-HN2049</t>
  </si>
  <si>
    <t>CircleK-HNI-HKM-HN2056</t>
  </si>
  <si>
    <t>CircleK-HNI-HKM-HN2106</t>
  </si>
  <si>
    <t>CircleK-HNI-HKM-HN2109</t>
  </si>
  <si>
    <t>CircleK-HNI-HKM-HN2116</t>
  </si>
  <si>
    <t>CircleK-HNI-HKM-HN2127</t>
  </si>
  <si>
    <t>CircleK-HNI-HKM-HN2138</t>
  </si>
  <si>
    <t>CircleK-HNI-HKM-HN2210</t>
  </si>
  <si>
    <t>CircleK-HNI-HKM-HN2212</t>
  </si>
  <si>
    <t>CircleK-HNI-HKM-HN2214</t>
  </si>
  <si>
    <t>CircleK-HNI-HKM-HN2215</t>
  </si>
  <si>
    <t>CircleK-HNI-HKM-HN2225</t>
  </si>
  <si>
    <t>CircleK-HNI-HKM-HN2240</t>
  </si>
  <si>
    <t>CircleK-HNI-HKM-HN2256</t>
  </si>
  <si>
    <t>CircleK-HNI-HKM-HN2266</t>
  </si>
  <si>
    <t>CircleK-HNI-HKM-HN2268</t>
  </si>
  <si>
    <t>CircleK-HNI-HKM-HN2278</t>
  </si>
  <si>
    <t>CircleK-HNI-HKM-HN2279</t>
  </si>
  <si>
    <t>CircleK-HNI-HKM-HN2281</t>
  </si>
  <si>
    <t>CircleK-HNI-HKM-HN2282</t>
  </si>
  <si>
    <t>CircleK-HNI-HMI-HN2034</t>
  </si>
  <si>
    <t>CircleK-HNI-HMI-HN2045</t>
  </si>
  <si>
    <t>CircleK-HNI-HMI-HN2087</t>
  </si>
  <si>
    <t>CircleK-HNI-HMI-HN2145</t>
  </si>
  <si>
    <t>CircleK-HNI-HMI-HN2151</t>
  </si>
  <si>
    <t>CircleK-HNI-HMI-HN2177</t>
  </si>
  <si>
    <t>CircleK-HNI-HMI-HN2180</t>
  </si>
  <si>
    <t>CircleK-HNI-HMI-HN2189</t>
  </si>
  <si>
    <t>CircleK-HNI-HMI-HN2208</t>
  </si>
  <si>
    <t>CircleK-HNI-HMI-HN2250</t>
  </si>
  <si>
    <t>CircleK-HNI-HMI-HN2251</t>
  </si>
  <si>
    <t>CircleK-HNI-HMI-HN2258</t>
  </si>
  <si>
    <t>CircleK-HNI-HMI-HN2262</t>
  </si>
  <si>
    <t>CircleK-HNI-HMI-HN2263</t>
  </si>
  <si>
    <t>CircleK-HNI-LBN-HN2176</t>
  </si>
  <si>
    <t>CircleK-HNI-LBN-HN2183</t>
  </si>
  <si>
    <t>CircleK-HNI-LBN-HN2185</t>
  </si>
  <si>
    <t>CircleK-HNI-LBN-HN2188</t>
  </si>
  <si>
    <t>CircleK-HNI-LBN-HN2190</t>
  </si>
  <si>
    <t>CircleK-HNI-LBN-HN2205</t>
  </si>
  <si>
    <t>CircleK-HNI-LBN-HN2245</t>
  </si>
  <si>
    <t>CircleK-HNI-NTL-HN2048</t>
  </si>
  <si>
    <t>CircleK-HNI-NTL-HN2095</t>
  </si>
  <si>
    <t>CircleK-HNI-NTL-HN2104</t>
  </si>
  <si>
    <t>CircleK-HNI-NTL-HN2153</t>
  </si>
  <si>
    <t>CircleK-HNI-NTL-HN2168</t>
  </si>
  <si>
    <t>CircleK-HNI-NTL-HN2174</t>
  </si>
  <si>
    <t>CircleK-HNI-NTL-HN2197</t>
  </si>
  <si>
    <t>CircleK-HNI-NTL-HN2203</t>
  </si>
  <si>
    <t>CircleK-HNI-NTL-HN2228</t>
  </si>
  <si>
    <t>CircleK-HNI-NTL-HN2232</t>
  </si>
  <si>
    <t>CircleK-HNI-NTL-HN2243</t>
  </si>
  <si>
    <t>CircleK-HNI-NTL-HN2247</t>
  </si>
  <si>
    <t>CircleK-HNI-NTL-HN2274</t>
  </si>
  <si>
    <t>CircleK-HNI-THO-010</t>
  </si>
  <si>
    <t>CircleK-HNI-THO-HN2090</t>
  </si>
  <si>
    <t>CircleK-HNI-THO-HN2098</t>
  </si>
  <si>
    <t>CircleK-HNI-THO-HN2119</t>
  </si>
  <si>
    <t>CircleK-HNI-THO-HN2129</t>
  </si>
  <si>
    <t>CircleK-HNI-THO-HN2134</t>
  </si>
  <si>
    <t>CircleK-HNI-THO-HN2166</t>
  </si>
  <si>
    <t>CircleK-HNI-THO-HN2191</t>
  </si>
  <si>
    <t>CircleK-HNI-THO-HN2265</t>
  </si>
  <si>
    <t>CircleK-HNI-TTI-HN2040</t>
  </si>
  <si>
    <t>CircleK-HNI-TTI-HN2233</t>
  </si>
  <si>
    <t>CircleK-HNI-TTI-HN2272</t>
  </si>
  <si>
    <t>CircleK-HNI-TXN-HN2029</t>
  </si>
  <si>
    <t>CircleK-HNI-TXN-HN2032</t>
  </si>
  <si>
    <t>CircleK-HNI-TXN-HN2052</t>
  </si>
  <si>
    <t>CircleK-HNI-TXN-HN2053</t>
  </si>
  <si>
    <t>CircleK-HNI-TXN-HN2054</t>
  </si>
  <si>
    <t>CircleK-HNI-TXN-HN2089</t>
  </si>
  <si>
    <t>CircleK-HNI-TXN-HN2101</t>
  </si>
  <si>
    <t>CircleK-HNI-TXN-HN2118</t>
  </si>
  <si>
    <t>CircleK-HNI-TXN-HN2126</t>
  </si>
  <si>
    <t>CircleK-HNI-TXN-HN2139</t>
  </si>
  <si>
    <t>CircleK-HNI-TXN-HN2157</t>
  </si>
  <si>
    <t>CircleK-HNI-TXN-HN2158</t>
  </si>
  <si>
    <t>CircleK-HNI-TXN-HN2161</t>
  </si>
  <si>
    <t>CircleK-HNI-TXN-HN2162</t>
  </si>
  <si>
    <t>CircleK-HNI-TXN-HN2178</t>
  </si>
  <si>
    <t>CircleK-HNI-TXN-HN2196</t>
  </si>
  <si>
    <t>CircleK-HNI-TXN-HN2217</t>
  </si>
  <si>
    <t>CircleK-HNI-TXN-HN2220</t>
  </si>
  <si>
    <t>CircleK-HNI-TXN-HN2234</t>
  </si>
  <si>
    <t>CircleK-HNI-TXN-HN2244</t>
  </si>
  <si>
    <t>CircleK-HPG-00-019</t>
  </si>
  <si>
    <t>CircleK-HPG-00-HP6001</t>
  </si>
  <si>
    <t>CircleK-HPG-00-HP6002</t>
  </si>
  <si>
    <t>CircleK-HPG-00-HP6003</t>
  </si>
  <si>
    <t>CircleK-HPG-00-HP6005</t>
  </si>
  <si>
    <t>CircleK-HPG-00-HP6006</t>
  </si>
  <si>
    <t>CircleK-HPG-00-HP6007</t>
  </si>
  <si>
    <t>CircleK-HPG-00-HP6008</t>
  </si>
  <si>
    <t>CircleK-HPG-00-HP6009</t>
  </si>
  <si>
    <t>CircleK-HPG-00-HP6010</t>
  </si>
  <si>
    <t>CircleK-HPG-00-HP6011</t>
  </si>
  <si>
    <t>CircleK-HPG-00-HP6012</t>
  </si>
  <si>
    <t>CircleK-HPG-00-HP6013</t>
  </si>
  <si>
    <t>CircleK-HPG-00-HP6014</t>
  </si>
  <si>
    <t>CircleK-HPG-00-HP6015</t>
  </si>
  <si>
    <t>CircleK-HPG-00-HP6016</t>
  </si>
  <si>
    <t>CircleK-HPG-00-HP6017</t>
  </si>
  <si>
    <t>CircleK-HPG-00-HP6018</t>
  </si>
  <si>
    <t>CircleK-HYN-00-023</t>
  </si>
  <si>
    <t>CircleK-HYN-00-ND8001</t>
  </si>
  <si>
    <t>CircleK-HYN-00-ND8002</t>
  </si>
  <si>
    <t>CircleK-HYN-00-ND8003</t>
  </si>
  <si>
    <t>CircleK-KGG-01-CT5024</t>
  </si>
  <si>
    <t>CircleK-KGG-01-CT5025</t>
  </si>
  <si>
    <t>CircleK-KGG-01-CT5026</t>
  </si>
  <si>
    <t>CircleK-KHA-01-028</t>
  </si>
  <si>
    <t>CircleK-KHA-01-NT0001</t>
  </si>
  <si>
    <t>CircleK-KHA-01-NT0002</t>
  </si>
  <si>
    <t>CircleK-KHA-01-NT0003</t>
  </si>
  <si>
    <t>CircleK-KHA-01-NT0004</t>
  </si>
  <si>
    <t>CircleK-KHA-01-NT0005</t>
  </si>
  <si>
    <t>CircleK-KHA-01-NT0009</t>
  </si>
  <si>
    <t>CircleK-KHA-01-NT0010</t>
  </si>
  <si>
    <t>CircleK-KHA-01-NT0011</t>
  </si>
  <si>
    <t>CircleK-QNH-00-015</t>
  </si>
  <si>
    <t>CircleK-QNH-00-HL4001</t>
  </si>
  <si>
    <t>CircleK-QNH-00-HL4002</t>
  </si>
  <si>
    <t>CircleK-QNH-00-HL4005</t>
  </si>
  <si>
    <t>CircleK-QNH-00-HL4006</t>
  </si>
  <si>
    <t>CircleK-QNH-00-HL4007</t>
  </si>
  <si>
    <t>CircleK-TGG-01-CT5022</t>
  </si>
  <si>
    <t>CircleK-TGG-01-CT5023</t>
  </si>
  <si>
    <t>CircleK-TGG-01-CT5027</t>
  </si>
  <si>
    <t>CircleK-TNN-00-029</t>
  </si>
  <si>
    <t>CircleK-TNN-00-TN0001</t>
  </si>
  <si>
    <t>CircleK-TNN-00-TN0002</t>
  </si>
  <si>
    <t>CircleK-TNN-00-TN0003</t>
  </si>
  <si>
    <t>CircleK-TNN-00-TN0004</t>
  </si>
  <si>
    <t>CircleK-VTU-01-012</t>
  </si>
  <si>
    <t>CircleK-VTU-01-VT3003</t>
  </si>
  <si>
    <t>CircleK-VTU-01-VT3004</t>
  </si>
  <si>
    <t>CircleK-VTU-01-VT3005</t>
  </si>
  <si>
    <t>CircleK-VTU-01-VT3006</t>
  </si>
  <si>
    <t>CircleK-VTU-01-VT3008</t>
  </si>
  <si>
    <t>CircleK-VTU-01-VT3009</t>
  </si>
  <si>
    <t>CircleK-VTU-01-VT3010</t>
  </si>
  <si>
    <t>CircleK-VTU-01-VT3011</t>
  </si>
  <si>
    <t>CircleK-VTU-01-VT3012</t>
  </si>
  <si>
    <t>CircleK-VTU-01-VT3013</t>
  </si>
  <si>
    <t>CircleK-VTU-01-VT3014</t>
  </si>
  <si>
    <t>CircleK-VTU-01-VT3015</t>
  </si>
  <si>
    <t>CircleK-VTU-01-VT3017</t>
  </si>
  <si>
    <t>CircleK-VTU-01-VT3018</t>
  </si>
  <si>
    <t>CircleK-VTU-01-VT3019</t>
  </si>
  <si>
    <t>CircleK-VTU-01-VT3020</t>
  </si>
  <si>
    <t>CircleK-VTU-01-VT3021</t>
  </si>
  <si>
    <t>CLEVERFOOD-HNI-BDH-010</t>
  </si>
  <si>
    <t>CLEVERFOOD-HNI-BDH-011</t>
  </si>
  <si>
    <t>CLEVERFOOD-HNI-BTL-003</t>
  </si>
  <si>
    <t>CLEVERFOOD-HNI-CGY-002</t>
  </si>
  <si>
    <t>CLEVERFOOD-HNI-CGY-004</t>
  </si>
  <si>
    <t>CLEVERFOOD-HNI-GLM-000</t>
  </si>
  <si>
    <t>CLEVERFOOD-HNI-HBT-007</t>
  </si>
  <si>
    <t>CLEVERFOOD-HNI-HBT-008</t>
  </si>
  <si>
    <t>CLEVERFOOD-HNI-HBT-009</t>
  </si>
  <si>
    <t>CLEVERFOOD-HNI-NTL-001</t>
  </si>
  <si>
    <t>CLEVERFOOD-HNI-NTL-006</t>
  </si>
  <si>
    <t>CLEVERFOOD-HNI-TXN-005</t>
  </si>
  <si>
    <t>CLEVERFOOD-HNI-TXN-012</t>
  </si>
  <si>
    <t>COOP-AGG-01-029</t>
  </si>
  <si>
    <t>COOP-AGG-01-037</t>
  </si>
  <si>
    <t>COOP-AGG-01-042</t>
  </si>
  <si>
    <t>COOP-AGG-01-060</t>
  </si>
  <si>
    <t>COOP-AGG-01-CHOMOI</t>
  </si>
  <si>
    <t>COOP-AGG-01-KIENGIANG</t>
  </si>
  <si>
    <t>COOP-AGG-01-RACHGIA</t>
  </si>
  <si>
    <t>COOP-AGG-01-SAIGONAG</t>
  </si>
  <si>
    <t>COOP-BDG-01-017</t>
  </si>
  <si>
    <t>COOP-BDG-01-0209</t>
  </si>
  <si>
    <t>COOP-BDG-01-025</t>
  </si>
  <si>
    <t>COOP-BDG-01-9327</t>
  </si>
  <si>
    <t>COOP-BDH-01-015</t>
  </si>
  <si>
    <t>COOP-BNH-00-014</t>
  </si>
  <si>
    <t>COOP-CMU-01-CAMAU</t>
  </si>
  <si>
    <t>COOP-CMU-01-SAIGONBL2</t>
  </si>
  <si>
    <t>COOP-CTO-01-028</t>
  </si>
  <si>
    <t>COOP-CTO-01-052</t>
  </si>
  <si>
    <t>COOP-CTO-01-CANTHO</t>
  </si>
  <si>
    <t>COOP-CTO-01-HAUGIANG</t>
  </si>
  <si>
    <t>COOP-CTO-01-SOCTRANG</t>
  </si>
  <si>
    <t>COOP-DKN-01-016</t>
  </si>
  <si>
    <t>COOP-DLK-01-061</t>
  </si>
  <si>
    <t>COOP-DLK-01-BUONHO</t>
  </si>
  <si>
    <t>COOP-DLK-01-PHUYEN</t>
  </si>
  <si>
    <t>COOP-DLK-01-SAIGONBMT</t>
  </si>
  <si>
    <t>COOP-DNG-01-054</t>
  </si>
  <si>
    <t>COOP-DNG-01-DANANG</t>
  </si>
  <si>
    <t>COOP-DNG-01-TAMKY</t>
  </si>
  <si>
    <t>COOP-DNI-01-053</t>
  </si>
  <si>
    <t>COOP-DNI-01-BIENHOA</t>
  </si>
  <si>
    <t>COOP-DNI-01-SAIGONBP</t>
  </si>
  <si>
    <t>COOP-DTP-01-012</t>
  </si>
  <si>
    <t>COOP-DTP-01-026</t>
  </si>
  <si>
    <t>COOP-DTP-01-027</t>
  </si>
  <si>
    <t>COOP-DTP-01-039</t>
  </si>
  <si>
    <t>COOP-DTP-01-040</t>
  </si>
  <si>
    <t>COOP-DTP-01-066</t>
  </si>
  <si>
    <t>COOP-DTP-01-CAIBE</t>
  </si>
  <si>
    <t>COOP-DTP-01-TIENGIANG</t>
  </si>
  <si>
    <t>COOPFAIR-HCM-Q10-0004</t>
  </si>
  <si>
    <t>COOPFAIR-HCM-Q1-PRICE</t>
  </si>
  <si>
    <t>COOPFAIR-HCM-Q7-0002</t>
  </si>
  <si>
    <t>COOPFAIR-HCM-Q8-0006</t>
  </si>
  <si>
    <t>COOPFAIR-HCM-Q9-0005</t>
  </si>
  <si>
    <t>COOPFAIR-HCM-TDC-0001</t>
  </si>
  <si>
    <t>COOPFAIR-HCM-TDC-0003</t>
  </si>
  <si>
    <t>COOPFINE-HCM-HBC-0002</t>
  </si>
  <si>
    <t>COOPFINE-HCM-Q1-0000</t>
  </si>
  <si>
    <t>COOPFINE-HCM-Q10-4201</t>
  </si>
  <si>
    <t>COOPFINE-HCM-Q2-4205</t>
  </si>
  <si>
    <t>COOPFINE-HCM-Q7-0001</t>
  </si>
  <si>
    <t>COOPFINE-HCM-Q7-0003</t>
  </si>
  <si>
    <t>COOPFOOD-BDG-01-123</t>
  </si>
  <si>
    <t>COOPFOOD-BDG-01-325</t>
  </si>
  <si>
    <t>COOPFOOD-BDG-01-6101</t>
  </si>
  <si>
    <t>COOPFOOD-BDG-01-82</t>
  </si>
  <si>
    <t>COOPFOOD-CTO-01-144</t>
  </si>
  <si>
    <t>COOPFOOD-DNG-01-DINHCHAU</t>
  </si>
  <si>
    <t>COOPFOOD-DNI-01-116</t>
  </si>
  <si>
    <t>COOPFOOD-HCM-HMN-676</t>
  </si>
  <si>
    <t>COOPFOOD-HCM-Q9-2167</t>
  </si>
  <si>
    <t>COOPFOOD-HCM-TDC-2166</t>
  </si>
  <si>
    <t>COOPFOOD-HCM-TPU-2165</t>
  </si>
  <si>
    <t>COOPFOOD-HNI-TXN-115</t>
  </si>
  <si>
    <t>COOPFOOD-HTH-00-15006</t>
  </si>
  <si>
    <t>COOPFOOD-PYN-01-PHUYEN</t>
  </si>
  <si>
    <t>COOPFOOD-THA-00-THANHHOA</t>
  </si>
  <si>
    <t>COOP-GLI-01-ANNHON</t>
  </si>
  <si>
    <t>COOP-GLI-01-BINHDINH</t>
  </si>
  <si>
    <t>COOP-GLI-01-CHUSE</t>
  </si>
  <si>
    <t>COOP-GLI-01-GIALAI</t>
  </si>
  <si>
    <t>COOP-HCM-BTH-00506</t>
  </si>
  <si>
    <t>COOP-HCM-BTH-00530</t>
  </si>
  <si>
    <t>COOP-HCM-BTH-0105</t>
  </si>
  <si>
    <t>COOP-HCM-BTH-0111</t>
  </si>
  <si>
    <t>COOP-HCM-BTH-0141</t>
  </si>
  <si>
    <t>COOP-HCM-BTH-0168</t>
  </si>
  <si>
    <t>COOP-HCM-BTH-018</t>
  </si>
  <si>
    <t>COOP-HCM-BTH-0268</t>
  </si>
  <si>
    <t>COOP-HCM-BTH-0297</t>
  </si>
  <si>
    <t>COOP-HCM-BTH-036</t>
  </si>
  <si>
    <t>COOP-HCM-BTH-0642</t>
  </si>
  <si>
    <t>COOP-HCM-BTH-0661</t>
  </si>
  <si>
    <t>COOP-HCM-BTH-2042</t>
  </si>
  <si>
    <t>COOP-HCM-BTH-2063</t>
  </si>
  <si>
    <t>COOP-HCM-BTH-2070</t>
  </si>
  <si>
    <t>COOP-HCM-BTH-2115</t>
  </si>
  <si>
    <t>COOP-HCM-BTH-214</t>
  </si>
  <si>
    <t>COOP-HCM-BTH-2154</t>
  </si>
  <si>
    <t>COOP-HCM-BTH-2217</t>
  </si>
  <si>
    <t>COOP-HCM-BTH-230</t>
  </si>
  <si>
    <t>COOP-HCM-BTH-9997</t>
  </si>
  <si>
    <t>COOP-HCM-BTH-9998</t>
  </si>
  <si>
    <t>COOP-HCM-BTH-NGUYENXI</t>
  </si>
  <si>
    <t>COOP-HCM-BTN-00541</t>
  </si>
  <si>
    <t>COOP-HCM-BTN-0088</t>
  </si>
  <si>
    <t>COOP-HCM-BTN-0091</t>
  </si>
  <si>
    <t>COOP-HCM-BTN-0112</t>
  </si>
  <si>
    <t>COOP-HCM-BTN-0118</t>
  </si>
  <si>
    <t>COOP-HCM-BTN-0123</t>
  </si>
  <si>
    <t>COOP-HCM-BTN-0133</t>
  </si>
  <si>
    <t>COOP-HCM-BTN-0259</t>
  </si>
  <si>
    <t>COOP-HCM-BTN-0264</t>
  </si>
  <si>
    <t>COOP-HCM-BTN-0285</t>
  </si>
  <si>
    <t>COOP-HCM-BTN-0405</t>
  </si>
  <si>
    <t>COOP-HCM-BTN-0408</t>
  </si>
  <si>
    <t>COOP-HCM-BTN-050</t>
  </si>
  <si>
    <t>COOP-HCM-BTN-0656</t>
  </si>
  <si>
    <t>COOP-HCM-BTN-0692</t>
  </si>
  <si>
    <t>COOP-HCM-BTN-2005</t>
  </si>
  <si>
    <t>COOP-HCM-BTN-2015</t>
  </si>
  <si>
    <t>COOP-HCM-BTN-2072</t>
  </si>
  <si>
    <t>COOP-HCM-BTN-2073</t>
  </si>
  <si>
    <t>COOP-HCM-BTN-2087</t>
  </si>
  <si>
    <t>COOP-HCM-BTN-2101</t>
  </si>
  <si>
    <t>COOP-HCM-BTN-2153</t>
  </si>
  <si>
    <t>COOP-HCM-BTN-2209</t>
  </si>
  <si>
    <t>COOP-HCM-BTN-2211</t>
  </si>
  <si>
    <t>COOP-HCM-BTN-287</t>
  </si>
  <si>
    <t>COOP-HCM-BTN-BINHTAN</t>
  </si>
  <si>
    <t>COOP-HCM--CANGIO</t>
  </si>
  <si>
    <t>Xã Cần Giờ</t>
  </si>
  <si>
    <t>COOP-HCM-CCI-0276</t>
  </si>
  <si>
    <t>COOP-HCM-CCI-0665</t>
  </si>
  <si>
    <t>COOP-HCM-CCI-0671</t>
  </si>
  <si>
    <t>COOP-HCM-CCI-2001</t>
  </si>
  <si>
    <t>COOP-HCM-CCI-2020</t>
  </si>
  <si>
    <t>COOP-HCM-CCI-2060</t>
  </si>
  <si>
    <t>COOP-HCM-CCI-2105</t>
  </si>
  <si>
    <t>COOP-HCM-CCI-2212</t>
  </si>
  <si>
    <t>COOP-HCM-CCI-CUCHI</t>
  </si>
  <si>
    <t>COOP-HCM-GVP-0229</t>
  </si>
  <si>
    <t>COOP-HCM-GVP-0234</t>
  </si>
  <si>
    <t>COOP-HCM-GVP-0245</t>
  </si>
  <si>
    <t>COOP-HCM-GVP-0257</t>
  </si>
  <si>
    <t>COOP-HCM-GVP-0261</t>
  </si>
  <si>
    <t>COOP-HCM-GVP-0278</t>
  </si>
  <si>
    <t>COOP-HCM-GVP-0294</t>
  </si>
  <si>
    <t>COOP-HCM-GVP-0295</t>
  </si>
  <si>
    <t>COOP-HCM-GVP-0400</t>
  </si>
  <si>
    <t>COOP-HCM-GVP-0402</t>
  </si>
  <si>
    <t>COOP-HCM-GVP-0633</t>
  </si>
  <si>
    <t>COOP-HCM-GVP-2081</t>
  </si>
  <si>
    <t>COOP-HCM-GVP-2082</t>
  </si>
  <si>
    <t>COOP-HCM-GVP-2104</t>
  </si>
  <si>
    <t>COOP-HCM-GVP-2109</t>
  </si>
  <si>
    <t>COOP-HCM-GVP-2113</t>
  </si>
  <si>
    <t>COOP-HCM-GVP-2135</t>
  </si>
  <si>
    <t>COOP-HCM-GVP-2159</t>
  </si>
  <si>
    <t>COOP-HCM-GVP-2171</t>
  </si>
  <si>
    <t>COOP-HCM-GVP-2174</t>
  </si>
  <si>
    <t>COOP-HCM-GVP-2175</t>
  </si>
  <si>
    <t>COOP-HCM-GVP-2205</t>
  </si>
  <si>
    <t>COOP-HCM-GVP-DONGTHINH</t>
  </si>
  <si>
    <t>COOP-HCM-GVP-GOVAP</t>
  </si>
  <si>
    <t>COOP-HCM-HBC-00509</t>
  </si>
  <si>
    <t>COOP-HCM-HBC-0114</t>
  </si>
  <si>
    <t>COOP-HCM-HBC-0130</t>
  </si>
  <si>
    <t>COOP-HCM-HBC-0137</t>
  </si>
  <si>
    <t>COOP-HCM-HBC-0282</t>
  </si>
  <si>
    <t>COOP-HCM-HBC-057</t>
  </si>
  <si>
    <t>COOP-HCM-HBC-0647</t>
  </si>
  <si>
    <t>COOP-HCM-HBC-0687</t>
  </si>
  <si>
    <t>COOP-HCM-HBC-2008</t>
  </si>
  <si>
    <t>COOP-HCM-HBC-2106</t>
  </si>
  <si>
    <t>COOP-HCM-HBC-2141</t>
  </si>
  <si>
    <t>COOP-HCM-HBC-2157</t>
  </si>
  <si>
    <t>COOP-HCM-HBC-2184</t>
  </si>
  <si>
    <t>COOP-HCM-HBC-2197</t>
  </si>
  <si>
    <t>COOP-HCM-HBC-2203</t>
  </si>
  <si>
    <t>COOP-HCM-HBC-2207</t>
  </si>
  <si>
    <t>COOP-HCM-HBC-684</t>
  </si>
  <si>
    <t>COOP-HCM-HBC-9999</t>
  </si>
  <si>
    <t>COOP-HCM-HMN-00510</t>
  </si>
  <si>
    <t>COOP-HCM-HMN-0215</t>
  </si>
  <si>
    <t>COOP-HCM-HMN-0288</t>
  </si>
  <si>
    <t>COOP-HCM-HMN-058</t>
  </si>
  <si>
    <t>COOP-HCM-HMN-0695</t>
  </si>
  <si>
    <t>COOP-HCM-HMN-2003</t>
  </si>
  <si>
    <t>COOP-HCM-HMN-2019</t>
  </si>
  <si>
    <t>COOP-HCM-HMN-2025</t>
  </si>
  <si>
    <t>COOP-HCM-HMN-2032</t>
  </si>
  <si>
    <t>COOP-HCM-HMN-2034</t>
  </si>
  <si>
    <t>COOP-HCM-HMN-2080</t>
  </si>
  <si>
    <t>COOP-HCM-HMN-2152</t>
  </si>
  <si>
    <t>COOP-HCM-HMN-629</t>
  </si>
  <si>
    <t>COOP-HCM-HMN-HOCMON</t>
  </si>
  <si>
    <t>COOP-HCM-HNB-0002</t>
  </si>
  <si>
    <t>COOP-HCM-HNB-00508</t>
  </si>
  <si>
    <t>COOP-HCM-HNB-0076</t>
  </si>
  <si>
    <t>COOP-HCM-HNB-0136</t>
  </si>
  <si>
    <t>COOP-HCM-HNB-0155</t>
  </si>
  <si>
    <t>COOP-HCM-HNB-020</t>
  </si>
  <si>
    <t>COOP-HCM-HNB-0263</t>
  </si>
  <si>
    <t>COOP-HCM-HNB-2069</t>
  </si>
  <si>
    <t>COOP-HCM-HNB-2123</t>
  </si>
  <si>
    <t>COOP-HCM-HNB-2129</t>
  </si>
  <si>
    <t>COOP-HCM-HNB-2134</t>
  </si>
  <si>
    <t>COOP-HCM-HNB-2161</t>
  </si>
  <si>
    <t>COOP-HCM-HNB-2162</t>
  </si>
  <si>
    <t>COOP-HCM-HNB-2216</t>
  </si>
  <si>
    <t>COOP-HCM-HNB-256</t>
  </si>
  <si>
    <t>COOP-HCM-PNN-0090</t>
  </si>
  <si>
    <t>COOP-HCM-PNN-2052</t>
  </si>
  <si>
    <t>COOP-HCM-PNN-2132</t>
  </si>
  <si>
    <t>COOP-HCM-PNN-2150</t>
  </si>
  <si>
    <t>COOP-HCM-PNN-2191</t>
  </si>
  <si>
    <t>COOP-HCM-PNN-69026</t>
  </si>
  <si>
    <t>COOP-HCM-PNN-PHUNHUAN</t>
  </si>
  <si>
    <t>COOP-HCM-PNN-RACHMIEU</t>
  </si>
  <si>
    <t>COOP-HCM-Q1-0000</t>
  </si>
  <si>
    <t>COOP-HCM-Q1-001</t>
  </si>
  <si>
    <t>COOP-HCM-Q10-0250</t>
  </si>
  <si>
    <t>COOP-HCM-Q10-0280</t>
  </si>
  <si>
    <t>COOP-HCM-Q10-2125</t>
  </si>
  <si>
    <t>COOP-HCM-Q10-220</t>
  </si>
  <si>
    <t>COOP-HCM-Q1-0240</t>
  </si>
  <si>
    <t>COOP-HCM-Q10-HOAHAO</t>
  </si>
  <si>
    <t>COOP-HCM-Q10-TOANTAM</t>
  </si>
  <si>
    <t>COOP-HCM-Q11-0142</t>
  </si>
  <si>
    <t>COOP-HCM-Q11-2168</t>
  </si>
  <si>
    <t>COOP-HCM-Q11-2170</t>
  </si>
  <si>
    <t>COOP-HCM-Q11-DAMSEN</t>
  </si>
  <si>
    <t>COOP-HCM-Q12-00225</t>
  </si>
  <si>
    <t>COOP-HCM-Q12-00511</t>
  </si>
  <si>
    <t>COOP-HCM-Q12-00556</t>
  </si>
  <si>
    <t>COOP-HCM-Q12-0154</t>
  </si>
  <si>
    <t>COOP-HCM-Q12-0225</t>
  </si>
  <si>
    <t>COOP-HCM-Q12-0243</t>
  </si>
  <si>
    <t>COOP-HCM-Q12-0244</t>
  </si>
  <si>
    <t>COOP-HCM-Q12-0291</t>
  </si>
  <si>
    <t>COOP-HCM-Q12-056</t>
  </si>
  <si>
    <t>COOP-HCM-Q12-059</t>
  </si>
  <si>
    <t>COOP-HCM-Q12-0678</t>
  </si>
  <si>
    <t>COOP-HCM-Q1-212</t>
  </si>
  <si>
    <t>COOP-HCM-Q1-2137</t>
  </si>
  <si>
    <t>COOP-HCM-Q12-2016</t>
  </si>
  <si>
    <t>COOP-HCM-Q12-2041</t>
  </si>
  <si>
    <t>COOP-HCM-Q12-2044</t>
  </si>
  <si>
    <t>COOP-HCM-Q12-2050</t>
  </si>
  <si>
    <t>COOP-HCM-Q12-2055</t>
  </si>
  <si>
    <t>COOP-HCM-Q12-2057</t>
  </si>
  <si>
    <t>COOP-HCM-Q12-2076</t>
  </si>
  <si>
    <t>COOP-HCM-Q12-2083</t>
  </si>
  <si>
    <t>COOP-HCM-Q12-2085</t>
  </si>
  <si>
    <t>COOP-HCM-Q12-2086</t>
  </si>
  <si>
    <t>COOP-HCM-Q12-2102</t>
  </si>
  <si>
    <t>COOP-HCM-Q12-2110</t>
  </si>
  <si>
    <t>COOP-HCM-Q12-2194</t>
  </si>
  <si>
    <t>COOP-HCM-Q12-2208</t>
  </si>
  <si>
    <t>COOP-HCM-Q12-2210</t>
  </si>
  <si>
    <t>COOP-HCM-Q12-2213</t>
  </si>
  <si>
    <t>COOP-HCM-Q12-644</t>
  </si>
  <si>
    <t>COOP-HCM-Q1-ACHAU</t>
  </si>
  <si>
    <t>COOP-HCM-Q1-KVSG</t>
  </si>
  <si>
    <t>COOP-HCM-Q1-TIENHOANG</t>
  </si>
  <si>
    <t>COOP-HCM-Q2-00524</t>
  </si>
  <si>
    <t>COOP-HCM-Q2-0102</t>
  </si>
  <si>
    <t>COOP-HCM-Q2-0145</t>
  </si>
  <si>
    <t>COOP-HCM-Q2-0169</t>
  </si>
  <si>
    <t>COOP-HCM-Q2-0226</t>
  </si>
  <si>
    <t>COOP-HCM-Q2-0236</t>
  </si>
  <si>
    <t>COOP-HCM-Q2-0296</t>
  </si>
  <si>
    <t>COOP-HCM-Q2-031</t>
  </si>
  <si>
    <t>COOP-HCM-Q2-0410</t>
  </si>
  <si>
    <t>COOP-HCM-Q2-0634</t>
  </si>
  <si>
    <t>COOP-HCM-Q2-0654</t>
  </si>
  <si>
    <t>COOP-HCM-Q2-2051</t>
  </si>
  <si>
    <t>COOP-HCM-Q2-2192</t>
  </si>
  <si>
    <t>COOP-HCM-Q2-2196</t>
  </si>
  <si>
    <t>COOP-HCM-Q2-2198</t>
  </si>
  <si>
    <t>COOP-HCM-Q2-233</t>
  </si>
  <si>
    <t>COOP-HCM-Q2-293</t>
  </si>
  <si>
    <t>COOP-HCM-Q2-688</t>
  </si>
  <si>
    <t>COOP-HCM-Q2-69068</t>
  </si>
  <si>
    <t>COOP-HCM-Q3-0103</t>
  </si>
  <si>
    <t>COOP-HCM-Q3-2120</t>
  </si>
  <si>
    <t>COOP-HCM-Q3-2142</t>
  </si>
  <si>
    <t>COOP-HCM-Q3-217</t>
  </si>
  <si>
    <t>COOP-HCM-Q3-2188</t>
  </si>
  <si>
    <t>COOP-HCM-Q3-NDC</t>
  </si>
  <si>
    <t>COOP-HCM-Q3-NHIEULOC</t>
  </si>
  <si>
    <t>COOP-HCM-Q4-2033</t>
  </si>
  <si>
    <t>COOP-HCM-Q4-2195</t>
  </si>
  <si>
    <t>COOP-HCM-Q4-254</t>
  </si>
  <si>
    <t>COOP-HCM-Q4-279</t>
  </si>
  <si>
    <t>COOP-HCM-Q4-690</t>
  </si>
  <si>
    <t>COOP-HCM-Q5-0096</t>
  </si>
  <si>
    <t>COOP-HCM-Q5-0099</t>
  </si>
  <si>
    <t>COOP-HCM-Q5-0211</t>
  </si>
  <si>
    <t>COOP-HCM-Q5-213</t>
  </si>
  <si>
    <t>COOP-HCM-Q5-ANDONG</t>
  </si>
  <si>
    <t>COOP-HCM-Q6-0113</t>
  </si>
  <si>
    <t>COOP-HCM-Q6-0218</t>
  </si>
  <si>
    <t>COOP-HCM-Q6-0252</t>
  </si>
  <si>
    <t>COOP-HCM-Q6-0286</t>
  </si>
  <si>
    <t>COOP-HCM-Q6-0626</t>
  </si>
  <si>
    <t>COOP-HCM-Q6-0657</t>
  </si>
  <si>
    <t>COOP-HCM-Q6-2002</t>
  </si>
  <si>
    <t>COOP-HCM-Q6-2163</t>
  </si>
  <si>
    <t>COOP-HCM-Q6-2187</t>
  </si>
  <si>
    <t>COOP-HCM-Q6-HAUGIANG</t>
  </si>
  <si>
    <t>COOP-HCM-Q6-PHULAM</t>
  </si>
  <si>
    <t>COOP-HCM-Q7-0001</t>
  </si>
  <si>
    <t>COOP-HCM-Q7-0066</t>
  </si>
  <si>
    <t>COOP-HCM-Q7-0067</t>
  </si>
  <si>
    <t>COOP-HCM-Q7-0068</t>
  </si>
  <si>
    <t>COOP-HCM-Q7-0072</t>
  </si>
  <si>
    <t>COOP-HCM-Q7-0073</t>
  </si>
  <si>
    <t>COOP-HCM-Q7-0131</t>
  </si>
  <si>
    <t>COOP-HCM-Q7-0163</t>
  </si>
  <si>
    <t>COOP-HCM-Q7-0258</t>
  </si>
  <si>
    <t>COOP-HCM-Q7-0262</t>
  </si>
  <si>
    <t>COOP-HCM-Q7-0407</t>
  </si>
  <si>
    <t>COOP-HCM-Q7-0691</t>
  </si>
  <si>
    <t>COOP-HCM-Q7-2011</t>
  </si>
  <si>
    <t>COOP-HCM-Q7-2193</t>
  </si>
  <si>
    <t>COOP-HCM-Q7-2200</t>
  </si>
  <si>
    <t>COOP-HCM-Q7-2202</t>
  </si>
  <si>
    <t>COOP-HCM-Q7-2204</t>
  </si>
  <si>
    <t>COOP-HCM-Q7-247</t>
  </si>
  <si>
    <t>COOP-HCM-Q7-638</t>
  </si>
  <si>
    <t>COOP-HCM-Q7-NAMSG</t>
  </si>
  <si>
    <t>COOP-HCM-Q8-0097</t>
  </si>
  <si>
    <t>COOP-HCM-Q8-0100</t>
  </si>
  <si>
    <t>COOP-HCM-Q8-0101</t>
  </si>
  <si>
    <t>COOP-HCM-Q8-0115</t>
  </si>
  <si>
    <t>COOP-HCM-Q8-0135</t>
  </si>
  <si>
    <t>COOP-HCM-Q8-0158</t>
  </si>
  <si>
    <t>COOP-HCM-Q8-0161</t>
  </si>
  <si>
    <t>COOP-HCM-Q8-0162</t>
  </si>
  <si>
    <t>COOP-HCM-Q8-0223</t>
  </si>
  <si>
    <t>COOP-HCM-Q8-0404</t>
  </si>
  <si>
    <t>COOP-HCM-Q8-0827</t>
  </si>
  <si>
    <t>COOP-HCM-Q8-2147</t>
  </si>
  <si>
    <t>COOP-HCM-Q8-239</t>
  </si>
  <si>
    <t>COOP-HCM-Q8-255</t>
  </si>
  <si>
    <t>COOP-HCM-Q8-BINHDONG</t>
  </si>
  <si>
    <t>COOP-HCM-Q8-PHULAM1</t>
  </si>
  <si>
    <t>COOP-HCM-Q9-0001</t>
  </si>
  <si>
    <t>COOP-HCM-Q9-0004</t>
  </si>
  <si>
    <t>COOP-HCM-Q9-0054</t>
  </si>
  <si>
    <t>COOP-HCM-Q9-0081</t>
  </si>
  <si>
    <t>COOP-HCM-Q9-0082</t>
  </si>
  <si>
    <t>COOP-HCM-Q9-0083</t>
  </si>
  <si>
    <t>COOP-HCM-Q9-0092</t>
  </si>
  <si>
    <t>COOP-HCM-Q9-0093</t>
  </si>
  <si>
    <t>COOP-HCM-Q9-0094</t>
  </si>
  <si>
    <t>COOP-HCM-Q9-0095</t>
  </si>
  <si>
    <t>COOP-HCM-Q9-0106</t>
  </si>
  <si>
    <t>COOP-HCM-Q9-0107</t>
  </si>
  <si>
    <t>COOP-HCM-Q9-0108</t>
  </si>
  <si>
    <t>COOP-HCM-Q9-0109</t>
  </si>
  <si>
    <t>COOP-HCM-Q9-0139</t>
  </si>
  <si>
    <t>COOP-HCM-Q9-0156</t>
  </si>
  <si>
    <t>COOP-HCM-Q9-0159</t>
  </si>
  <si>
    <t>COOP-HCM-Q9-0266</t>
  </si>
  <si>
    <t>COOP-HCM-Q9-0631</t>
  </si>
  <si>
    <t>COOP-HCM-Q9-0658</t>
  </si>
  <si>
    <t>COOP-HCM-Q9-2006</t>
  </si>
  <si>
    <t>COOP-HCM-Q9-2095</t>
  </si>
  <si>
    <t>COOP-HCM-Q9-2108</t>
  </si>
  <si>
    <t>COOP-HCM-Q9-2178</t>
  </si>
  <si>
    <t>COOP-HCM-Q9-2179</t>
  </si>
  <si>
    <t>COOP-HCM-Q9-2180</t>
  </si>
  <si>
    <t>COOP-HCM-Q9-2181</t>
  </si>
  <si>
    <t>COOP-HCM-Q9-2182</t>
  </si>
  <si>
    <t>COOP-HCM-Q9-2183</t>
  </si>
  <si>
    <t>COOP-HCM-Q9-2201</t>
  </si>
  <si>
    <t>COOP-HCM-Q9-2206</t>
  </si>
  <si>
    <t>COOP-HCM-Q9-290</t>
  </si>
  <si>
    <t>COOP-HCM-Q9-5001</t>
  </si>
  <si>
    <t>COOP-HCM-Q9-636</t>
  </si>
  <si>
    <t>COOP-HCM-Q9-655</t>
  </si>
  <si>
    <t>COOP-HCM-Q9-XLHN</t>
  </si>
  <si>
    <t>COOP-HCM-TBH-0157</t>
  </si>
  <si>
    <t>COOP-HCM-TBH-0248</t>
  </si>
  <si>
    <t>COOP-HCM-TBH-0292</t>
  </si>
  <si>
    <t>COOP-HCM-TBH-0401</t>
  </si>
  <si>
    <t>COOP-HCM-TBH-0403</t>
  </si>
  <si>
    <t>COOP-HCM-TBH-0653</t>
  </si>
  <si>
    <t>COOP-HCM-TBH-0694</t>
  </si>
  <si>
    <t>COOP-HCM-TBH-2035</t>
  </si>
  <si>
    <t>COOP-HCM-TBH-2059</t>
  </si>
  <si>
    <t>COOP-HCM-TBH-2078</t>
  </si>
  <si>
    <t>COOP-HCM-TBH-2097</t>
  </si>
  <si>
    <t>COOP-HCM-TBH-2148</t>
  </si>
  <si>
    <t>COOP-HCM-TBH-2189</t>
  </si>
  <si>
    <t>COOP-HCM-TBH-2214</t>
  </si>
  <si>
    <t>COOP-HCM-TBH-277</t>
  </si>
  <si>
    <t>COOP-HCM-TDC-00565</t>
  </si>
  <si>
    <t>COOP-HCM-TDC-0058</t>
  </si>
  <si>
    <t>COOP-HCM-TDC-0069</t>
  </si>
  <si>
    <t>COOP-HCM-TDC-0070</t>
  </si>
  <si>
    <t>COOP-HCM-TDC-0074</t>
  </si>
  <si>
    <t>COOP-HCM-TDC-0075</t>
  </si>
  <si>
    <t>COOP-HCM-TDC-0104</t>
  </si>
  <si>
    <t>COOP-HCM-TDC-0144</t>
  </si>
  <si>
    <t>COOP-HCM-TDC-0146</t>
  </si>
  <si>
    <t>COOP-HCM-TDC-0148</t>
  </si>
  <si>
    <t>COOP-HCM-TDC-0149</t>
  </si>
  <si>
    <t>COOP-HCM-TDC-0221</t>
  </si>
  <si>
    <t>COOP-HCM-TDC-0238</t>
  </si>
  <si>
    <t>COOP-HCM-TDC-0265</t>
  </si>
  <si>
    <t>COOP-HCM-TDC-0635</t>
  </si>
  <si>
    <t>COOP-HCM-TDC-064</t>
  </si>
  <si>
    <t>COOP-HCM-TDC-0652</t>
  </si>
  <si>
    <t>COOP-HCM-TDC-2009</t>
  </si>
  <si>
    <t>COOP-HCM-TDC-2021</t>
  </si>
  <si>
    <t>COOP-HCM-TDC-2045</t>
  </si>
  <si>
    <t>COOP-HCM-TDC-2066</t>
  </si>
  <si>
    <t>COOP-HCM-TDC-2079</t>
  </si>
  <si>
    <t>COOP-HCM-TDC-2088</t>
  </si>
  <si>
    <t>COOP-HCM-TDC-2089</t>
  </si>
  <si>
    <t>COOP-HCM-TDC-2138</t>
  </si>
  <si>
    <t>COOP-HCM-TDC-2158</t>
  </si>
  <si>
    <t>COOP-HCM-TDC-2164</t>
  </si>
  <si>
    <t>COOP-HCM-TDC-2169</t>
  </si>
  <si>
    <t>COOP-HCM-TDC-2172</t>
  </si>
  <si>
    <t>COOP-HCM-TDC-2176</t>
  </si>
  <si>
    <t>COOP-HCM-TDC-2185</t>
  </si>
  <si>
    <t>COOP-HCM-TDC-2186</t>
  </si>
  <si>
    <t>COOP-HCM-TDC-2199</t>
  </si>
  <si>
    <t>COOP-HCM-TDC-2215</t>
  </si>
  <si>
    <t>COOP-HCM-TDC-227</t>
  </si>
  <si>
    <t>COOP-HCM-TDC-253</t>
  </si>
  <si>
    <t>COOP-HCM-TDC-267</t>
  </si>
  <si>
    <t>COOP-HCM-TDC-409</t>
  </si>
  <si>
    <t>COOP-HCM-TDC-648</t>
  </si>
  <si>
    <t>COOP-HCM-TDC-683</t>
  </si>
  <si>
    <t>COOP-HCM-TDC-693</t>
  </si>
  <si>
    <t>COOP-HCM-TDC-BINHTRIEU</t>
  </si>
  <si>
    <t>COOP-HCM-TPU-0228</t>
  </si>
  <si>
    <t>COOP-HCM-TPU-0246</t>
  </si>
  <si>
    <t>COOP-HCM-TPU-0260</t>
  </si>
  <si>
    <t>COOP-HCM-TPU-0283</t>
  </si>
  <si>
    <t>COOP-HCM-TPU-0406</t>
  </si>
  <si>
    <t>COOP-HCM-TPU-0641</t>
  </si>
  <si>
    <t>COOP-HCM-TPU-2010</t>
  </si>
  <si>
    <t>COOP-HCM-TPU-2014</t>
  </si>
  <si>
    <t>COOP-HCM-TPU-2017</t>
  </si>
  <si>
    <t>COOP-HCM-TPU-2039</t>
  </si>
  <si>
    <t>COOP-HCM-TPU-2056</t>
  </si>
  <si>
    <t>COOP-HCM-TPU-2084</t>
  </si>
  <si>
    <t>COOP-HCM-TPU-2090</t>
  </si>
  <si>
    <t>COOP-HCM-TPU-2124</t>
  </si>
  <si>
    <t>COOP-HCM-TPU-2131</t>
  </si>
  <si>
    <t>COOP-HCM-TPU-2156</t>
  </si>
  <si>
    <t>COOP-HCM-TPU-2177</t>
  </si>
  <si>
    <t>COOP-HCM-TPU-2190</t>
  </si>
  <si>
    <t>COOP-HCM-TPU-640</t>
  </si>
  <si>
    <t>COOP-HCM-TPU-697</t>
  </si>
  <si>
    <t>COOP-HCM-TPU-698</t>
  </si>
  <si>
    <t>COOP-HCM-TPU-HOABINH</t>
  </si>
  <si>
    <t>COOP-HCM-TPU-THANGLOI</t>
  </si>
  <si>
    <t>COOP-HNI-BTL-9110</t>
  </si>
  <si>
    <t>COOP-HNI-BTL-9115</t>
  </si>
  <si>
    <t>COOP-HNI-BTL-9116</t>
  </si>
  <si>
    <t>COOP-HNI-BTL-9138</t>
  </si>
  <si>
    <t>COOP-HNI-BTL-9139</t>
  </si>
  <si>
    <t>COOP-HNI-BTL-9152</t>
  </si>
  <si>
    <t>COOP-HNI-BTL-9154</t>
  </si>
  <si>
    <t>COOP-HNI-DAH-9161</t>
  </si>
  <si>
    <t>COOP-HNI-HDG-9108</t>
  </si>
  <si>
    <t>COOP-HNI-HDG-9109</t>
  </si>
  <si>
    <t>COOP-HNI-HDG-9114</t>
  </si>
  <si>
    <t>COOP-HNI-HDG-9124</t>
  </si>
  <si>
    <t>COOP-HNI-HDG-9134</t>
  </si>
  <si>
    <t>COOP-HNI-HDG-9146</t>
  </si>
  <si>
    <t>COOP-HNI-HDG-9150</t>
  </si>
  <si>
    <t>COOP-HNI-HDG-9166</t>
  </si>
  <si>
    <t>COOP-HNI-HDG-9999</t>
  </si>
  <si>
    <t>COOP-HNI-HDG-HANOI</t>
  </si>
  <si>
    <t>COOP-HNI-HMI-9126</t>
  </si>
  <si>
    <t>COOP-HNI-HMI-9141</t>
  </si>
  <si>
    <t>COOP-HNI-HMI-9143</t>
  </si>
  <si>
    <t>COOP-HNI-HMI-9144</t>
  </si>
  <si>
    <t>COOP-HNI-HMI-9151</t>
  </si>
  <si>
    <t>COOP-HNI-HMI-9158</t>
  </si>
  <si>
    <t>COOP-HNI-HMI-9159</t>
  </si>
  <si>
    <t>COOP-HNI-LBN-9120</t>
  </si>
  <si>
    <t>COOP-HNI-NTL-9103</t>
  </si>
  <si>
    <t>COOP-HNI-NTL-9105</t>
  </si>
  <si>
    <t>COOP-HNI-NTL-9107</t>
  </si>
  <si>
    <t>COOP-HNI-NTL-9149</t>
  </si>
  <si>
    <t>COOP-HNI-NTL-9160</t>
  </si>
  <si>
    <t>COOP-HNI-TOI-9131</t>
  </si>
  <si>
    <t>COOP-HNI-TTI-9148</t>
  </si>
  <si>
    <t>COOP-HNI-TTI-9165</t>
  </si>
  <si>
    <t>COOP-HNI-TXN-9102</t>
  </si>
  <si>
    <t>COOP-HNI-TXN-9104</t>
  </si>
  <si>
    <t>COOP-HNI-TXN-9106</t>
  </si>
  <si>
    <t>COOP-HNI-TXN-9153</t>
  </si>
  <si>
    <t>COOP-HPG-00-072</t>
  </si>
  <si>
    <t>COOP-HPG-00-HAIPHONG</t>
  </si>
  <si>
    <t>COOP-HTH-00-15001</t>
  </si>
  <si>
    <t>COOP-HTH-00-15004</t>
  </si>
  <si>
    <t>COOP-HTH-00-3801</t>
  </si>
  <si>
    <t>COOP-HTH-00-3802</t>
  </si>
  <si>
    <t>COOP-HTH-00-3804</t>
  </si>
  <si>
    <t>COOP-HTH-00-HATINH</t>
  </si>
  <si>
    <t>COOP-HUG-01-NGABAYHG</t>
  </si>
  <si>
    <t>COOP-KGG-01-RACHGIA</t>
  </si>
  <si>
    <t>COOP-KHA-01-CAMRANH</t>
  </si>
  <si>
    <t>COOP-KHA-01-NHATRANG</t>
  </si>
  <si>
    <t>COOP-KHA-01-PHANRANG</t>
  </si>
  <si>
    <t>COOP-LDG-01-019</t>
  </si>
  <si>
    <t>COOP-LDG-01-047</t>
  </si>
  <si>
    <t>COOP-LDG-01-BAOLOC</t>
  </si>
  <si>
    <t>COOP-LDG-01-PHANTHIET</t>
  </si>
  <si>
    <t>COOPMAR4-HNI-HDG-00</t>
  </si>
  <si>
    <t>COOPMAR4-HNI-HDG-0003</t>
  </si>
  <si>
    <t>COOPMAR4-HNI-HDG-0004</t>
  </si>
  <si>
    <t>COOPMAR4-HNI-HKM-0005</t>
  </si>
  <si>
    <t>COOPMAR4-HNI-LBN-0002</t>
  </si>
  <si>
    <t>COOPMAR5-HCM-GVP-01</t>
  </si>
  <si>
    <t>COOPMAR5-HCM-Q1-00</t>
  </si>
  <si>
    <t>COOPMAR5-HCM-TBH-02</t>
  </si>
  <si>
    <t>COOPMAR6-HCM-Q1-00</t>
  </si>
  <si>
    <t>COOPMAR6-HCM-Q10-561</t>
  </si>
  <si>
    <t>COOPMAR6-HCM-TBH-549</t>
  </si>
  <si>
    <t>COOP-NDH-00-034</t>
  </si>
  <si>
    <t>COOP-PTO-00-044</t>
  </si>
  <si>
    <t>COOP-PTO-00-VINHPHUC</t>
  </si>
  <si>
    <t>COOP-QNH-00-010</t>
  </si>
  <si>
    <t>COOP-QNI-01-030</t>
  </si>
  <si>
    <t>COOP-QNI-01-035</t>
  </si>
  <si>
    <t>COOP-QNI-01-QUANGNGAI</t>
  </si>
  <si>
    <t>COOP-QTI-01-021</t>
  </si>
  <si>
    <t>COOP-QTI-01-DONGHA</t>
  </si>
  <si>
    <t>COOP-THA-00-18506</t>
  </si>
  <si>
    <t>COOP-THA-00-THANHHOA</t>
  </si>
  <si>
    <t>COOP-TNH-01-022</t>
  </si>
  <si>
    <t>COOP-TNH-01-023</t>
  </si>
  <si>
    <t>COOP-TNH-01-032</t>
  </si>
  <si>
    <t>COOP-TNH-01-041</t>
  </si>
  <si>
    <t>COOP-TNH-01-043</t>
  </si>
  <si>
    <t>COOP-TNH-01-046</t>
  </si>
  <si>
    <t>COOP-TNH-01-049</t>
  </si>
  <si>
    <t>COOP-TNH-01-062</t>
  </si>
  <si>
    <t>COOP-TNH-01-063</t>
  </si>
  <si>
    <t>COOP-TNH-01-LONGHAU</t>
  </si>
  <si>
    <t>COOP-TNH-01-TAYNINH</t>
  </si>
  <si>
    <t>COOP-TNH-01-TRANGBANG</t>
  </si>
  <si>
    <t>COOP-TTH-01-HUE</t>
  </si>
  <si>
    <t>COOP-VLG-01-013</t>
  </si>
  <si>
    <t>COOP-VLG-01-045</t>
  </si>
  <si>
    <t>COOP-VLG-01-048</t>
  </si>
  <si>
    <t>COOP-VLG-01-TRAVINH</t>
  </si>
  <si>
    <t>COOP-VLG-01-VINHLONG</t>
  </si>
  <si>
    <t>COOP-VTU-01-024</t>
  </si>
  <si>
    <t>COOP-VTU-01-038</t>
  </si>
  <si>
    <t>COOP-VTU-01-VUNGTAU</t>
  </si>
  <si>
    <t>COOP-VTU-01-VUNGTAU2</t>
  </si>
  <si>
    <t>DAILY-HNI-GLM-0000</t>
  </si>
  <si>
    <t>DALATF-HCM-Q9-001</t>
  </si>
  <si>
    <t>DALATF-HCM-Q9-006</t>
  </si>
  <si>
    <t>DALATF-HNI-GLM-002</t>
  </si>
  <si>
    <t>DALATF-HNI-GLM-003</t>
  </si>
  <si>
    <t>DALATF-HNI-GLM-004</t>
  </si>
  <si>
    <t>DALATF-HNI-GLM-007</t>
  </si>
  <si>
    <t>DALATF-HNI-GLM-008</t>
  </si>
  <si>
    <t>DALATF-HNI-GLM-009</t>
  </si>
  <si>
    <t>DALATF-HNI-GLM-010</t>
  </si>
  <si>
    <t>DALATF-HNI-GLM-011</t>
  </si>
  <si>
    <t>DALATF-HNI-GLM-012</t>
  </si>
  <si>
    <t>DALATF-HNI-GLM-013</t>
  </si>
  <si>
    <t>DALATF-HNI-GLM-M1</t>
  </si>
  <si>
    <t>DALATF-HNI-GLM-S1.08</t>
  </si>
  <si>
    <t>DALATF-HNI-GLM-S1.10</t>
  </si>
  <si>
    <t>DALATF-HNI-GLM-S2.09</t>
  </si>
  <si>
    <t>DALATF-HNI-GLM-S2.10</t>
  </si>
  <si>
    <t>DALATF-HNI-NTL-005</t>
  </si>
  <si>
    <t>DTH-HNI-BTL-6013</t>
  </si>
  <si>
    <t>DTH-HNI-BTL-6017</t>
  </si>
  <si>
    <t>DTH-HNI-GLM-6022</t>
  </si>
  <si>
    <t>DTH-HNI-HBT-0000</t>
  </si>
  <si>
    <t>DTH-HNI-HBT-6020</t>
  </si>
  <si>
    <t>DTH-HNI-HDG-6006</t>
  </si>
  <si>
    <t>DTH-HNI-HMI-6001</t>
  </si>
  <si>
    <t>DTH-HNI-HMI-6003</t>
  </si>
  <si>
    <t>DTH-HNI-HMI-6007</t>
  </si>
  <si>
    <t>DTH-HNI-HMI-6012</t>
  </si>
  <si>
    <t>DTH-HNI-HMI-6019</t>
  </si>
  <si>
    <t>DTH-HNI-LBN-6011</t>
  </si>
  <si>
    <t>DTH-HNI-LBN-6014</t>
  </si>
  <si>
    <t>DTH-HNI-LBN-6018</t>
  </si>
  <si>
    <t>DTH-HNI-NTL-6021</t>
  </si>
  <si>
    <t>DTH-HNI-TTI-6004</t>
  </si>
  <si>
    <t>DTH-HNI-TTI-6005</t>
  </si>
  <si>
    <t>EASY-HNI-BTL-E04</t>
  </si>
  <si>
    <t>EASY-HNI-BTL-E07</t>
  </si>
  <si>
    <t>EASY-HNI-CGY-E05</t>
  </si>
  <si>
    <t>EASY-HNI-HDG-E06</t>
  </si>
  <si>
    <t>EASY-HNI-NTL-0000</t>
  </si>
  <si>
    <t>EASY-HNI-NTL-E08</t>
  </si>
  <si>
    <t>EB-AGG-01-1507</t>
  </si>
  <si>
    <t>EB-BDG-01-6100</t>
  </si>
  <si>
    <t>EB-BDG-01-6101</t>
  </si>
  <si>
    <t>EB-BDG-01-6102</t>
  </si>
  <si>
    <t>EB-BGG-00-9800</t>
  </si>
  <si>
    <t>EB-BNH-00-131</t>
  </si>
  <si>
    <t>EB-CMU-01-152</t>
  </si>
  <si>
    <t>EB-CTO-01-6500</t>
  </si>
  <si>
    <t>EB-DLK-01-4700</t>
  </si>
  <si>
    <t>EB-DNG-01-1500</t>
  </si>
  <si>
    <t>EB-DNG-01-1505</t>
  </si>
  <si>
    <t>EB-DNG-01-4300</t>
  </si>
  <si>
    <t>EB-DNI-01-1503</t>
  </si>
  <si>
    <t>EB-DNI-01-1513</t>
  </si>
  <si>
    <t>EB-DNI-01-6000</t>
  </si>
  <si>
    <t>EB-DNI-01-6001</t>
  </si>
  <si>
    <t>EB-DTP-01-1508</t>
  </si>
  <si>
    <t>EB-DTP-01-1509</t>
  </si>
  <si>
    <t>EB-DTP-01-1512</t>
  </si>
  <si>
    <t>EB-DTP-01-6300</t>
  </si>
  <si>
    <t>EB-GLI-01-1510</t>
  </si>
  <si>
    <t>EB-GLI-01-7700</t>
  </si>
  <si>
    <t>EB-HCM-BTN-5206</t>
  </si>
  <si>
    <t>EB-HCM-GVP-5203</t>
  </si>
  <si>
    <t>EB-HCM-PNN-0000</t>
  </si>
  <si>
    <t>EB-HCM-Q10-5205</t>
  </si>
  <si>
    <t>EB-HCM-Q2-5201</t>
  </si>
  <si>
    <t>EB-HCM-Q2-5209</t>
  </si>
  <si>
    <t>EB-HCM-Q7-5207</t>
  </si>
  <si>
    <t>EB-HCM-TDC-5210</t>
  </si>
  <si>
    <t>EB-HCM-TPU-5202</t>
  </si>
  <si>
    <t>EB-HCM-TPU-5204</t>
  </si>
  <si>
    <t>EB-HCM-TPU-5208</t>
  </si>
  <si>
    <t>EB-HDG-00-3400</t>
  </si>
  <si>
    <t>EB-HNI-CGY-2901</t>
  </si>
  <si>
    <t>EB-HNI-HDG-0150</t>
  </si>
  <si>
    <t>EB-HNI-HDG-2905</t>
  </si>
  <si>
    <t>EB-HNI-LBN-2906</t>
  </si>
  <si>
    <t>EB-HNI-MLH-2907</t>
  </si>
  <si>
    <t>EB-HNI-NTL-2902</t>
  </si>
  <si>
    <t>EB-HNI-TTI-2903</t>
  </si>
  <si>
    <t>EB-HNI-TXN-2904</t>
  </si>
  <si>
    <t>EB-HPG-00-104</t>
  </si>
  <si>
    <t>EB-HPG-00-106</t>
  </si>
  <si>
    <t>EB-HPG-00-117</t>
  </si>
  <si>
    <t>EB-HPG-00-1600</t>
  </si>
  <si>
    <t>EB-HYN-00-145</t>
  </si>
  <si>
    <t>EB-HYN-00-154</t>
  </si>
  <si>
    <t>EB-KHA-01-153</t>
  </si>
  <si>
    <t>EB-KHA-01-7900</t>
  </si>
  <si>
    <t>EB-LCI-00-146</t>
  </si>
  <si>
    <t>EB-LCI-00-155</t>
  </si>
  <si>
    <t>EB-LCI-00-2400</t>
  </si>
  <si>
    <t>EB-LDG-01-4900</t>
  </si>
  <si>
    <t>EB-NAN-00-112</t>
  </si>
  <si>
    <t>EB-NAN-00-3700</t>
  </si>
  <si>
    <t>EB-NBH-00-114</t>
  </si>
  <si>
    <t>EB-NBH-00-125</t>
  </si>
  <si>
    <t>EB-NBH-00-151</t>
  </si>
  <si>
    <t>EB-NBH-00-3500</t>
  </si>
  <si>
    <t>EB-NDH-00-1800</t>
  </si>
  <si>
    <t>EB-NDH-00-NAMDINH</t>
  </si>
  <si>
    <t>EB-PTO-00-113</t>
  </si>
  <si>
    <t>EB-PTO-00-124</t>
  </si>
  <si>
    <t>EB-PTO-00-1900</t>
  </si>
  <si>
    <t>EB-QNH-00-128</t>
  </si>
  <si>
    <t>EB-QNH-00-1400</t>
  </si>
  <si>
    <t>EB-QNI-01-7600</t>
  </si>
  <si>
    <t>EB-TBH-00-1700</t>
  </si>
  <si>
    <t>EB-THA-00-118</t>
  </si>
  <si>
    <t>EB-TNH-01-1501</t>
  </si>
  <si>
    <t>EB-TNH-01-1506</t>
  </si>
  <si>
    <t>EB-TNN-00-144</t>
  </si>
  <si>
    <t>EB-TNN-00-2000</t>
  </si>
  <si>
    <t>EB-TTH-01-1511</t>
  </si>
  <si>
    <t>EB-TTH-01-7500</t>
  </si>
  <si>
    <t>EB-VLG-01-6400</t>
  </si>
  <si>
    <t>EB-VLG-01-7100</t>
  </si>
  <si>
    <t>EB-VTU-01-7200</t>
  </si>
  <si>
    <t>EB-VTU-01-7201</t>
  </si>
  <si>
    <t>ECOFARM-LDG-00-001</t>
  </si>
  <si>
    <t>ECOFARM-LDG-00-002</t>
  </si>
  <si>
    <t>ECO-HNI-THO-001</t>
  </si>
  <si>
    <t>EMART-HCM-GVP-03986</t>
  </si>
  <si>
    <t>FINEMART-HCM-Q2-0004</t>
  </si>
  <si>
    <t>FINEMART-HCM-Q9-0000</t>
  </si>
  <si>
    <t>FINEMART-HCM-Q9-0001</t>
  </si>
  <si>
    <t>FINEMART-HCM-Q9-0002</t>
  </si>
  <si>
    <t>FINEMART-HCM-Q9-0003</t>
  </si>
  <si>
    <t>FM-HCM-BTH-0004</t>
  </si>
  <si>
    <t>FM-HCM-BTH-0006</t>
  </si>
  <si>
    <t>FM-HCM-GVP-0007</t>
  </si>
  <si>
    <t>FM-HCM-PNN-0002</t>
  </si>
  <si>
    <t>FM-HCM-Q1-0005</t>
  </si>
  <si>
    <t>FM-HCM-Q3-0000</t>
  </si>
  <si>
    <t>FM-HCM-Q3-0001</t>
  </si>
  <si>
    <t>FM-HCM-Q7-0003</t>
  </si>
  <si>
    <t>FM-HCM-TBH-0009</t>
  </si>
  <si>
    <t>FM-HCM-TĐC-0008</t>
  </si>
  <si>
    <t>FOODMART-HCM-Q7-0000</t>
  </si>
  <si>
    <t>FOODMART-HCM-Q7-0001</t>
  </si>
  <si>
    <t>FOODMART-HCM-Q7-0002</t>
  </si>
  <si>
    <t>FRUITS-AGG-01-89673</t>
  </si>
  <si>
    <t>FUJIBRG-HCM-Q1-12601</t>
  </si>
  <si>
    <t>FUJIBRG-HCM-Q3-12621</t>
  </si>
  <si>
    <t>FUJIBRG-HCM-Q4-12631</t>
  </si>
  <si>
    <t>FUJIBRG-HDG-00-10041</t>
  </si>
  <si>
    <t>FUJIBRG-HNI-BDH-10031</t>
  </si>
  <si>
    <t>FUJIBRG-HNI-BDH-11091</t>
  </si>
  <si>
    <t>FUJIBRG-HNI-BDH-11211</t>
  </si>
  <si>
    <t>FUJIBRG-HNI-BDH-12051</t>
  </si>
  <si>
    <t>FUJIBRG-HNI-BDH-12091</t>
  </si>
  <si>
    <t>FUJIBRG-HNI-BDH-12211</t>
  </si>
  <si>
    <t>FUJIBRG-HNI-BDH-12241</t>
  </si>
  <si>
    <t>FUJIBRG-HNI-BDH-12401</t>
  </si>
  <si>
    <t>FUJIBRG-HNI-BDH-12531</t>
  </si>
  <si>
    <t>FUJIBRG-HNI-BTL-12671</t>
  </si>
  <si>
    <t>FUJIBRG-HNI-CGY-11171</t>
  </si>
  <si>
    <t>FUJIBRG-HNI-CGY-11201</t>
  </si>
  <si>
    <t>FUJIBRG-HNI-CMY-12711</t>
  </si>
  <si>
    <t>FUJIBRG-HNI-DAH-12451</t>
  </si>
  <si>
    <t>FUJIBRG-HNI-DAH-12491</t>
  </si>
  <si>
    <t>FUJIBRG-HNI-DAH-12691</t>
  </si>
  <si>
    <t>FUJIBRG-HNI-DDA-000</t>
  </si>
  <si>
    <t>FUJIBRG-HNI-DDA-11011</t>
  </si>
  <si>
    <t>FUJIBRG-HNI-DDA-11021</t>
  </si>
  <si>
    <t>FUJIBRG-HNI-DDA-11031</t>
  </si>
  <si>
    <t>FUJIBRG-HNI-DDA-11041</t>
  </si>
  <si>
    <t>FUJIBRG-HNI-DDA-12061</t>
  </si>
  <si>
    <t>FUJIBRG-HNI-DDA-12251</t>
  </si>
  <si>
    <t>FUJIBRG-HNI-DDA-12331</t>
  </si>
  <si>
    <t>FUJIBRG-HNI-DDA-12341</t>
  </si>
  <si>
    <t>FUJIBRG-HNI-DDA-12431</t>
  </si>
  <si>
    <t>FUJIBRG-HNI-DDA-12511</t>
  </si>
  <si>
    <t>FUJIBRG-HNI-DDA-12551</t>
  </si>
  <si>
    <t>FUJIBRG-HNI-DDA-12731</t>
  </si>
  <si>
    <t>FUJIBRG-HNI-DDA-13011</t>
  </si>
  <si>
    <t>FUJIBRG-HNI-HBT-000</t>
  </si>
  <si>
    <t>FUJIBRG-HNI-HBT-11081</t>
  </si>
  <si>
    <t>FUJIBRG-HNI-HBT-12021</t>
  </si>
  <si>
    <t>FUJIBRG-HNI-HBT-12111</t>
  </si>
  <si>
    <t>FUJIBRG-HNI-HBT-12201</t>
  </si>
  <si>
    <t>FUJIBRG-HNI-HBT-12221</t>
  </si>
  <si>
    <t>FUJIBRG-HNI-HBT-12721</t>
  </si>
  <si>
    <t>FUJIBRG-HNI-HBT-12741</t>
  </si>
  <si>
    <t>FUJIBRG-HNI-HBT-12761</t>
  </si>
  <si>
    <t>FUJIBRG-HNI-HDC-12342</t>
  </si>
  <si>
    <t>FUJIBRG-HNI-HDG-11051</t>
  </si>
  <si>
    <t>FUJIBRG-HNI-HDG-12521</t>
  </si>
  <si>
    <t>FUJIBRG-HNI-HKM-10011</t>
  </si>
  <si>
    <t>FUJIBRG-HNI-HKM-12171</t>
  </si>
  <si>
    <t>FUJIBRG-HNI-HKM-12411</t>
  </si>
  <si>
    <t>FUJIBRG-HNI-HKM-12481</t>
  </si>
  <si>
    <t>FUJIBRG-HNI-HKM-12751</t>
  </si>
  <si>
    <t>FUJIBRG-HNI-HKM-13031</t>
  </si>
  <si>
    <t>FUJIBRG-HNI-HMI-11221</t>
  </si>
  <si>
    <t>FUJIBRG-HNI-HMI-11241</t>
  </si>
  <si>
    <t>FUJIBRG-HNI-HMI-12351</t>
  </si>
  <si>
    <t>FUJIBRG-HNI-LBN-10021</t>
  </si>
  <si>
    <t>FUJIBRG-HNI-LBN-12041</t>
  </si>
  <si>
    <t>FUJIBRG-HNI-LBN-12441</t>
  </si>
  <si>
    <t>FUJIBRG-HNI-LBN-12661</t>
  </si>
  <si>
    <t>FUJIBRG-HNI-LBN-12681</t>
  </si>
  <si>
    <t>FUJIBRG-HNI-NTL-11101</t>
  </si>
  <si>
    <t>FUJIBRG-HNI-NTL-11121</t>
  </si>
  <si>
    <t>FUJIBRG-HNI-NTL-12701</t>
  </si>
  <si>
    <t>FUJIBRG-HNI-THO-10051</t>
  </si>
  <si>
    <t>FUJIBRG-HNI-THO-11161</t>
  </si>
  <si>
    <t>FUJIBRG-HNI-THO-13061</t>
  </si>
  <si>
    <t>FUJIBRG-HNI-TTI-12561</t>
  </si>
  <si>
    <t>FUJIBRG-HNI-TXN-11181</t>
  </si>
  <si>
    <t>FUJIBRG-HNI-TXN-11191</t>
  </si>
  <si>
    <t>FUJIBRG-HNI-TXN-12031</t>
  </si>
  <si>
    <t>FUJIBRG-HNI-TXN-12231</t>
  </si>
  <si>
    <t>FUJIBRG-HNI-TXN-13041</t>
  </si>
  <si>
    <t>FUJIBRG-HPG-00-10101</t>
  </si>
  <si>
    <t>FUJIBRG-HPG-00-12801</t>
  </si>
  <si>
    <t>FUJIBRG-HYN-00-10061</t>
  </si>
  <si>
    <t>FUJIBRG-HYN-00-10141</t>
  </si>
  <si>
    <t>FUJIBRG-QNH-00-12571</t>
  </si>
  <si>
    <t>FUJIBRG-VTU-01-12581</t>
  </si>
  <si>
    <t>G24H-HNI-CGY-052</t>
  </si>
  <si>
    <t>GDVN-HCM-Q3-83473</t>
  </si>
  <si>
    <t>GMART-HNI-NTL-21974</t>
  </si>
  <si>
    <t>GOOGOO-HCM-TDC-0000</t>
  </si>
  <si>
    <t>GOOGOO-HCM-TDC-0001</t>
  </si>
  <si>
    <t>GREEN-HNI-01-0000</t>
  </si>
  <si>
    <t>GREEN-HNI-CGY-0002</t>
  </si>
  <si>
    <t>GREEN-HNI-GLM-0003</t>
  </si>
  <si>
    <t>GREEN-HNI-GLM-0004</t>
  </si>
  <si>
    <t>GREEN-HNI-HMI-0001</t>
  </si>
  <si>
    <t>GREEN-HNI-NTL-0005</t>
  </si>
  <si>
    <t>GRELI-HCM-Q10-0000</t>
  </si>
  <si>
    <t>GRELI-HCM-Q10-0001</t>
  </si>
  <si>
    <t>GRELI-HCM-Q10-0002</t>
  </si>
  <si>
    <t>GS25-HCM-BTH-0005</t>
  </si>
  <si>
    <t>GS25-HCM-BTH-0016</t>
  </si>
  <si>
    <t>GS25-HCM-BTH-0017</t>
  </si>
  <si>
    <t>GS25-HCM-HBC-0006</t>
  </si>
  <si>
    <t>GS25-HCM-PNN-0014</t>
  </si>
  <si>
    <t>GS25-HCM-Q10-0004</t>
  </si>
  <si>
    <t>GS25-HCM-Q1-0001</t>
  </si>
  <si>
    <t>GS25-HCM-Q1-0002</t>
  </si>
  <si>
    <t>GS25-HCM-Q1-0011</t>
  </si>
  <si>
    <t>GS25-HCM-Q3-0003</t>
  </si>
  <si>
    <t>GS25-HCM-Q5-0012</t>
  </si>
  <si>
    <t>GS25-HCM-Q7-0007</t>
  </si>
  <si>
    <t>GS25-HCM-Q7-0008</t>
  </si>
  <si>
    <t>GS25-HCM-Q8-0009</t>
  </si>
  <si>
    <t>GS25-HCM-TBH-0013</t>
  </si>
  <si>
    <t>GS25-HCM-TPU-0015</t>
  </si>
  <si>
    <t>GS25-LAN-00-0010</t>
  </si>
  <si>
    <t>KAIMART-HNI-GLM-001</t>
  </si>
  <si>
    <t>HỘ KINH DOANH KAI MART</t>
  </si>
  <si>
    <t>KL-HNI-BTL-HADA</t>
  </si>
  <si>
    <t>KL-HNI-HDG-00164</t>
  </si>
  <si>
    <t>KL-HNI-NTL-HN001</t>
  </si>
  <si>
    <t>KL-HNI-NTL-HN003</t>
  </si>
  <si>
    <t>Huyện Ứng Hòa</t>
  </si>
  <si>
    <t>SIBA-HNI-BTL-0006</t>
  </si>
  <si>
    <t>SIBA-HNI-BTL-0007</t>
  </si>
  <si>
    <t>SIBA-HNI-DDA-0012</t>
  </si>
  <si>
    <t>SIBA-HNI-GLM-0004</t>
  </si>
  <si>
    <t>SIBA-HNI-GLM-0010</t>
  </si>
  <si>
    <t>SIBA-HNI-HBT-0003</t>
  </si>
  <si>
    <t>SIBA-HNI-HDC-0002</t>
  </si>
  <si>
    <t>SIBA-HNI-HDC-0005</t>
  </si>
  <si>
    <t>SIBA-HNI-HDG-0008</t>
  </si>
  <si>
    <t>SIBA-HNI-HDG-0015</t>
  </si>
  <si>
    <t>SIBA-HNI-HDG-0017</t>
  </si>
  <si>
    <t>SIBA-HNI-HDG-0018</t>
  </si>
  <si>
    <t>SIBA-HNI-HMI-0013</t>
  </si>
  <si>
    <t>SIBA-HNI-LBN-0009</t>
  </si>
  <si>
    <t>SIBA-HNI-NTL-0001</t>
  </si>
  <si>
    <t>SIBA-HNI-TXN-25505-001</t>
  </si>
  <si>
    <t>SIBA-HPG-01-0011</t>
  </si>
  <si>
    <t>SIBA-HPG-01-0014</t>
  </si>
  <si>
    <t>SIBA-NAN-01-0016</t>
  </si>
  <si>
    <t>X28</t>
  </si>
  <si>
    <t>ZENMART</t>
  </si>
  <si>
    <t>YOUNGVIETNAM</t>
  </si>
  <si>
    <t>X20DETNAMDINH</t>
  </si>
  <si>
    <t>X20</t>
  </si>
  <si>
    <t>X20NAMDINH</t>
  </si>
  <si>
    <t>XNKAUVIETMY</t>
  </si>
  <si>
    <t>XNKTRUONGHUNG</t>
  </si>
  <si>
    <t>XNKVIETUC</t>
  </si>
  <si>
    <t>XUANDIENSG</t>
  </si>
  <si>
    <t>HCM</t>
  </si>
  <si>
    <t>TPU</t>
  </si>
  <si>
    <t>BDG</t>
  </si>
  <si>
    <t>Q2</t>
  </si>
  <si>
    <t>HNI</t>
  </si>
  <si>
    <t>Q1</t>
  </si>
  <si>
    <t>HYN</t>
  </si>
  <si>
    <t>Q3</t>
  </si>
  <si>
    <t>KHA</t>
  </si>
  <si>
    <t>Q5</t>
  </si>
  <si>
    <t>LAN</t>
  </si>
  <si>
    <t>Q6</t>
  </si>
  <si>
    <t>TNH</t>
  </si>
  <si>
    <t>Q7</t>
  </si>
  <si>
    <t>VTU</t>
  </si>
  <si>
    <t>00</t>
  </si>
  <si>
    <t>DNI</t>
  </si>
  <si>
    <t>TBH</t>
  </si>
  <si>
    <t>NBH</t>
  </si>
  <si>
    <t>HNB</t>
  </si>
  <si>
    <t>CMU</t>
  </si>
  <si>
    <t>BCU</t>
  </si>
  <si>
    <t>DTP</t>
  </si>
  <si>
    <t>Q11</t>
  </si>
  <si>
    <t>KGG</t>
  </si>
  <si>
    <t>HKM</t>
  </si>
  <si>
    <t>BPC</t>
  </si>
  <si>
    <t>CGY</t>
  </si>
  <si>
    <t>CTO</t>
  </si>
  <si>
    <t>01</t>
  </si>
  <si>
    <t>HUG</t>
  </si>
  <si>
    <t>PNN</t>
  </si>
  <si>
    <t>AGG</t>
  </si>
  <si>
    <t>BTN</t>
  </si>
  <si>
    <t>VLG</t>
  </si>
  <si>
    <t>LBN</t>
  </si>
  <si>
    <t>TDC</t>
  </si>
  <si>
    <t>DLK</t>
  </si>
  <si>
    <t>Q9</t>
  </si>
  <si>
    <t>LDG</t>
  </si>
  <si>
    <t>GVP</t>
  </si>
  <si>
    <t>Q10</t>
  </si>
  <si>
    <t>PYN</t>
  </si>
  <si>
    <t>THO</t>
  </si>
  <si>
    <t>HDG</t>
  </si>
  <si>
    <t>NTL</t>
  </si>
  <si>
    <t>HPG</t>
  </si>
  <si>
    <t>HHM</t>
  </si>
  <si>
    <t>QNH</t>
  </si>
  <si>
    <t>Q12</t>
  </si>
  <si>
    <t>BNH</t>
  </si>
  <si>
    <t>HBT</t>
  </si>
  <si>
    <t>TNN</t>
  </si>
  <si>
    <t>DDA</t>
  </si>
  <si>
    <t>TGG</t>
  </si>
  <si>
    <t>BDH</t>
  </si>
  <si>
    <t>DKN</t>
  </si>
  <si>
    <t>TXN</t>
  </si>
  <si>
    <t>QTI</t>
  </si>
  <si>
    <t>HMI</t>
  </si>
  <si>
    <t>QNI</t>
  </si>
  <si>
    <t>HDC</t>
  </si>
  <si>
    <t>NDH</t>
  </si>
  <si>
    <t>DAH</t>
  </si>
  <si>
    <t>PTO</t>
  </si>
  <si>
    <t>TTI</t>
  </si>
  <si>
    <t>DNG</t>
  </si>
  <si>
    <t>Q4</t>
  </si>
  <si>
    <t>HTH</t>
  </si>
  <si>
    <t>BTL</t>
  </si>
  <si>
    <t>THA</t>
  </si>
  <si>
    <t>CMY</t>
  </si>
  <si>
    <t>GLI</t>
  </si>
  <si>
    <t>GLM</t>
  </si>
  <si>
    <t>HUE</t>
  </si>
  <si>
    <t>BTH</t>
  </si>
  <si>
    <t>LCU</t>
  </si>
  <si>
    <t>Q8</t>
  </si>
  <si>
    <t>BGG</t>
  </si>
  <si>
    <t>CCI</t>
  </si>
  <si>
    <t>LSN</t>
  </si>
  <si>
    <t>TOI</t>
  </si>
  <si>
    <t>NAN</t>
  </si>
  <si>
    <t>CGO</t>
  </si>
  <si>
    <t>LCI</t>
  </si>
  <si>
    <t>MDC</t>
  </si>
  <si>
    <t>HNM</t>
  </si>
  <si>
    <t>MLH</t>
  </si>
  <si>
    <t>NTN</t>
  </si>
  <si>
    <t>UHA</t>
  </si>
  <si>
    <t>BLU</t>
  </si>
  <si>
    <t>SSN</t>
  </si>
  <si>
    <t>VPC</t>
  </si>
  <si>
    <t>DPG</t>
  </si>
  <si>
    <t>HBH</t>
  </si>
  <si>
    <t>TTT</t>
  </si>
  <si>
    <t>YBI</t>
  </si>
  <si>
    <t>SUAANHTAI</t>
  </si>
  <si>
    <t>TQG</t>
  </si>
  <si>
    <t>STY</t>
  </si>
  <si>
    <t>QBH</t>
  </si>
  <si>
    <t>QOI</t>
  </si>
  <si>
    <t>SLA</t>
  </si>
  <si>
    <t>BVI</t>
  </si>
  <si>
    <t>TVH</t>
  </si>
  <si>
    <t>PXN</t>
  </si>
  <si>
    <t>QNM</t>
  </si>
  <si>
    <t>TTN</t>
  </si>
  <si>
    <t>STG</t>
  </si>
  <si>
    <t>BTE</t>
  </si>
  <si>
    <t>HGG</t>
  </si>
  <si>
    <t>BKN</t>
  </si>
  <si>
    <t>CBG</t>
  </si>
  <si>
    <t>DBN</t>
  </si>
  <si>
    <t>KTM</t>
  </si>
  <si>
    <t>CANHTOAN-HNI-TTI-000</t>
  </si>
  <si>
    <t>CC-HCM-Q1-1056</t>
  </si>
  <si>
    <t>CEVA-HCM-TBH-7720</t>
  </si>
  <si>
    <t>CLASS-HNI-TXN-5350</t>
  </si>
  <si>
    <t>CMART2-HNI-NTL-000</t>
  </si>
  <si>
    <t>CMART6-HNI-HDG-000</t>
  </si>
  <si>
    <t>KL-HCM-Q1-0000</t>
  </si>
  <si>
    <t>KL-HCM-HBC-0000</t>
  </si>
  <si>
    <t>coopANNHON</t>
  </si>
  <si>
    <t>COOP-HCM-Q1-CONGQUYNH</t>
  </si>
  <si>
    <t>coopfoodDINHCHAU</t>
  </si>
  <si>
    <t>coopfoodPHUYEN</t>
  </si>
  <si>
    <t>coopfoodTHANHHOA</t>
  </si>
  <si>
    <t>COOP-CTO-01-GABAYHG-1</t>
  </si>
  <si>
    <t>coopPHULAM1</t>
  </si>
  <si>
    <t>COOP-HCM-Q12-TRUNGMYTAY</t>
  </si>
  <si>
    <t>COOP-HNI-HDG-HOANGMAI</t>
  </si>
  <si>
    <t>CHAUAU-HCM-Q2-3267</t>
  </si>
  <si>
    <t>CHIDIEM-HCM-Q3-8046</t>
  </si>
  <si>
    <t>CHIHAU-HNI-00-0001</t>
  </si>
  <si>
    <t>KINHDONG-BNH-00-0001</t>
  </si>
  <si>
    <t>CHOHAY-HPG-00-001</t>
  </si>
  <si>
    <t>PRO-DNI-01-4356</t>
  </si>
  <si>
    <t>DALATF-HNI-000</t>
  </si>
  <si>
    <t>PHONGPHU-NTN-01-70547</t>
  </si>
  <si>
    <t>DINHMANH-BGG-00-001</t>
  </si>
  <si>
    <t>DONGNAM-HNI-TXN-4051</t>
  </si>
  <si>
    <t>DUCTHANH-HNI-HMI-27891</t>
  </si>
  <si>
    <t>DUYHIEU-HNI-HDG-01255</t>
  </si>
  <si>
    <t>EMCF-HCM-Q11-06676</t>
  </si>
  <si>
    <t>EPCO-HCM-Q11-06676</t>
  </si>
  <si>
    <t>ESMEE-HNI-HKM-69684</t>
  </si>
  <si>
    <t>ESMEE-HCM-Q1-57876</t>
  </si>
  <si>
    <t>FARMSHOP-HCM-BTH-01957</t>
  </si>
  <si>
    <t>FIDITOUR-HCM-Q1-57876</t>
  </si>
  <si>
    <t>FORD THĂNG LONG</t>
  </si>
  <si>
    <t>GETRA-HCM-Q1-15112</t>
  </si>
  <si>
    <t>00000774</t>
  </si>
  <si>
    <t>00000775</t>
  </si>
  <si>
    <t>00000776</t>
  </si>
  <si>
    <t>#N/A</t>
  </si>
  <si>
    <t>BẢNG TỔNG HỢP CÔNG NỢ NĂM 2026</t>
  </si>
  <si>
    <t>(Multiple Items)</t>
  </si>
  <si>
    <t>GOMART</t>
  </si>
  <si>
    <t>HỘ KINH DOANH TRẦN THỊ BÍCH HẠNH -HẢI HẬU</t>
  </si>
  <si>
    <t>chốt qua zalo - cuối tháng</t>
  </si>
  <si>
    <t>Thông tin chuyển khoản:</t>
  </si>
  <si>
    <r>
      <t>Tên tài khoản:</t>
    </r>
    <r>
      <rPr>
        <sz val="14"/>
        <color theme="1"/>
        <rFont val="Times New Roman"/>
        <family val="1"/>
      </rPr>
      <t xml:space="preserve"> </t>
    </r>
  </si>
  <si>
    <t>Công ty TNHH MTV Thương mại và Dịch vụ Ngọc Thơm</t>
  </si>
  <si>
    <r>
      <t>Số tài khoản:</t>
    </r>
    <r>
      <rPr>
        <sz val="14"/>
        <color theme="1"/>
        <rFont val="Times New Roman"/>
        <family val="1"/>
      </rPr>
      <t xml:space="preserve"> </t>
    </r>
  </si>
  <si>
    <t>0721.005.104.420 – tại Ngân hàng Vietcombank chi nhánh Kỳ Đồng</t>
  </si>
  <si>
    <t>Nguyen Thi Bang</t>
  </si>
  <si>
    <t>CÔNG TY TNHH OOCL VIỆT NAM</t>
  </si>
  <si>
    <t>OOCLHOCHIMINH</t>
  </si>
  <si>
    <t>thuế suất 5.26315%</t>
  </si>
  <si>
    <t>MA MOI</t>
  </si>
  <si>
    <t>NHAM THI THANH HA, HÀ VY, NGUYỄN THỊ HẠNH</t>
  </si>
  <si>
    <t>HOANG THI HANG</t>
  </si>
  <si>
    <t>SIBA-HNI-HBT-S074</t>
  </si>
  <si>
    <t>chi nhánh công ty cổ phần siba food việt nam</t>
  </si>
  <si>
    <t>S704- tầng 1 tòa N02 New Horizon city , 87 Lĩnh Nam, P. Vĩnh Tuy, Hai Bà Trưng, Hà Nội</t>
  </si>
  <si>
    <t>hn009</t>
  </si>
  <si>
    <t>EASYMART-HNI-CGY-265</t>
  </si>
  <si>
    <t>E10.Easymart The West</t>
  </si>
  <si>
    <t>EASYMART-HNI-HDG-CT4</t>
  </si>
  <si>
    <t>E16. CT4 YÊN NGHĨA</t>
  </si>
  <si>
    <t>CTY TNHH MTV TM VÀ DV NGỌC THƠM</t>
  </si>
  <si>
    <t>Trụ Sở: 12/14/18 Đường 49, Khu phố 69, Phường Hiệp Bình, Thành phố Hồ Chí Minh, Việt Nam.</t>
  </si>
  <si>
    <t>CN2: Số C6 Ngô Thì Nhậm, P. Hà Đông, TP. Hà Nội.</t>
  </si>
  <si>
    <t>Hotline: 09.09.09.79.25 / 028.6290.6631</t>
  </si>
  <si>
    <t>Emaill: ngocthom.po@gmail.com</t>
  </si>
  <si>
    <t>Wedsite: ngocthom.com.vn</t>
  </si>
  <si>
    <r>
      <t>CN1: </t>
    </r>
    <r>
      <rPr>
        <sz val="11"/>
        <rFont val="Segoe UI Historic"/>
        <family val="2"/>
      </rPr>
      <t>207/25/3 Phạm Văn Hai, P. Tân Sơn Nhất, TP Hồ Chí Minh</t>
    </r>
  </si>
  <si>
    <t>Hóa đơn cũ</t>
  </si>
  <si>
    <t>Nguyễn Thị Hồng Nga</t>
  </si>
  <si>
    <t>mt56</t>
  </si>
  <si>
    <t>NGƯỜI GỬI</t>
  </si>
  <si>
    <t>CÔNG TY NGỌC THƠM</t>
  </si>
  <si>
    <t>ĐỊA CHỈ VP</t>
  </si>
  <si>
    <t>207/025/03 PHẠM VĂN HAI - P5 - TB (MR TÂM)</t>
  </si>
  <si>
    <t>NGƯỜI NHẬN</t>
  </si>
  <si>
    <t>SIÊU THỊ VIETNAM FRUITS&amp;MORE</t>
  </si>
  <si>
    <t>Địa chỉ nhà xe 476 Lê Hồng Phong , P.1, Q.10, Tp.HCM</t>
  </si>
  <si>
    <t xml:space="preserve">Sđt </t>
  </si>
  <si>
    <t>0845364889</t>
  </si>
  <si>
    <t>Làm việc từ 7h30 đến 19h</t>
  </si>
  <si>
    <t>Thanh toán phí thùng hàng cho Nhà xe lấy phiếu về chụp hình giúp em</t>
  </si>
  <si>
    <t>SĐT</t>
  </si>
  <si>
    <t>0949093482 (DUY LINH)</t>
  </si>
  <si>
    <t>CỔNG CHỢ ĐÊM VUIFEST, KHU PHỐ 5, ĐẶC KHU PHÚ QUỐC, AN GIANG, VIỆT NAM</t>
  </si>
  <si>
    <t>BH00049</t>
  </si>
  <si>
    <t>00000102</t>
  </si>
  <si>
    <t>BH00064</t>
  </si>
  <si>
    <t>00000109</t>
  </si>
  <si>
    <t>BH00671</t>
  </si>
  <si>
    <t>00001317</t>
  </si>
  <si>
    <t>BH01756</t>
  </si>
  <si>
    <t>00002915</t>
  </si>
  <si>
    <t>BH03721</t>
  </si>
  <si>
    <t>00006042</t>
  </si>
  <si>
    <t>BH04117</t>
  </si>
  <si>
    <t>00006176</t>
  </si>
  <si>
    <t>BH04904</t>
  </si>
  <si>
    <t>00008398</t>
  </si>
  <si>
    <t>BH05596</t>
  </si>
  <si>
    <t>00008530</t>
  </si>
  <si>
    <t>BH06544</t>
  </si>
  <si>
    <t>00009564</t>
  </si>
  <si>
    <t>BH06450</t>
  </si>
  <si>
    <t>00009530</t>
  </si>
  <si>
    <t>Bán hàng S704- tầng 1 tòa N02 New Horizon city , 87 Lĩnh Nam, P. Vĩnh Tuy, Hai Bà Trưng, Hà Nội  theo hóa đơn 00009530 , ĐƠN KHAI TRƯƠNG CK 10% ( GIAO HÀNG 7/2/2026)</t>
  </si>
  <si>
    <t>BH18848</t>
  </si>
  <si>
    <t>00014698</t>
  </si>
  <si>
    <t>BH18850</t>
  </si>
  <si>
    <t>00014700</t>
  </si>
  <si>
    <t>BH18849</t>
  </si>
  <si>
    <t>00014699</t>
  </si>
  <si>
    <t>BH18847</t>
  </si>
  <si>
    <t>00014697</t>
  </si>
  <si>
    <t>BH21673</t>
  </si>
  <si>
    <t>00018486</t>
  </si>
  <si>
    <t>BH22698</t>
  </si>
  <si>
    <t>00020685</t>
  </si>
  <si>
    <t>BH23361</t>
  </si>
  <si>
    <t>00021573</t>
  </si>
  <si>
    <t>BH24755</t>
  </si>
  <si>
    <t>00023287</t>
  </si>
  <si>
    <t>BH24870</t>
  </si>
  <si>
    <t>00024196</t>
  </si>
  <si>
    <t>Sibafood S704- tầng 1 tòa N02 New Horizon city</t>
  </si>
  <si>
    <t>BH25141</t>
  </si>
  <si>
    <t>00024368</t>
  </si>
  <si>
    <t>BH25503</t>
  </si>
  <si>
    <t>00024938</t>
  </si>
  <si>
    <t>Bán hàng Sibafood S007 - Tòa Mulberry theo hóa đơn 00024938</t>
  </si>
  <si>
    <t>BH25407</t>
  </si>
  <si>
    <t>00024895</t>
  </si>
  <si>
    <t>BH25476</t>
  </si>
  <si>
    <t>00024911</t>
  </si>
  <si>
    <t>BH27590</t>
  </si>
  <si>
    <t>00028274</t>
  </si>
  <si>
    <t>Bán hàng Sibafood S704- tầng 1 tòa N02 New Horizon city theo hóa đơn 00028274</t>
  </si>
  <si>
    <t>BH28929</t>
  </si>
  <si>
    <t>00030203</t>
  </si>
  <si>
    <t>Bán hàng Sibafood Terra An Hưng theo hóa đơn 00030203</t>
  </si>
  <si>
    <t>BH28930</t>
  </si>
  <si>
    <t>00030204</t>
  </si>
  <si>
    <t>Bán hàng Sibafood S007 - Tòa Mulberry theo hóa đơn 00030204</t>
  </si>
  <si>
    <t>BH29302</t>
  </si>
  <si>
    <t>00031518</t>
  </si>
  <si>
    <t>Bán hàng Sibafood Hope Residences theo hóa đơn 00031518</t>
  </si>
  <si>
    <t>SIBA-HNI-BTL-S076</t>
  </si>
  <si>
    <t>Siba Food Epic's Home</t>
  </si>
  <si>
    <t>BH29585</t>
  </si>
  <si>
    <t>00031565</t>
  </si>
  <si>
    <t>Bán hàng Siba Food Epic's Home theo hóa đơn 00031565 , ĐƠN KHAI TRƯƠNG CK 10% + CK CỐ ĐỊNH 6%</t>
  </si>
  <si>
    <t>BH29584</t>
  </si>
  <si>
    <t>00031564</t>
  </si>
  <si>
    <t>Bán hàng Sibafood S704- tầng 1 tòa N02 New Horizon city theo hóa đơn 00031564</t>
  </si>
  <si>
    <t>BH30725</t>
  </si>
  <si>
    <t>00033135</t>
  </si>
  <si>
    <t>Bán hàng Sibafood Thăng Long Capital theo hóa đơn 00033135</t>
  </si>
  <si>
    <t>BH30724</t>
  </si>
  <si>
    <t>00033134</t>
  </si>
  <si>
    <t>Bán hàng Sibafood S007 - Tòa Mulberry theo hóa đơn 00033134</t>
  </si>
  <si>
    <t>SIBA-HNI-LBN-S078</t>
  </si>
  <si>
    <t>SIBA FOOF</t>
  </si>
  <si>
    <t>BH30726</t>
  </si>
  <si>
    <t>00033136</t>
  </si>
  <si>
    <t>Bán hàng SIBA FOOF S078 -0125- CT2B, tòa nhà ct2  theo hóa đơn 00033136 , CK CỐ ĐỊNH 6% + ĐƠN KHAI TRƯƠNG CK 10%</t>
  </si>
  <si>
    <t>BH31060</t>
  </si>
  <si>
    <t>00034393</t>
  </si>
  <si>
    <t>Bán hàng Sibafood Terra An Hưng theo hóa đơn 00034393</t>
  </si>
  <si>
    <t>SIBA-HCM-Q7-S079</t>
  </si>
  <si>
    <t>Sibafood S079 - Sunrise</t>
  </si>
  <si>
    <t>BH13974</t>
  </si>
  <si>
    <t>00034769</t>
  </si>
  <si>
    <t>4100167066</t>
  </si>
  <si>
    <t>BH31651</t>
  </si>
  <si>
    <t>00034780</t>
  </si>
  <si>
    <t>Bán hàng Sibafood Hope Residences theo hóa đơn 00034780</t>
  </si>
  <si>
    <t>SIBA-HNI-GLM-S085</t>
  </si>
  <si>
    <t>BH31955</t>
  </si>
  <si>
    <t>00034891</t>
  </si>
  <si>
    <t>Bán hàng SIBA FOOF  S085 -Căn 1S 27 tầng 1 , tòa nhà P3 phân khu the pavilion  theo hóa đơn 00034891 , ĐƠN KHAI TRƯƠNG GIAO 20-5 + CK CỐ ĐỊNH 6% + 10% ĐƠN KHAI TRƯƠNG</t>
  </si>
  <si>
    <t>BH32036</t>
  </si>
  <si>
    <t>00034898</t>
  </si>
  <si>
    <t>Bán hàng Sibafood S007 - Tòa Mulberry theo hóa đơn 00034898</t>
  </si>
  <si>
    <t>BH32323</t>
  </si>
  <si>
    <t>00036330</t>
  </si>
  <si>
    <t>Bán hàng Sibafood S704- tầng 1 tòa N02 New Horizon city theo hóa đơn 00036330</t>
  </si>
  <si>
    <t>SIBA-HCM-Q7-S091</t>
  </si>
  <si>
    <t>Sibafood S091 - Residence</t>
  </si>
  <si>
    <t>BH14643</t>
  </si>
  <si>
    <t>00036400</t>
  </si>
  <si>
    <t>4100167069</t>
  </si>
  <si>
    <t>SIBA-HCM-HBC-S092</t>
  </si>
  <si>
    <t>Sibafood S092 - Mizuki</t>
  </si>
  <si>
    <t>BH14691</t>
  </si>
  <si>
    <t>00036460</t>
  </si>
  <si>
    <t>4100167070</t>
  </si>
  <si>
    <t>SIBA-HCM-Q9-S072</t>
  </si>
  <si>
    <t>Sibafood S072 - GH201.S04 Vinhomes Grand Park</t>
  </si>
  <si>
    <t>BH14783</t>
  </si>
  <si>
    <t>00037373</t>
  </si>
  <si>
    <t>4100170573</t>
  </si>
  <si>
    <t>SIBA-HCM-Q9-S073</t>
  </si>
  <si>
    <t>Sibafood S073 - BS1001.S03 Vinhomes Grand Park</t>
  </si>
  <si>
    <t>BH14784</t>
  </si>
  <si>
    <t>00037374</t>
  </si>
  <si>
    <t>4100173071</t>
  </si>
  <si>
    <t>BH33565</t>
  </si>
  <si>
    <t>00037979</t>
  </si>
  <si>
    <t>Bán hàng Sibafood S704- tầng 1 tòa N02 New Horizon city theo hóa đơn 00037979</t>
  </si>
  <si>
    <t>BH33564</t>
  </si>
  <si>
    <t>00037978</t>
  </si>
  <si>
    <t>Bán hàng Sibafood Thăng Long Capital theo hóa đơn 00037978</t>
  </si>
  <si>
    <t>SIBA-HNI-GLM-S088</t>
  </si>
  <si>
    <t>Siba food</t>
  </si>
  <si>
    <t>BH33949</t>
  </si>
  <si>
    <t>00038098</t>
  </si>
  <si>
    <t>Bán hàng Siba food S088- số 1S26 , tầng 1 , tòa nhà ZR 1</t>
  </si>
  <si>
    <t>BH34181</t>
  </si>
  <si>
    <t>00039065</t>
  </si>
  <si>
    <t>Bán hàng Sibafood Hope Residences theo hóa đơn 00039065</t>
  </si>
  <si>
    <t>SIBA-HCM-HBC-S086</t>
  </si>
  <si>
    <t>Sibafood S086- Westgate</t>
  </si>
  <si>
    <t>BH15959</t>
  </si>
  <si>
    <t>00039668</t>
  </si>
  <si>
    <t>4100167068</t>
  </si>
  <si>
    <t>BH34639</t>
  </si>
  <si>
    <t>00039695</t>
  </si>
  <si>
    <t>Bán hàng Siba food theo hóa đơn 00039695</t>
  </si>
  <si>
    <t>SIBA-HNI-HDG-A11</t>
  </si>
  <si>
    <t>Geleximco Lê Trọng Tấn -Dương Nội</t>
  </si>
  <si>
    <t>BH34638</t>
  </si>
  <si>
    <t>00039694</t>
  </si>
  <si>
    <t>Bán hàng Geleximco Lê Trọng Tấn -Dương Nội theo hóa đơn 00039694 , đơn khai trương ck 10%</t>
  </si>
  <si>
    <t>BH16094</t>
  </si>
  <si>
    <t>00040512</t>
  </si>
  <si>
    <t>4100179985</t>
  </si>
  <si>
    <t>BH34838</t>
  </si>
  <si>
    <t>00040540</t>
  </si>
  <si>
    <t>Bán hàng Sibafood Thăng Long Capital theo hóa đơn 00040540</t>
  </si>
  <si>
    <t>BH35211</t>
  </si>
  <si>
    <t>00041135</t>
  </si>
  <si>
    <t>Bán hàng Sibafood S007 - Tòa Mulberry theo hóa đơn 00041135</t>
  </si>
  <si>
    <t>BH16630</t>
  </si>
  <si>
    <t>00041261</t>
  </si>
  <si>
    <t>4100181672</t>
  </si>
  <si>
    <t>BH35439</t>
  </si>
  <si>
    <t>00041225</t>
  </si>
  <si>
    <t>Bán hàng Sibafood Vinhomes Green Bay, Mễ Trì theo hóa đơn 00041225</t>
  </si>
  <si>
    <t>BH35773</t>
  </si>
  <si>
    <t>00041918</t>
  </si>
  <si>
    <t>Bán hàng Sibafood Hope Residences theo hóa đơn 00041918</t>
  </si>
  <si>
    <t>BH36260</t>
  </si>
  <si>
    <t>00042504</t>
  </si>
  <si>
    <t>Bán hàng SIBA FOOF theo hóa đơn 00042504</t>
  </si>
  <si>
    <t>BH36734</t>
  </si>
  <si>
    <t>00042720</t>
  </si>
  <si>
    <t>Bán hàng Sibafood S704- tầng 1 tòa N02 New Horizon city theo hóa đơn 00042720</t>
  </si>
  <si>
    <t>BH36645</t>
  </si>
  <si>
    <t>00042696</t>
  </si>
  <si>
    <t>Bán hàng Sibafood Terra An Hưng theo hóa đơn 00042696</t>
  </si>
  <si>
    <t>SIBA-HNI-GLM-S500</t>
  </si>
  <si>
    <t>Siba food S500</t>
  </si>
  <si>
    <t>BH37693</t>
  </si>
  <si>
    <t>00044511</t>
  </si>
  <si>
    <t>Bán hàng Siba food S500 Số 01s03 tòa R1.05 tại lô B5 -CT01-2 , dự án khu đô thị gia lâm - vinhomes ocean park , gia lâm , HN theo hđ 00044511 - ĐƠN KHAI TRƯƠNG CK 10%</t>
  </si>
  <si>
    <t>SIBA-HCM-Q9-S096</t>
  </si>
  <si>
    <t>Sibafood S096 - S06</t>
  </si>
  <si>
    <t>BH18254</t>
  </si>
  <si>
    <t>00045545</t>
  </si>
  <si>
    <t>4100189036</t>
  </si>
  <si>
    <t>BH18457</t>
  </si>
  <si>
    <t>00046011</t>
  </si>
  <si>
    <t>4100190264</t>
  </si>
  <si>
    <t>SIBA-HNI-GLM-S093</t>
  </si>
  <si>
    <t>Siba food S093</t>
  </si>
  <si>
    <t>BH38561</t>
  </si>
  <si>
    <t>00046018</t>
  </si>
  <si>
    <t>Bán hàng Siba food S093 theo hóa đơn 00046018 , đơn khai trương ck 10%</t>
  </si>
  <si>
    <t>00080134</t>
  </si>
  <si>
    <t>00082356</t>
  </si>
  <si>
    <t>00084590</t>
  </si>
  <si>
    <t>00087387</t>
  </si>
  <si>
    <t>00088275</t>
  </si>
  <si>
    <t>00002181</t>
  </si>
  <si>
    <t>00002182</t>
  </si>
  <si>
    <t>00002183</t>
  </si>
  <si>
    <t>00002184</t>
  </si>
  <si>
    <t>00002185</t>
  </si>
  <si>
    <t>00002186</t>
  </si>
  <si>
    <t>00000277</t>
  </si>
  <si>
    <t>ĐÃ KIỂM TRA - Hàng trả - SIBA-HNI-NTL-0001 - Sibafood Vinhomes Green Bay, Mễ Trì - phiếu: 6001033609 - Phiếu ngày (06/01/2026)</t>
  </si>
  <si>
    <t>Hàng trả - SIBA-HNI-HDG-0018 - Sibafood S007 - Tòa Mulberry - 0901siba0018 - Phiếu ngày (09/01/2026)</t>
  </si>
  <si>
    <t>Hàng trả - SIBA-HNI-HDC-0005 - Sibafood Thăng Long Capital - 2001siba0018 - Phiếu ngày (20/01/2026)</t>
  </si>
  <si>
    <t>Hàng trả - SIBA-HNI-NTL-0001 - Sibafood Vinhomes Green Bay, Mễ Trì - 2801siba0001 - Phiếu ngày (28/01/2026)</t>
  </si>
  <si>
    <t>ĐÃ KIỂM TRA - Hàng trả - SIBA-HNI-LBN-0009 - Sibafood Hope Residences - phiếu: 600105093 - Phiếu ngày (30/01/2026)</t>
  </si>
  <si>
    <t>SIBA FOOFS078</t>
  </si>
  <si>
    <t>tầng 1 , tòa nhà HH khu nhà ở xã hội cho cán bộ chiến sỹ bộ công an , tổ dân phố đống 1 , phường đông ngạc , thành phố hà nội</t>
  </si>
  <si>
    <t>S078 -0125- CT2B, tòa nhà ct2 , dự án nhà ở cao tầng lô đất NO23 nằm dọc trục đường 5 kéo dài ( đoan cầu chui - cầu đông trù ) , phường bồ đề , hà nội</t>
  </si>
  <si>
    <t>Căn thương mại H.1.10, Tầng 1, Tháp H, thuộc Lô E2 Khu căn hộ Sunrise RiverSide, đường Nguyễn Hữu Thọ, ấp 85, xã Nhà Bè, Thành phố Hồ Chí Minh</t>
  </si>
  <si>
    <t>S085 -Căn 1S 27 tầng 1 , tòa nhà P3 phân khu the pavilion , lô đất B5- CT04 khu đô thị Gia lâm ( vinhmes ocean park), xã gia lâm , thành phố hà nội</t>
  </si>
  <si>
    <t>Số 76 đường số 19, tại tầng trệt chung cư Riverside Residence (P5), phường Tân Phú, Quận 7, TP. Hồ Chí Minh</t>
  </si>
  <si>
    <t>Căn hộ số FP23- 000.06tầng trệt chung cư Lô CC8-9,Khu nhà ở Nguyên Sơn, xã Bình Hưng,Huyện Bình Chánh</t>
  </si>
  <si>
    <t>Số 1.S04 tại tầng 1, nhà chung cư số GH2,phường Long Bình, Thành phố Hồ Chí Minh,Việt Nam</t>
  </si>
  <si>
    <t>S073 - BS1001.S03 Vinhomes Grand Park -phường Long Bình, Thành phố Hồ Chí Minh,Việt Nam</t>
  </si>
  <si>
    <t>S088- số 1S26 , tầng 1 , tòa nhà ZR 1 , lô đất B1 -CT02 thuộc dự án khu đô thị gia lâm ( vinhome ocean park ), xã gia lâm , hà nội</t>
  </si>
  <si>
    <t>Căn thương mại dịch vụ số 0.16, Tầng 1,2 Tháp C2, khối C, Chung cư Westgate, 98 Tân Túc, Xã Tân Nhựt, Thành phố Hồ Chí Minh</t>
  </si>
  <si>
    <t>S095- A11-NV5 ô số 36,khuđô thị mới hai bên đườngLê Trọng Tấn,Phường Dương Nội, HN</t>
  </si>
  <si>
    <t>S500-  Số 01s03 tòa R1.05 tại lô B5 -CT01-2 , dự án khu đô thị gia lâm - vinhomes ocean park , gia lâm , HN</t>
  </si>
  <si>
    <t>Toà nhà S6 căn 02-03, khu dân cư phước thiện, chung cư Vinhome Grand Park, Quận 9, TP. Hồ Chí Minh</t>
  </si>
  <si>
    <t>Gian hàng 01SH02, ô đất B2-CT03 , tòa L26M (s2.12) dự án khu đô thị gia lâm -vinhomes ocean park , xã gia lâm , hn</t>
  </si>
  <si>
    <t>TP.Hồ Chí Minh</t>
  </si>
  <si>
    <t>00000355</t>
  </si>
  <si>
    <t>Hàng trả - SIBA-HNI-NTL-0001 - Sibafood Vinhomes Green Bay, Mễ Trì - 0402siba0001 - Phiếu ngày (04/02/2026)</t>
  </si>
  <si>
    <t>00000773</t>
  </si>
  <si>
    <t>ĐÃ KIỂM TRA - Hàng trả - SIBA-HNI-HDG-0017 - Sibafood Terra An Hưng  - Phiếu ngày (08/03/2026)</t>
  </si>
  <si>
    <t>ĐÃ KIỂM TRA - Hàng trả - SIBA-HNI-HDG-0017 - Sibafood Terra An Hưng  - Phiếu ngày (09/03/2026)</t>
  </si>
  <si>
    <t>ĐÃ KIỂM TRA - Hàng trả - SIBA-HNI-HDC-0005 - Sibafood Thăng Long Capital -phiếu: 6001084511 - Phiếu ngày (11/03/2026)</t>
  </si>
  <si>
    <t>ĐÃ KIỂM TRA - Hàng trả - SIBA-HNI-TXN-25505-001 - CHI NHÁNH CÔNG TY CỔ PHẦN SIBA FOOD VIỆT NAM TẠI HÀ NỘI -PHIẾU: 6001087558 - Phiếu ngày (13/03/2026)</t>
  </si>
  <si>
    <t>ĐÃ KIỂM TRA - Hàng trả - SIBA-HNI-HBT-S074 - chi nhánh công ty cổ phần siba food việt nam - phiếu: 6001098400 - Phiếu ngày (23/03/2026)</t>
  </si>
  <si>
    <t>HN/HT6001116150</t>
  </si>
  <si>
    <t>ĐÃ KIỂM TRA - Hàng trả - SIBA-HNI-NTL-0001 - Sibafood Vinhomes Green Bay, Mễ Trì - phiếu: 6001116150 - Phiếu ngày (04/04/2026)</t>
  </si>
  <si>
    <t>HN/HT6001114984</t>
  </si>
  <si>
    <t>ĐÃ KIỂM TRA - Hàng trả - SIBA-HNI-LBN-0009 - Sibafood Hope Residences  - Phiếu ngày (06/04/2026)</t>
  </si>
  <si>
    <t>HN/HT6001116341</t>
  </si>
  <si>
    <t>ĐÃ KIỂM TRA - Hàng trả - SIBA-HNI-HDC-0005 - Sibafood Thăng Long Capital - phiếu: 6001116341 - Phiếu ngày (07/04/2026)</t>
  </si>
  <si>
    <t>HN/HT6001116185</t>
  </si>
  <si>
    <t>ĐÃ KIỂM TRA- Hàng trả - SIBA-HNI-HDG-0018 - Sibafood S007 - Tòa Mulberry - Phiếu ngày (07/04/2026)</t>
  </si>
  <si>
    <t>HN/HT6001125055</t>
  </si>
  <si>
    <t>ĐÃ KIỂM TRA - Hàng trả - SIBA-HNI-HDG-0017 - Sibafood Terra An Hưng  - Phiếu ngày (13/04/2026)</t>
  </si>
  <si>
    <t>HN/HT6001123062</t>
  </si>
  <si>
    <t>ĐÃ KIỂM TRA - Hàng trả - SIBA-HNI-HBT-S074 - Cửa hàng Horizon Lĩnh Nam - - Phiếu ngày (13/04/2026)</t>
  </si>
  <si>
    <t>HN/HT6001122857</t>
  </si>
  <si>
    <t>ĐÃ KIỂM TRA - Hàng trả - siba-hni-hdc-0005 - Sibafood Thăng Long Capital - 1105siba0005 - Phiếu ngày (11/05/2026)</t>
  </si>
  <si>
    <t>HN/HT6001138325</t>
  </si>
  <si>
    <t>ĐÃ KIỂM TRA - Hàng trả - SIBA-HNI-LBN-0009 - Sibafood Hope Residences  - Phiếu ngày (24/04/2026)</t>
  </si>
  <si>
    <t>Hàng trả - siba-hni-hdc-0005 - Sibafood Thăng Long Capital - 1105siba0005 - Phiếu ngày (11/05/2026)</t>
  </si>
  <si>
    <t>ĐÃ KIỂM TRA - Hàng trả -  - Sibafood Vinhomes Green Bay, Mễ Trì - 310526siba0001 - Phiếu ngày (31/05/2026)-SIBA-HNI-NTL-0001</t>
  </si>
  <si>
    <t>040626siba0009</t>
  </si>
  <si>
    <t>ĐÃ KIỂM TRA - Hàng trả - Sibafood Hope Residences - 040626siba0009 - Phiếu ngày (04/06/2026)-SIBA-HNI-LBN-0009</t>
  </si>
  <si>
    <t>090626siba074</t>
  </si>
  <si>
    <t>Hàng trả -  - chi nhánh công ty cổ phần siba food việt nam - 090626siba074 - Phiếu ngày (09/06/2026)-SIBA-HNI-HBT-S074</t>
  </si>
  <si>
    <t>170626siba0001</t>
  </si>
  <si>
    <t>ĐÃ KIỂM TRA - Hàng trả -  - Sibafood Vinhomes Green Bay, Mễ Trì - 170626siba0001 - Phiếu ngày (17/06/2026)-SIBA-HNI-NTL-0001</t>
  </si>
  <si>
    <t>SIBA-HNI-NTL-S094</t>
  </si>
  <si>
    <t>Siba food MASTERI SMART CITY</t>
  </si>
  <si>
    <t>BH38689</t>
  </si>
  <si>
    <t>00046055</t>
  </si>
  <si>
    <t>Bán hàng Siba food MASTERI SMART CITY theo hóa đơn 00046055 , ĐƠN KHAI TRƯƠNG CK 10%</t>
  </si>
  <si>
    <t>BH39014</t>
  </si>
  <si>
    <t>00046555</t>
  </si>
  <si>
    <t>Bán hàng Sibafood S007 - Tòa Mulberry theo hóa đơn 00046555</t>
  </si>
  <si>
    <t>BH39412</t>
  </si>
  <si>
    <t>00047554</t>
  </si>
  <si>
    <t>Bán hàng Geleximco Lê Trọng Tấn -Dương Nội theo hóa đơn 00047554</t>
  </si>
  <si>
    <t>BH19219</t>
  </si>
  <si>
    <t>00048195</t>
  </si>
  <si>
    <t>4100196018</t>
  </si>
  <si>
    <t>BH39740</t>
  </si>
  <si>
    <t>00048198</t>
  </si>
  <si>
    <t>Bán hàng Sibafood Thăng Long Capital theo hóa đơn 00048198</t>
  </si>
  <si>
    <t>SIBA-HNI-HDG-S089</t>
  </si>
  <si>
    <t>Siba food S089</t>
  </si>
  <si>
    <t>BH40164</t>
  </si>
  <si>
    <t>00048490</t>
  </si>
  <si>
    <t>Bán hàng Siba food S089 theo hóa đơn 00048490 , ĐƠN KHAI TRƯƠNG CK 10%</t>
  </si>
  <si>
    <t>SIBA-HNI-HDG-S501</t>
  </si>
  <si>
    <t>Siba food S501</t>
  </si>
  <si>
    <t>BH40166</t>
  </si>
  <si>
    <t>00048492</t>
  </si>
  <si>
    <t>Bán hàng Siba food S501 theo hóa đơn 00048492 , ĐƠN KHAI TRƯƠNG CK 10%</t>
  </si>
  <si>
    <t>SIBA-HNI-NTL-S502</t>
  </si>
  <si>
    <t>Siba food S502</t>
  </si>
  <si>
    <t>BH40165</t>
  </si>
  <si>
    <t>00048491</t>
  </si>
  <si>
    <t>Bán hàng Siba food S502 theo hóa đơn 00048491 , ĐƠN KHAI TRƯƠNG CK 10%</t>
  </si>
  <si>
    <t>SIBA-HNI-TTX-S090</t>
  </si>
  <si>
    <t>Siba food S090</t>
  </si>
  <si>
    <t>BH40163</t>
  </si>
  <si>
    <t>00048489</t>
  </si>
  <si>
    <t>Bán hàng Siba food S090 theo hóa đơn 00048489 , ĐƠN KHAI TRƯƠNG CK 10%</t>
  </si>
  <si>
    <t>BH19559</t>
  </si>
  <si>
    <t>00048522</t>
  </si>
  <si>
    <t>4100198027</t>
  </si>
  <si>
    <t>BH40311</t>
  </si>
  <si>
    <t>00048588</t>
  </si>
  <si>
    <t>Bán hàng Sibafood S007 - Tòa Mulberry theo hóa đơn 00048588</t>
  </si>
  <si>
    <t>BH19688</t>
  </si>
  <si>
    <t>00049335</t>
  </si>
  <si>
    <t>4100198296</t>
  </si>
  <si>
    <t>BH41296</t>
  </si>
  <si>
    <t>00050137</t>
  </si>
  <si>
    <t>Bán hàng Geleximco Lê Trọng Tấn -Dương Nội theo hóa đơn 00050137</t>
  </si>
  <si>
    <t>SIBA-HCM-BTN-S097</t>
  </si>
  <si>
    <t>Sibafood S097 - Chung cư Green Town</t>
  </si>
  <si>
    <t>BH20495</t>
  </si>
  <si>
    <t>00050243</t>
  </si>
  <si>
    <t>4100199888</t>
  </si>
  <si>
    <t>BH42331</t>
  </si>
  <si>
    <t>00052335</t>
  </si>
  <si>
    <t>Bán hàng SIBA FOOF theo hóa đơn 00052335</t>
  </si>
  <si>
    <t>BH42330</t>
  </si>
  <si>
    <t>00052334</t>
  </si>
  <si>
    <t>Bán hàng Sibafood Thăng Long Capital theo hóa đơn 00052334</t>
  </si>
  <si>
    <t>BH42348</t>
  </si>
  <si>
    <t>00052396</t>
  </si>
  <si>
    <t>Bán hàng Sibafood Terra An Hưng theo hóa đơn 00052396</t>
  </si>
  <si>
    <t>BH42332</t>
  </si>
  <si>
    <t>00052336</t>
  </si>
  <si>
    <t>Bán hàng Sibafood Hope Residences theo hóa đơn 00052336</t>
  </si>
  <si>
    <t>BH42551</t>
  </si>
  <si>
    <t>00052470</t>
  </si>
  <si>
    <t>Bán hàng Sibafood S704- tầng 1 tòa N02 New Horizon city theo hóa đơn 00052470</t>
  </si>
  <si>
    <t>SIBA- HCM-Q2-25505</t>
  </si>
  <si>
    <t>CÔNG TY CỔ PHẦN SIBA FOOD VIỆT NAM</t>
  </si>
  <si>
    <t>Số 2 đường 8A, Khu Phố 4, Phường Bình Trưng, TP Hồ Chí Minh, Việt Nam.</t>
  </si>
  <si>
    <t>QUẬN 2</t>
  </si>
  <si>
    <t>Lô 5, khu dân cư Vĩnh Lộc, đường Số 8, phường Bình Hưng Hòa, Thành phố Hồ Chí Minh.</t>
  </si>
  <si>
    <t>SIBA-HCM-GVP-S102</t>
  </si>
  <si>
    <t>Sibafood S102- 269 Lê Đức Thọ</t>
  </si>
  <si>
    <t>269 Lê Đức Thọ, phường Gò Vấp, Thành phố Hồ Chí Minh, Việt Nam</t>
  </si>
  <si>
    <t>CH Roman - S089 - Căn 101, Tháp B2,Tòa HH, Tổ hợp và căn hộ Hải Phát Plaza,Đường Tố Hữu, Phường Hà Đông, Hà Nội</t>
  </si>
  <si>
    <t>CH Spark Dương Nội - S501 - Tầng 1, Tòa nhàCT7G-Khu ĐTM Dương Nội, phường DươngNội, thành phố Hà Nội</t>
  </si>
  <si>
    <t>Căn TMDV09 tòa Z38.2 Masteri West Heights, Lô đất F3-CH02, KĐT mới Tây Mỗ - Đại Mỗ (Vinhomes), HN</t>
  </si>
  <si>
    <t>CH Sakua - S502 - Số1 S02, Tầng1, Chung cư SA1KĐT Tây Mỗ (Vinhomes Smart City Phân khu Sakura),Phường Đại Mỗ</t>
  </si>
  <si>
    <t>CH Golden West - S090 - Tầng 1, tòa nhàGolden West,lô đất 2.5HH đường Lê VănThiêm,Phường Thanh Xuân, Hà Nội</t>
  </si>
  <si>
    <t>070726SIBA074</t>
  </si>
  <si>
    <t>ĐÃ KIỂM TRA - Hàng trả   - Sibafood S704- tầng 1 tòa N02 New Horizon city - 070726SIBA074 - Phiếu ngày (07/07/2026)-SIBA-HNI-HBT-S074</t>
  </si>
  <si>
    <t>090726siba0005</t>
  </si>
  <si>
    <t>ĐÃ KIỂM TRA - Hàng trả -  - Sibafood Thăng Long Capital - 090726siba0005 - Phiếu ngày (09/07/2026)-SIBA-HNI-HDC-0005</t>
  </si>
  <si>
    <t>270726siba085</t>
  </si>
  <si>
    <t>ĐÃ KIỂM TRA - Hàng trả -  - SIBA FOOF - 270726siba085 - Phiếu ngày (27/07/2026)-SIBA-HNI-GLM-S085</t>
  </si>
  <si>
    <t>ĐÃ KIỂM TRA - Hàng trả -  -Sibafood S704- tầng 1 tòa N02 New Horizon city - 290726siba074 - Phiếu ngày (29/07/2026)-SIBA-HNI-HBT-S074</t>
  </si>
  <si>
    <t>290726siba074</t>
  </si>
  <si>
    <t>000001861</t>
  </si>
  <si>
    <t>000001862</t>
  </si>
  <si>
    <t>000001863</t>
  </si>
  <si>
    <t>000001864</t>
  </si>
  <si>
    <t>000001865</t>
  </si>
  <si>
    <t>000001866</t>
  </si>
  <si>
    <t>000001867</t>
  </si>
  <si>
    <t>000001868</t>
  </si>
  <si>
    <t>SIBA MIỀN NAM</t>
  </si>
  <si>
    <t>SIBA MIỀN BẮC</t>
  </si>
  <si>
    <t>00001870</t>
  </si>
  <si>
    <t>00001871</t>
  </si>
  <si>
    <t>00001872</t>
  </si>
  <si>
    <t>00001873</t>
  </si>
  <si>
    <t>00001875</t>
  </si>
  <si>
    <t>ĐÃ KIỂM TRA - Hàng trả -  - Sibafood Thăng Long Capital - 190626siba0005 - Phiếu ngày (19/06/2026)-SIBA-HNI-HDC-0005</t>
  </si>
  <si>
    <t>ĐÃ KIỂM TRA - Hàng trả -  - Sibafood Terra An Hưng - 270626siba017 - Phiếu ngày (27/06/2026)-SIBA-HNI-HDG-0017</t>
  </si>
  <si>
    <t>BH43054</t>
  </si>
  <si>
    <t>00054126</t>
  </si>
  <si>
    <t>Bán hàng Siba food S093 theo hóa đơn 00054126</t>
  </si>
  <si>
    <t>BH43117</t>
  </si>
  <si>
    <t>00054179</t>
  </si>
  <si>
    <t>Bán hàng Sibafood Vinhomes Green Bay, Mễ Trì theo hóa đơn 00054179</t>
  </si>
  <si>
    <t>BH43053</t>
  </si>
  <si>
    <t>00054125</t>
  </si>
  <si>
    <t>Bán hàng Siba food S090 theo hóa đơn 00054125</t>
  </si>
  <si>
    <t>BH43223</t>
  </si>
  <si>
    <t>00054204</t>
  </si>
  <si>
    <t>Bán hàng Siba food theo hóa đơn 00054204</t>
  </si>
  <si>
    <t>BH43222</t>
  </si>
  <si>
    <t>00054203</t>
  </si>
  <si>
    <t>Bán hàng Sibafood S704- tầng 1 tòa N02 New Horizon city theo hóa đơn 00054203</t>
  </si>
  <si>
    <t>BH43342</t>
  </si>
  <si>
    <t>00054265</t>
  </si>
  <si>
    <t>Bán hàng Sibafood S007 - Tòa Mulberry theo hóa đơn 00054265</t>
  </si>
  <si>
    <t>BH43224</t>
  </si>
  <si>
    <t>00054205</t>
  </si>
  <si>
    <t>Bán hàng Geleximco Lê Trọng Tấn -Dương Nội theo hóa đơn 00054205</t>
  </si>
  <si>
    <t>BH43221</t>
  </si>
  <si>
    <t>00054202</t>
  </si>
  <si>
    <t>Bán hàng Sibafood Hope Residences theo hóa đơn 00054202</t>
  </si>
  <si>
    <t>BH43337</t>
  </si>
  <si>
    <t>00054260</t>
  </si>
  <si>
    <t>Bán hàng Siba food MASTERI SMART CITY theo hóa đơn 00054260</t>
  </si>
  <si>
    <t>BH21856</t>
  </si>
  <si>
    <t>00054732</t>
  </si>
  <si>
    <t>4100207405</t>
  </si>
  <si>
    <t>BH43929</t>
  </si>
  <si>
    <t>00055623</t>
  </si>
  <si>
    <t>Bán hàng Sibafood Thăng Long Capital theo hóa đơn 00055623</t>
  </si>
  <si>
    <t>SIBA-HCM-Q12-S098</t>
  </si>
  <si>
    <t>Sibafood S098 - 416 &amp; 418 Lê Văn Khương</t>
  </si>
  <si>
    <t>BH22231</t>
  </si>
  <si>
    <t>00055774</t>
  </si>
  <si>
    <t>4100212717</t>
  </si>
  <si>
    <t>BH22397</t>
  </si>
  <si>
    <t>00055788</t>
  </si>
  <si>
    <t>4100211056</t>
  </si>
  <si>
    <t>BH22430</t>
  </si>
  <si>
    <t>00056382</t>
  </si>
  <si>
    <t>4100215099</t>
  </si>
  <si>
    <t>BH22431</t>
  </si>
  <si>
    <t>00056383</t>
  </si>
  <si>
    <t>4100211046</t>
  </si>
  <si>
    <t>BH22716</t>
  </si>
  <si>
    <t>00056859</t>
  </si>
  <si>
    <t>4100213617</t>
  </si>
  <si>
    <t>SIBA-HCM-Q7-S100</t>
  </si>
  <si>
    <t>Sibafood S100 - Chung cư Ehome 5</t>
  </si>
  <si>
    <t>BH23679</t>
  </si>
  <si>
    <t>00059514</t>
  </si>
  <si>
    <t>4100219717</t>
  </si>
  <si>
    <t>Hàng trả -  - Geleximco Lê Trọng Tấn -Dương Nội - 010826sibaa11 - Phiếu ngày (01/08/2026)-SIBA-HNI-HDG-A11</t>
  </si>
  <si>
    <t>Hàng trả -  - Sibafood S007 - Tòa Mulberry - 060826siba0018 - Phiếu ngày (06/08/2026)-SIBA-HNI-HDG-0018</t>
  </si>
  <si>
    <t>416 và 418, đường Lê Văn Khương, phường Thới An, Thành phố Hồ Chí Minh, Việt Nam</t>
  </si>
  <si>
    <t>SG039</t>
  </si>
  <si>
    <t>Tô Quốc Sang</t>
  </si>
  <si>
    <t>Căn TMDV 0.01 Lô A (Tầng 1) Chung cư Ehome 5, Khu C, Khu dân cư Nam Long số 167 đường Trần Trọng Cung,  phường Tân Thuận, Thành phố Hồ Chí Minh.</t>
  </si>
  <si>
    <t>Hỗ trợ trưng bày tháng 5.2026 ( 1%)</t>
  </si>
  <si>
    <t>Hỗ trợ trưng bày tháng 6.2026 ( 1%)</t>
  </si>
  <si>
    <t>Hỗ trợ trưng bày tháng 7.2026 ( 1%)</t>
  </si>
  <si>
    <t>Hỗ trợ trưng bày tháng 8.2026 ( 1%)</t>
  </si>
  <si>
    <t>Giảm công nợ</t>
  </si>
  <si>
    <t>250826sibas094</t>
  </si>
  <si>
    <t>Hàng trả - SIBA-HNI-NTL-S094 - Siba food MASTERI SMART CITY - Phiếu ngày 25/08/2026</t>
  </si>
  <si>
    <t>Siba food S090 Golden West</t>
  </si>
  <si>
    <t>280826sibas090</t>
  </si>
  <si>
    <t>Hàng trả - SIBA-HNI-TTX-S090 - Siba food S090 Golden West - Phiếu ngày 28/08/2026</t>
  </si>
  <si>
    <t>SIBA-HNI-TXN-S090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</si>
</sst>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 * #,##0_)_ ;_ * \(#,##0\)_ ;_ * &quot;-&quot;_)_ ;_ @_ "/>
    <numFmt numFmtId="166" formatCode="_(* #,##0_);_(* \(#,##0\);_(* &quot;-&quot;??_);_(@_)"/>
    <numFmt numFmtId="167" formatCode="&quot;Tháng &quot;mm"/>
    <numFmt numFmtId="168" formatCode="#,##0_);[Red]\(#,##0\);&quot;&quot;"/>
    <numFmt numFmtId="169" formatCode="mm"/>
    <numFmt numFmtId="170" formatCode="#,##0.00%"/>
    <numFmt numFmtId="171" formatCode="dd\.mm\.yyyy;@"/>
  </numFmts>
  <fonts count="39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name val="Arial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3"/>
      <color rgb="FFFF0000"/>
      <name val="Times New Roman"/>
      <family val="1"/>
    </font>
    <font>
      <b/>
      <sz val="20"/>
      <color theme="1"/>
      <name val="Times New Roman"/>
      <family val="1"/>
    </font>
    <font>
      <sz val="8"/>
      <color rgb="FF000000"/>
      <name val="Microsoft Sans Serif"/>
      <family val="2"/>
    </font>
    <font>
      <u/>
      <sz val="11"/>
      <color theme="10"/>
      <name val="Arial"/>
      <family val="2"/>
      <scheme val="minor"/>
    </font>
    <font>
      <sz val="12"/>
      <color rgb="FF333E48"/>
      <name val="Open Sans"/>
      <family val="2"/>
    </font>
    <font>
      <sz val="11"/>
      <color rgb="FF333E48"/>
      <name val="Open Sans"/>
      <family val="2"/>
    </font>
    <font>
      <sz val="11"/>
      <color rgb="FF333E48"/>
      <name val="FontAwesome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indexed="8"/>
      <name val="Times New Roman"/>
      <family val="2"/>
    </font>
    <font>
      <sz val="11"/>
      <color rgb="FF7030A0"/>
      <name val="Times New Roman"/>
      <family val="1"/>
    </font>
    <font>
      <sz val="9"/>
      <color indexed="81"/>
      <name val="Tahoma"/>
      <family val="2"/>
    </font>
    <font>
      <sz val="8"/>
      <color rgb="FF008000"/>
      <name val="Microsoft Sans Serif"/>
      <family val="2"/>
    </font>
    <font>
      <sz val="8"/>
      <name val="Microsoft Sans Serif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1"/>
      <name val="Segoe UI Historic"/>
      <family val="2"/>
    </font>
    <font>
      <u/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b/>
      <sz val="11"/>
      <color rgb="FFFF0000"/>
      <name val="Arial"/>
      <family val="2"/>
      <scheme val="minor"/>
    </font>
    <font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/>
      <right/>
      <top style="medium">
        <color rgb="FFECEEEF"/>
      </top>
      <bottom/>
      <diagonal/>
    </border>
    <border>
      <left/>
      <right/>
      <top style="thin">
        <color theme="4"/>
      </top>
      <bottom/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 style="thin">
        <color rgb="FFE3E3E3"/>
      </bottom>
      <diagonal/>
    </border>
    <border>
      <left/>
      <right style="thin">
        <color rgb="FFE3E3E3"/>
      </right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</borders>
  <cellStyleXfs count="1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4">
    <xf numFmtId="0" fontId="0" fillId="0" borderId="0" xfId="0"/>
    <xf numFmtId="0" fontId="5" fillId="0" borderId="0" xfId="0" applyFont="1"/>
    <xf numFmtId="0" fontId="5" fillId="0" borderId="0" xfId="0" pivotButton="1" applyFont="1"/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5" borderId="0" xfId="0" applyFont="1" applyFill="1" applyAlignment="1">
      <alignment horizontal="center"/>
    </xf>
    <xf numFmtId="165" fontId="6" fillId="5" borderId="0" xfId="0" applyNumberFormat="1" applyFont="1" applyFill="1"/>
    <xf numFmtId="0" fontId="9" fillId="0" borderId="0" xfId="0" applyFont="1"/>
    <xf numFmtId="0" fontId="8" fillId="6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/>
    <xf numFmtId="0" fontId="9" fillId="0" borderId="0" xfId="0" applyFont="1" applyAlignment="1">
      <alignment horizontal="left" vertical="center"/>
    </xf>
    <xf numFmtId="0" fontId="11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center" vertical="center" wrapText="1"/>
    </xf>
    <xf numFmtId="38" fontId="14" fillId="2" borderId="4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right" vertical="center"/>
    </xf>
    <xf numFmtId="38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14" fontId="6" fillId="0" borderId="0" xfId="0" applyNumberFormat="1" applyFont="1"/>
    <xf numFmtId="14" fontId="5" fillId="0" borderId="0" xfId="0" applyNumberFormat="1" applyFont="1"/>
    <xf numFmtId="167" fontId="6" fillId="0" borderId="0" xfId="0" applyNumberFormat="1" applyFont="1"/>
    <xf numFmtId="167" fontId="6" fillId="4" borderId="2" xfId="0" applyNumberFormat="1" applyFont="1" applyFill="1" applyBorder="1" applyAlignment="1">
      <alignment horizontal="center"/>
    </xf>
    <xf numFmtId="168" fontId="5" fillId="0" borderId="0" xfId="2" applyNumberFormat="1" applyFont="1"/>
    <xf numFmtId="165" fontId="3" fillId="0" borderId="0" xfId="2" applyFont="1" applyFill="1" applyBorder="1"/>
    <xf numFmtId="0" fontId="0" fillId="0" borderId="0" xfId="0" quotePrefix="1"/>
    <xf numFmtId="0" fontId="0" fillId="0" borderId="0" xfId="0" pivotButton="1"/>
    <xf numFmtId="166" fontId="0" fillId="0" borderId="0" xfId="4" applyNumberFormat="1" applyFont="1"/>
    <xf numFmtId="166" fontId="0" fillId="0" borderId="0" xfId="0" applyNumberFormat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0" xfId="0" applyFont="1"/>
    <xf numFmtId="0" fontId="9" fillId="0" borderId="0" xfId="0" quotePrefix="1" applyFont="1"/>
    <xf numFmtId="0" fontId="17" fillId="8" borderId="5" xfId="0" applyFont="1" applyFill="1" applyBorder="1" applyAlignment="1">
      <alignment vertical="top"/>
    </xf>
    <xf numFmtId="0" fontId="18" fillId="8" borderId="5" xfId="0" applyFont="1" applyFill="1" applyBorder="1" applyAlignment="1">
      <alignment vertical="top"/>
    </xf>
    <xf numFmtId="0" fontId="15" fillId="0" borderId="0" xfId="6"/>
    <xf numFmtId="0" fontId="14" fillId="3" borderId="1" xfId="0" applyFont="1" applyFill="1" applyBorder="1" applyAlignment="1">
      <alignment horizontal="left" vertical="center"/>
    </xf>
    <xf numFmtId="0" fontId="2" fillId="0" borderId="6" xfId="0" applyFont="1" applyBorder="1"/>
    <xf numFmtId="0" fontId="6" fillId="0" borderId="2" xfId="0" applyFont="1" applyBorder="1"/>
    <xf numFmtId="0" fontId="6" fillId="0" borderId="0" xfId="0" applyFont="1"/>
    <xf numFmtId="0" fontId="14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9" fontId="9" fillId="0" borderId="0" xfId="0" applyNumberFormat="1" applyFont="1"/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14" fontId="5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vertical="center"/>
    </xf>
    <xf numFmtId="0" fontId="8" fillId="6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9" fontId="9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0" fontId="17" fillId="8" borderId="5" xfId="0" applyFont="1" applyFill="1" applyBorder="1" applyAlignment="1">
      <alignment vertical="center"/>
    </xf>
    <xf numFmtId="0" fontId="15" fillId="0" borderId="0" xfId="6" applyAlignment="1">
      <alignment vertical="center"/>
    </xf>
    <xf numFmtId="0" fontId="18" fillId="8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pivotButton="1" applyFont="1" applyAlignment="1">
      <alignment vertical="center" wrapText="1"/>
    </xf>
    <xf numFmtId="9" fontId="5" fillId="0" borderId="0" xfId="0" applyNumberFormat="1" applyFont="1" applyAlignment="1">
      <alignment vertical="center"/>
    </xf>
    <xf numFmtId="0" fontId="20" fillId="0" borderId="0" xfId="0" applyFont="1"/>
    <xf numFmtId="9" fontId="5" fillId="0" borderId="0" xfId="0" applyNumberFormat="1" applyFont="1" applyAlignment="1">
      <alignment vertical="center" wrapText="1"/>
    </xf>
    <xf numFmtId="170" fontId="21" fillId="0" borderId="8" xfId="0" applyNumberFormat="1" applyFont="1" applyBorder="1" applyAlignment="1">
      <alignment horizontal="center" vertical="top" wrapText="1"/>
    </xf>
    <xf numFmtId="10" fontId="22" fillId="0" borderId="0" xfId="0" applyNumberFormat="1" applyFont="1" applyAlignment="1">
      <alignment vertical="center" wrapText="1"/>
    </xf>
    <xf numFmtId="170" fontId="22" fillId="0" borderId="8" xfId="0" applyNumberFormat="1" applyFont="1" applyBorder="1" applyAlignment="1">
      <alignment horizontal="center" vertical="top" wrapText="1"/>
    </xf>
    <xf numFmtId="166" fontId="5" fillId="0" borderId="0" xfId="4" applyNumberFormat="1" applyFont="1" applyAlignment="1">
      <alignment vertical="center" wrapText="1"/>
    </xf>
    <xf numFmtId="0" fontId="14" fillId="0" borderId="9" xfId="0" applyFont="1" applyBorder="1" applyAlignment="1">
      <alignment horizontal="left" vertical="center"/>
    </xf>
    <xf numFmtId="0" fontId="14" fillId="0" borderId="0" xfId="0" quotePrefix="1" applyFont="1" applyAlignment="1">
      <alignment horizontal="left" vertical="center"/>
    </xf>
    <xf numFmtId="165" fontId="3" fillId="0" borderId="0" xfId="2" applyFont="1" applyBorder="1"/>
    <xf numFmtId="165" fontId="3" fillId="0" borderId="0" xfId="2" applyFont="1" applyBorder="1" applyAlignment="1">
      <alignment horizontal="centerContinuous"/>
    </xf>
    <xf numFmtId="165" fontId="3" fillId="2" borderId="0" xfId="2" applyFont="1" applyFill="1" applyBorder="1" applyAlignment="1">
      <alignment horizontal="center" vertical="center" wrapText="1"/>
    </xf>
    <xf numFmtId="165" fontId="3" fillId="3" borderId="0" xfId="2" applyFont="1" applyFill="1" applyBorder="1" applyAlignment="1">
      <alignment horizontal="center" vertical="center" wrapText="1"/>
    </xf>
    <xf numFmtId="166" fontId="3" fillId="3" borderId="0" xfId="4" applyNumberFormat="1" applyFont="1" applyFill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6" fillId="0" borderId="0" xfId="0" applyFont="1" applyAlignment="1">
      <alignment horizontal="justify" vertical="center"/>
    </xf>
    <xf numFmtId="0" fontId="27" fillId="0" borderId="0" xfId="0" applyFont="1"/>
    <xf numFmtId="0" fontId="27" fillId="0" borderId="0" xfId="0" applyFont="1" applyAlignment="1">
      <alignment horizontal="justify" vertical="center"/>
    </xf>
    <xf numFmtId="49" fontId="22" fillId="0" borderId="3" xfId="0" applyNumberFormat="1" applyFont="1" applyBorder="1" applyAlignment="1">
      <alignment horizontal="left" wrapText="1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171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Continuous"/>
    </xf>
    <xf numFmtId="169" fontId="3" fillId="0" borderId="0" xfId="0" applyNumberFormat="1" applyFon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38" fontId="3" fillId="2" borderId="0" xfId="0" applyNumberFormat="1" applyFont="1" applyFill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9" fontId="3" fillId="3" borderId="0" xfId="0" applyNumberFormat="1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8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left"/>
    </xf>
    <xf numFmtId="0" fontId="28" fillId="0" borderId="0" xfId="0" applyFont="1"/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3" borderId="0" xfId="0" applyFont="1" applyFill="1"/>
    <xf numFmtId="168" fontId="5" fillId="3" borderId="0" xfId="2" applyNumberFormat="1" applyFont="1" applyFill="1"/>
    <xf numFmtId="0" fontId="0" fillId="0" borderId="1" xfId="0" applyBorder="1"/>
    <xf numFmtId="168" fontId="5" fillId="0" borderId="0" xfId="2" applyNumberFormat="1" applyFont="1" applyFill="1"/>
    <xf numFmtId="0" fontId="25" fillId="0" borderId="1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38" fontId="3" fillId="0" borderId="1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38" fontId="3" fillId="0" borderId="1" xfId="0" applyNumberFormat="1" applyFont="1" applyBorder="1" applyAlignment="1">
      <alignment horizontal="right" vertical="center"/>
    </xf>
    <xf numFmtId="0" fontId="3" fillId="0" borderId="6" xfId="0" applyFont="1" applyBorder="1"/>
    <xf numFmtId="0" fontId="30" fillId="0" borderId="0" xfId="0" applyFont="1"/>
    <xf numFmtId="0" fontId="31" fillId="0" borderId="0" xfId="0" applyFont="1"/>
    <xf numFmtId="0" fontId="33" fillId="0" borderId="0" xfId="6" applyFont="1" applyAlignment="1">
      <alignment vertical="center" wrapText="1"/>
    </xf>
    <xf numFmtId="0" fontId="33" fillId="0" borderId="0" xfId="6" applyFont="1"/>
    <xf numFmtId="0" fontId="34" fillId="0" borderId="0" xfId="0" applyFont="1"/>
    <xf numFmtId="14" fontId="3" fillId="0" borderId="1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2" fontId="0" fillId="0" borderId="0" xfId="4" applyNumberFormat="1" applyFont="1"/>
    <xf numFmtId="164" fontId="0" fillId="0" borderId="0" xfId="0" applyNumberFormat="1"/>
    <xf numFmtId="1" fontId="0" fillId="0" borderId="0" xfId="0" applyNumberFormat="1"/>
    <xf numFmtId="166" fontId="35" fillId="0" borderId="0" xfId="4" applyNumberFormat="1" applyFont="1"/>
    <xf numFmtId="165" fontId="3" fillId="0" borderId="0" xfId="0" applyNumberFormat="1" applyFont="1"/>
    <xf numFmtId="14" fontId="14" fillId="0" borderId="1" xfId="0" applyNumberFormat="1" applyFont="1" applyBorder="1" applyAlignment="1">
      <alignment horizontal="center" vertical="center"/>
    </xf>
    <xf numFmtId="38" fontId="0" fillId="0" borderId="0" xfId="0" applyNumberFormat="1"/>
    <xf numFmtId="14" fontId="25" fillId="0" borderId="1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right" vertical="center"/>
    </xf>
    <xf numFmtId="0" fontId="14" fillId="0" borderId="1" xfId="0" quotePrefix="1" applyFont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38" fontId="24" fillId="0" borderId="1" xfId="0" applyNumberFormat="1" applyFont="1" applyBorder="1" applyAlignment="1">
      <alignment horizontal="right" vertical="center"/>
    </xf>
    <xf numFmtId="166" fontId="37" fillId="3" borderId="0" xfId="4" applyNumberFormat="1" applyFont="1" applyFill="1"/>
    <xf numFmtId="14" fontId="0" fillId="0" borderId="0" xfId="0" applyNumberFormat="1"/>
    <xf numFmtId="38" fontId="3" fillId="0" borderId="0" xfId="0" applyNumberFormat="1" applyFont="1" applyAlignment="1">
      <alignment horizontal="right" vertical="center"/>
    </xf>
    <xf numFmtId="0" fontId="38" fillId="0" borderId="1" xfId="0" applyFont="1" applyBorder="1" applyAlignment="1">
      <alignment horizontal="left" vertical="center"/>
    </xf>
    <xf numFmtId="0" fontId="38" fillId="0" borderId="0" xfId="0" applyFont="1"/>
    <xf numFmtId="0" fontId="0" fillId="0" borderId="0" xfId="0" quotePrefix="1" applyAlignment="1">
      <alignment horizontal="center" vertical="center"/>
    </xf>
    <xf numFmtId="0" fontId="14" fillId="6" borderId="1" xfId="0" applyFont="1" applyFill="1" applyBorder="1" applyAlignment="1">
      <alignment horizontal="left" vertical="center"/>
    </xf>
    <xf numFmtId="0" fontId="29" fillId="6" borderId="1" xfId="0" applyFont="1" applyFill="1" applyBorder="1" applyAlignment="1">
      <alignment wrapText="1"/>
    </xf>
    <xf numFmtId="0" fontId="29" fillId="6" borderId="1" xfId="0" applyFont="1" applyFill="1" applyBorder="1"/>
    <xf numFmtId="0" fontId="29" fillId="6" borderId="1" xfId="0" applyFont="1" applyFill="1" applyBorder="1" applyAlignment="1">
      <alignment vertical="center"/>
    </xf>
    <xf numFmtId="0" fontId="0" fillId="6" borderId="1" xfId="0" applyFill="1" applyBorder="1"/>
    <xf numFmtId="0" fontId="5" fillId="6" borderId="1" xfId="0" applyFont="1" applyFill="1" applyBorder="1" applyAlignment="1">
      <alignment wrapText="1"/>
    </xf>
    <xf numFmtId="0" fontId="14" fillId="6" borderId="0" xfId="0" applyFont="1" applyFill="1" applyAlignment="1">
      <alignment horizontal="left" vertical="center"/>
    </xf>
    <xf numFmtId="0" fontId="0" fillId="6" borderId="0" xfId="0" applyFill="1"/>
    <xf numFmtId="0" fontId="34" fillId="6" borderId="0" xfId="0" applyFont="1" applyFill="1"/>
    <xf numFmtId="166" fontId="35" fillId="0" borderId="0" xfId="0" applyNumberFormat="1" applyFont="1" applyAlignment="1">
      <alignment horizontal="center" vertical="center"/>
    </xf>
    <xf numFmtId="166" fontId="35" fillId="0" borderId="0" xfId="4" applyNumberFormat="1" applyFont="1" applyAlignment="1">
      <alignment vertical="center"/>
    </xf>
    <xf numFmtId="0" fontId="38" fillId="0" borderId="0" xfId="0" applyFont="1" applyAlignment="1">
      <alignment horizontal="left" vertical="center"/>
    </xf>
    <xf numFmtId="165" fontId="0" fillId="0" borderId="0" xfId="2" applyFont="1" applyFill="1" applyBorder="1"/>
    <xf numFmtId="165" fontId="3" fillId="0" borderId="1" xfId="2" applyFont="1" applyBorder="1" applyAlignment="1">
      <alignment horizontal="right" vertical="center"/>
    </xf>
    <xf numFmtId="165" fontId="3" fillId="0" borderId="10" xfId="2" applyFont="1" applyBorder="1" applyAlignment="1">
      <alignment horizontal="right" vertical="center"/>
    </xf>
    <xf numFmtId="38" fontId="38" fillId="0" borderId="1" xfId="0" applyNumberFormat="1" applyFont="1" applyBorder="1" applyAlignment="1">
      <alignment horizontal="right" vertical="center"/>
    </xf>
    <xf numFmtId="0" fontId="14" fillId="6" borderId="7" xfId="0" applyFont="1" applyFill="1" applyBorder="1" applyAlignment="1">
      <alignment horizontal="left" vertical="center"/>
    </xf>
    <xf numFmtId="38" fontId="38" fillId="0" borderId="0" xfId="0" applyNumberFormat="1" applyFont="1"/>
    <xf numFmtId="38" fontId="5" fillId="0" borderId="0" xfId="4" applyNumberFormat="1" applyFont="1" applyAlignment="1">
      <alignment horizontal="center" vertical="center"/>
    </xf>
    <xf numFmtId="165" fontId="0" fillId="0" borderId="0" xfId="2" applyFont="1"/>
    <xf numFmtId="0" fontId="9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17">
    <cellStyle name="Comma" xfId="4" builtinId="3"/>
    <cellStyle name="Comma [0]" xfId="2" builtinId="6"/>
    <cellStyle name="Comma [0] 2" xfId="8" xr:uid="{3ACCA4F5-687E-4228-9759-6D684784F426}"/>
    <cellStyle name="Comma [0] 3" xfId="9" xr:uid="{E7C84150-6D28-4192-8421-5AF2CB0A0A3D}"/>
    <cellStyle name="Comma [0] 4" xfId="10" xr:uid="{BD62021D-DDC4-40AA-8369-774DB3F0AA99}"/>
    <cellStyle name="Comma [0] 5" xfId="11" xr:uid="{F8852D04-7657-4101-86A2-E7148B1312A7}"/>
    <cellStyle name="Comma [0] 6" xfId="12" xr:uid="{E158A9A9-FD80-40EE-A162-DDF61684BF8A}"/>
    <cellStyle name="Comma [0] 7" xfId="13" xr:uid="{5D7955E2-6602-4BDE-B02E-0D0C430309F2}"/>
    <cellStyle name="Comma [0] 8" xfId="16" xr:uid="{C9A8542B-FC22-41C0-9E82-BBF1C7EC99E0}"/>
    <cellStyle name="Comma 2" xfId="15" xr:uid="{8B62EBA0-7806-4933-A06C-C07C00037DB1}"/>
    <cellStyle name="Hyperlink" xfId="6" builtinId="8"/>
    <cellStyle name="Normal" xfId="0" builtinId="0"/>
    <cellStyle name="Normal 2" xfId="7" xr:uid="{7EDBC176-9846-439E-984F-7DA9D6B861D8}"/>
    <cellStyle name="Normal 2 2" xfId="3" xr:uid="{8CD866B9-A3D5-4B2A-8153-3A84422CC974}"/>
    <cellStyle name="Normal 3" xfId="1" xr:uid="{00000000-0005-0000-0000-000001000000}"/>
    <cellStyle name="Normal 3 2" xfId="14" xr:uid="{D489F80F-C498-4437-9CEB-1AF3215FB3C7}"/>
    <cellStyle name="Normal 5" xfId="5" xr:uid="{EF927567-2474-4725-9F5E-A2B6E343D436}"/>
  </cellStyles>
  <dxfs count="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6" formatCode="_(* #,##0_);_(* \(#,##0\);_(* &quot;-&quot;??_);_(@_)"/>
    </dxf>
    <dxf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69" formatCode="mm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69" formatCode="mm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65" formatCode="_ * #,##0_)_ ;_ * \(#,##0\)_ ;_ * &quot;-&quot;_)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65" formatCode="_ * #,##0_)_ ;_ * \(#,##0\)_ ;_ * &quot;-&quot;_)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2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2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65" formatCode="_ * #,##0_)_ ;_ * \(#,##0\)_ ;_ * &quot;-&quot;_)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2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2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2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65" formatCode="_ * #,##0_)_ ;_ * \(#,##0\)_ ;_ * &quot;-&quot;_)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rgb="FF8DA1DE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8DA1DE"/>
        </left>
        <right style="thin">
          <color rgb="FF8DA1DE"/>
        </right>
        <top/>
        <bottom/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77.458559837964" createdVersion="8" refreshedVersion="8" minRefreshableVersion="3" recordCount="146" xr:uid="{C79FEB57-34FB-4201-A672-9713A440DB98}">
  <cacheSource type="worksheet">
    <worksheetSource name="Table1"/>
  </cacheSource>
  <cacheFields count="33">
    <cacheField name="Mã khách hàng" numFmtId="0">
      <sharedItems containsBlank="1" count="693">
        <s v="SIBA-HNI-TXN-25505-001"/>
        <s v="SIBA-HNI-HDG-0018"/>
        <s v="SIBA-HNI-HBT-S074"/>
        <s v="SIBA-HNI-HDG-0017"/>
        <s v="SIBA-HNI-NTL-0001"/>
        <s v="SIBA-HNI-LBN-0009"/>
        <s v="SIBA-HNI-HDC-0005"/>
        <s v="SIBA-HNI-BTL-S076"/>
        <s v="SIBA-HNI-LBN-S078"/>
        <s v="SIBA-HCM-Q7-S079"/>
        <s v="SIBA-HNI-GLM-S085"/>
        <s v="SIBA-HCM-Q7-S091"/>
        <s v="SIBA-HCM-HBC-S092"/>
        <s v="SIBA-HCM-Q9-S072"/>
        <s v="SIBA-HCM-Q9-S073"/>
        <s v="SIBA-HNI-GLM-S088"/>
        <s v="SIBA-HCM-HBC-S086"/>
        <s v="SIBA-HNI-HDG-A11"/>
        <s v="SIBA-HNI-GLM-S500"/>
        <s v="SIBA-HCM-Q9-S096"/>
        <s v="SIBA-HNI-GLM-S093"/>
        <s v="SIBA-HNI-NTL-S094"/>
        <s v="SIBA-HNI-HDG-S089"/>
        <s v="SIBA-HNI-HDG-S501"/>
        <s v="SIBA-HNI-NTL-S502"/>
        <s v="SIBA-HNI-TTX-S090"/>
        <s v="SIBA-HCM-BTN-S097"/>
        <s v="SIBA-HCM-GVP-S102"/>
        <s v="SIBA-HCM-Q12-S098"/>
        <s v="SIBA-HCM-Q7-S100"/>
        <s v="SIBA- HCM-Q2-25505"/>
        <m/>
        <s v="KL-QNH-01-00117" u="1"/>
        <s v="KL-HNI-BTL-00020" u="1"/>
        <s v="CLEVERFOOD-HNI-BTL-003" u="1"/>
        <s v="CLEVERFOOD-HNI-NTL-006" u="1"/>
        <s v="CLEVERFOOD-HNI-TXN-012" u="1"/>
        <s v="KL-HNI-SSN-00175" u="1"/>
        <s v="KL-HNI-NTL-00187" u="1"/>
        <s v="KL-HNI-NTL-HN003" u="1"/>
        <s v="KL-HNI-NTL-00102" u="1"/>
        <s v="KL-HNI-GLM-00182" u="1"/>
        <s v="KL-HTH-01-00057" u="1"/>
        <s v="KL-HNI-HMI-00161" u="1"/>
        <s v="KL-HNI-HDC-00186" u="1"/>
        <s v="KL-HNI-HBT-00193" u="1"/>
        <s v="KL-HNI-TTI-00045" u="1"/>
        <s v="KL-BGG-01-00167" u="1"/>
        <s v="KL-HNI-DDA-HN008" u="1"/>
        <s v="KL-HNI-GLM-00188" u="1"/>
        <s v="KL-HNI-GLM-00190" u="1"/>
        <s v="KL-HCM-TDC-00191" u="1"/>
        <s v="KL-HNI-GLM-00176" u="1"/>
        <s v="KL-HNI-GLM-00185" u="1"/>
        <s v="KL-HNI-HDG-00068" u="1"/>
        <s v="KL-HNI-SSN-00082" u="1"/>
        <s v="KL-HNI-SSN-00177" u="1"/>
        <s v="KL-BNH-01-00106" u="1"/>
        <s v="KL-HNI-BDH-00196" u="1"/>
        <s v="KL-HNI-GLM-00056" u="1"/>
        <s v="KL-HNI-HDC-00065" u="1"/>
        <s v="KL-HNI-TXN-00155" u="1"/>
        <s v="KL-HNI-GLM-00172" u="1"/>
        <s v="KL-HNI-GLM-00103" u="1"/>
        <s v="KL-HNI-BTL-00099" u="1"/>
        <s v="HKD-HCM-Q1-MINIMART" u="1"/>
        <s v="HUYENANH" u="1"/>
        <s v="KL-HPG-01-00189" u="1"/>
        <s v="KL-HNI-TXN-00192" u="1"/>
        <s v="KL-HNI-GLM-00066" u="1"/>
        <s v="KL-HNI-NTL-00053" u="1"/>
        <s v="KL-HNI-GLM-00181" u="1"/>
        <s v="KL-HCM-HNB-00145" u="1"/>
        <s v="KL-HPG-01-00174" u="1"/>
        <s v="ECO-HNI-THO-001" u="1"/>
        <s v="HKD-HNI-BDH-00015" u="1"/>
        <s v="HKD-HNI-BDH-00014" u="1"/>
        <s v="KL-HNI-NTL-00085" u="1"/>
        <s v="KL-HNI-NTL-HN007" u="1"/>
        <s v="KL-HNI-TTI-00202" u="1"/>
        <s v="KL-HNI-NTL-00194" u="1"/>
        <s v="KL-HNI-HMI-00184" u="1"/>
        <s v="KL-HNI-HMI-00201" u="1"/>
        <s v="KL-HNI-HDG-00142" u="1"/>
        <s v="KL-HNI-LBN-00152" u="1"/>
        <s v="KL-HNI-HMI-00143" u="1"/>
        <s v="KL-HNI-LBN-00028" u="1"/>
        <s v="KL-HNI-HDG-KK" u="1"/>
        <s v="KL-HNI-GLM-00073" u="1"/>
        <s v="KL-HNI-NTL-HN001" u="1"/>
        <s v="KL-HNI-BTL-00016" u="1"/>
        <s v="KL-HCM-Q7-00047" u="1"/>
        <s v="KL-HNI-HDC-00052" u="1"/>
        <s v="KL-HNI-HDG-00109" u="1"/>
        <s v="KL-QNH-01-00119" u="1"/>
        <s v="KL-HNI-HDG-00105" u="1"/>
        <s v="KL-HNI-MDC-00124" u="1"/>
        <s v="KL-HNI-HDG-00133" u="1"/>
        <s v="HKD-HNI-GLM-09372" u="1"/>
        <s v="KL-HNI-DAH-00136" u="1"/>
        <s v="KL-HPG-01-00162" u="1"/>
        <s v="KL-HPG-01-LIENCHAU" u="1"/>
        <s v="HKD-HNI-DDA-00163" u="1"/>
        <s v="KL-HNI-HDG-00164" u="1"/>
        <s v="KL-LSN-01-00169" u="1"/>
        <s v="KL-HNI-NTL-00173" u="1"/>
        <s v="KL-HNI-BTL-00159" u="1"/>
        <s v="KL-HNI-NTL-00199" u="1"/>
        <s v="KL-HNI-NTL-00200" u="1"/>
        <s v="KL-HNI-01-0000" u="1"/>
        <s v="KL-HNI-TTX-C MART" u="1"/>
        <s v="KL-HNI-BTL-OKONO" u="1"/>
        <s v="OKONO-HNI-CGY-45219" u="1"/>
        <s v="OKONO-HNI-BTL-A01" u="1"/>
        <s v="OKONO-HNI-DDA-A30" u="1"/>
        <s v="OKONO-HNI-HDG-A24" u="1"/>
        <s v="OKONO-HNI-HKM-A27" u="1"/>
        <s v="OKONO-HNI-TTI-A16" u="1"/>
        <s v="OKONO-HNI-TXN-A23" u="1"/>
        <s v="OKONO-HNI-NTL-A18" u="1"/>
        <s v="OKONO-HNI-CGY-A06" u="1"/>
        <s v="KL-HCM-00-0000" u="1"/>
        <s v="Tiktok-HCM-01-0000" u="1"/>
        <s v="KL-HCM-Q1-TGSAMSUA" u="1"/>
        <s v="KL-HCM-TBH-TPTHUCPHAM" u="1"/>
        <s v="EASY-HNI-NTL-0000" u="1"/>
        <s v="EASY-HNI-BTL-E04" u="1"/>
        <s v="EASY-HNI-BTL-E07" u="1"/>
        <s v="EASY-HNI-CGY-E05" u="1"/>
        <s v="EASY-HNI-HDG-E06" u="1"/>
        <s v="EASY-HNI-NTL-E08" u="1"/>
        <s v="EASYMART-HNI-NTL-S302" u="1"/>
        <s v="EASYMART-HNI-CGY-265" u="1"/>
        <s v="EASYMART-HNI-HDG-CT4" u="1"/>
        <s v="GTGT-HNI-NTL-09089" u="1"/>
        <s v="GTGT-HNI-TXN-0002" u="1"/>
        <s v="TOMITA-HNI-BTL-99688" u="1"/>
        <s v="TTMFARM-HNI-HBT-G378" u="1"/>
        <s v="TTMFARM-HNI-HMI-P2" u="1"/>
        <s v="TTMFARM-HNI-HMI-P5" u="1"/>
        <s v="TTMFARM-HYN-01-19013" u="1"/>
        <s v="TTMFARM-HNI-HBT-2TT1B" u="1"/>
        <s v="TTMFARM-HNI-HBT-C423" u="1"/>
        <s v="TTMFARM-HNI-HBT-T2" u="1"/>
        <s v="TTMFARM-HNI-HMI-T3" u="1"/>
        <s v="TTMFARM-HNI-HBT-D423" u="1"/>
        <s v="UNIT-HNI-NTL-97918" u="1"/>
        <s v="UNIT-HNI-TTI-0002" u="1"/>
        <s v="UNIT-HNI-NTL-0014" u="1"/>
        <s v="UNIT-HNI-HMI-0003" u="1"/>
        <s v="UNIT-HNI-TXN-0011" u="1"/>
        <s v="UNIT-HNI-HDG-0012" u="1"/>
        <s v="UNIT-NBH-THO-0010" u="1"/>
        <s v="UNIT-HNI-BTL-0008" u="1"/>
        <s v="UNIT-HNI-CGY-0007" u="1"/>
        <s v="UNIT-BNH-GLM-0004" u="1"/>
        <s v="UNIT-BNH-HMI-0001" u="1"/>
        <s v="UNIT-HNI-HMI-0009" u="1"/>
        <s v="UNIT-HNI-NTL-0013" u="1"/>
        <s v="FRUITS-AGG-01-89673" u="1"/>
        <s v="ACM-HCM-Q3-000" u="1"/>
        <s v="SONGNGOC-HCM-Q8-20615" u="1"/>
        <s v="SANHDIEU-HCM-Q2-87079" u="1"/>
        <s v="SANHDIEU-HCM-Q2-0007" u="1"/>
        <s v="SANHDIEU-HCM-PNN-0009" u="1"/>
        <s v="SANHDIEU-HNI-NTL-004" u="1"/>
        <s v="SANHDIEU-HNI-THO-9002" u="1"/>
        <s v="SANHDIEU-HCM-Q1-0010" u="1"/>
        <s v="SANHDIEU-HCM-Q2-0003" u="1"/>
        <s v="SANHDIEU-HCM-Q2-0001" u="1"/>
        <s v="SANHDIEU-HCM-Q7-0002" u="1"/>
        <s v="SANHDIEU-HCM-Q7-0006" u="1"/>
        <s v="SANHDIEU-HCM-Q1-0011" u="1"/>
        <s v="SANHDIEU-HNI-BDH-001" u="1"/>
        <s v="KL-HCM-HBC-REALFMART" u="1"/>
        <s v="VIETY-HNI-HMI-21328" u="1"/>
        <s v="VIETY-HNI-LBN-19306" u="1"/>
        <s v="VIETY-HNI-GLM-0004" u="1"/>
        <s v="VIETY-HNI-TTI-0001" u="1"/>
        <s v="VIETY-KHA-00-001" u="1"/>
        <s v="READYMART-HNI-HMI-001" u="1"/>
        <s v="READYMART-HNI-HMI-005" u="1"/>
        <s v="READYMART-HNI-TTX-007" u="1"/>
        <s v="READYMART-HNI-HMI-002" u="1"/>
        <s v="READYMART-HNI-HMI-KHANHAN" u="1"/>
        <s v="READYMART-HNI-HMI-004" u="1"/>
        <s v="READYMART-HNI-HMI-003" u="1"/>
        <s v="DALATF-HNI-GLM-002" u="1"/>
        <s v="DALATF-HNI-GLM-003" u="1"/>
        <s v="DALATF-HNI-GLM-011" u="1"/>
        <s v="DALATF-HNI-GLM-012" u="1"/>
        <s v="DALATF-HNI-GLM-004" u="1"/>
        <s v="DALATF-HNI-GLM-007" u="1"/>
        <s v="DALATF-HNI-GLM-S2.10" u="1"/>
        <s v="FINEMART-HCM-Q9-0000" u="1"/>
        <s v="FINEMART-HCM-Q9-0001" u="1"/>
        <s v="FINEMART-HCM-Q9-0002" u="1"/>
        <s v="FINEMART-HCM-Q2-0004" u="1"/>
        <s v="FINEMART-HCM-Q9-0003" u="1"/>
        <s v="GREEN-HNI-NTL-0005" u="1"/>
        <s v="GREEN-HNI-HMI-0001" u="1"/>
        <s v="GREEN-HNI-CGY-0002" u="1"/>
        <s v="GREEN-HNI-GLM-0003" u="1"/>
        <s v="GREEN-HNI-GLM-0004" u="1"/>
        <s v="KL-HNI-LBN-00092" u="1"/>
        <s v="KL-HNI-LBN-00198" u="1"/>
        <s v="HAPPYMART-HNI-HDG-6156" u="1"/>
        <s v="HAPPYMART-HNI-HDG-0004" u="1"/>
        <s v="HAPPYMART-HNI-HDG-0002" u="1"/>
        <s v="HAPPYMART-HNI-HDG-0003" u="1"/>
        <s v="HAPPYMART-HNI-HDG-0001" u="1"/>
        <s v="SHINSEN-HCM-BTH-04121" u="1"/>
        <s v="AEON-HCM-TPU-000" u="1"/>
        <s v="AEON-HCM-01--003" u="1"/>
        <s v="AEON-BDG-01--001" u="1"/>
        <s v="AEON-LAN-01-1013" u="1"/>
        <s v="AEON-BDG-01-1009" u="1"/>
        <s v="AEON-HCM-Q7-1010" u="1"/>
        <s v="AEON-BDG-01-4003" u="1"/>
        <s v="SOI-HNI-HMI-22785" u="1"/>
        <s v="SOI-HNI-HBT-S05" u="1"/>
        <s v="SOI-HNI-DDA-S18" u="1"/>
        <s v="SOI-HNI-HBT-S40" u="1"/>
        <s v="SOI-HNI-HBT-S48" u="1"/>
        <s v="SOI-HNI-NTL-S51" u="1"/>
        <s v="SOI-HNI-TTX-S52" u="1"/>
        <s v="SOI-HNI-DDA-S58" u="1"/>
        <s v="SOI-HNI-TTX-S61" u="1"/>
        <s v="SOI-HNI-HBT-S64" u="1"/>
        <s v="SOI-HNI-HDG-S66" u="1"/>
        <s v="SOI-HNI-HDG-S67" u="1"/>
        <s v="SOI-HNI-THO-S75" u="1"/>
        <s v="SOI-HNI-MYI-S76" u="1"/>
        <s v="SOI-HNI-HDG-S78" u="1"/>
        <s v="SOI-HNI-HDG-S79" u="1"/>
        <s v="SOI-HNI-BDH-S44" u="1"/>
        <s v="SOI-HNI-BDH-S72" u="1"/>
        <s v="SOI-HNI-BDH-S08" u="1"/>
        <s v="SOI-HNI-CGY-S10" u="1"/>
        <s v="SOI-HNI-HDC-S15" u="1"/>
        <s v="SOI-HNI-CGY-S20" u="1"/>
        <s v="SOI-HNI-TTX-S42" u="1"/>
        <s v="SOI-HNI-DDA-S43" u="1"/>
        <s v="SOI-HNI-LBN-S53" u="1"/>
        <s v="SOI-HNI-HBT-S04" u="1"/>
        <s v="SOI-HNI-BDH-S68" u="1"/>
        <s v="SOI-HNI-CGY-S45" u="1"/>
        <s v="SOI-HNI-BDH-S69" u="1"/>
        <s v="SOI-HNI-LBN-S35" u="1"/>
        <s v="SOI-HNI-TTX-S01" u="1"/>
        <s v="SOI-HNI-CGY-S57" u="1"/>
        <s v="SOI-HNI-GLM-S54" u="1"/>
        <s v="SOI-HNI-THO-S65" u="1"/>
        <s v="SOI-HNI-HKM-S02" u="1"/>
        <s v="SOI-HNI-HMI-S74" u="1"/>
        <s v="SOI-HNI-DDA-S41" u="1"/>
        <s v="SOI-HNI-HDG-S80" u="1"/>
        <s v="Menas-HCM-Q7-002" u="1"/>
        <s v="MENAS-HCM-Q1-33076" u="1"/>
        <s v="Menas-HCM-Q7-003" u="1"/>
        <s v="Menas-HCM-TDC-005" u="1"/>
        <s v="MENAS-HCM-TBH-AS001" u="1"/>
        <s v="Menas-HCM-Q7-004" u="1"/>
        <s v="KL-HNI-LBN-00111" u="1"/>
        <s v="ANNGHIA-LAN-01-001" u="1"/>
        <s v="ANNGHIA-HCM-HBC-003" u="1"/>
        <s v="HKD-HNI-GLM-01055" u="1"/>
        <s v="FUJIBRG-HNI-HKM-12171" u="1"/>
        <s v="FUJIBRG-HNI-HMI-11241" u="1"/>
        <s v="FUJIBRG-HNI-BDH-12051" u="1"/>
        <s v="FUJIBRG-HNI-BDH-12091" u="1"/>
        <s v="FUJIBRG-HNI-BDH-11091" u="1"/>
        <s v="FUJIBRG-HNI-BDH-12241" u="1"/>
        <s v="FUJIBRG-HNI-TXN-13041" u="1"/>
        <s v="FUJIBRG-HNI-HKM-12481" u="1"/>
        <s v="FUJIBRG-HNI-HKM-10011" u="1"/>
        <s v="FUJIBRG-HNI-BDH-11211" u="1"/>
        <s v="FUJIBRG-HNI-DDA-11041" u="1"/>
        <s v="FUJIBRG-HNI-HBT-12761" u="1"/>
        <s v="FUJIBRG-HNI-LBN-10021" u="1"/>
        <s v="FUJIMART-HNI-HMI-11231" u="1"/>
        <s v="FUJIBRG-HYN-00-10061" u="1"/>
        <s v="FUJIBRG-HNI-CGY-11171" u="1"/>
        <s v="FUJIBRG-HNI-TXN-11191" u="1"/>
        <s v="FUJIBRG-HNI-CGY-11201" u="1"/>
        <s v="FUJIBRG-HNI-DDA-13011" u="1"/>
        <s v="FUJIBRG-HNI-HMI-12351" u="1"/>
        <s v="FUJIBRG-HNI-DDA-11031" u="1"/>
        <s v="FUJIMART-HNI-GL-11251" u="1"/>
        <s v="FUJIBRG-HNI-HMI-11221" u="1"/>
        <s v="FUJIBRG-HNI-DDA-11021" u="1"/>
        <s v="FUJIBRG-HNI-DDA-11011" u="1"/>
        <s v="FUJIBRG-HNI-HDG-11051" u="1"/>
        <s v="FUJIBRG-HNI-NTL-11101" u="1"/>
        <s v="FUJIBRG-HNI-TXN-11181" u="1"/>
        <s v="FUJIBRG-HNI-TXN-12231" u="1"/>
        <s v="FUJIBRG-HDG-00-10041" u="1"/>
        <s v="FUJIBRG-HNI-DDA-12331" u="1"/>
        <s v="FUJIBRG-HNI-BDH-10031" u="1"/>
        <s v="FUJIBRG-HNI-TXN-12031" u="1"/>
        <s v="FUJIBRG-HNI-DAH-12691" u="1"/>
        <s v="FUJIBRG-HNI-HBT-12201" u="1"/>
        <s v="FUJIBRG-HNI-HBT-12221" u="1"/>
        <s v="FUJIBRG-HNI-LBN-12661" u="1"/>
        <s v="FUJIBRG-HNI-THO-11161" u="1"/>
        <s v="FUJIBRG-HNI-LBN-12681" u="1"/>
        <s v="FUJIBRG-HNI-DDA-12551" u="1"/>
        <s v="FUJIBRG-HNI-NTL-11121" u="1"/>
        <s v="FUJIBRG-HNI-DDA-12061" u="1"/>
        <s v="FUJIBRG-HNI-THO-10051" u="1"/>
        <s v="FUJIBRG-HNI-HBT-12741" u="1"/>
        <s v="FUJIBRG-HNI-HKM-12751" u="1"/>
        <s v="FUJIBRG-HYN-00-10141" u="1"/>
        <s v="FUJIBRG-HNI-HKM-13031" u="1"/>
        <s v="FUJIBRG-HNI-DDA-12731" u="1"/>
        <s v="FUJIBRG-HNI-BTL-12671" u="1"/>
        <s v="FUJIBRG-HNI-THO-13061" u="1"/>
        <s v="FUJIBRG-HNI-DDA-000" u="1"/>
        <s v="FUJIBRG-HNI-HDC-12342" u="1"/>
        <s v="FUJIBRG-HNI-HBT-11261" u="1"/>
        <s v="FUJIBRG-HNI-HBT-000" u="1"/>
        <s v="FUJIBRG-HPG-00-10101" u="1"/>
        <s v="FUJIBRG-HPG-00-12801" u="1"/>
        <s v="FUJIBRG-HNI-HBT-11081" u="1"/>
        <s v="FUJIMART-HNI-NTL-11271" u="1"/>
        <s v="FUJIMART-HNI-HBT-11261" u="1"/>
        <s v="SENDO-HNI-DAH-76486" u="1"/>
        <s v="BCMALL-NBH-00-001" u="1"/>
        <s v="NOVA-HCM-Q1-95018" u="1"/>
        <s v="CMART-HNI-HDG-011" u="1"/>
        <s v="KA-HCM-Q2-45160" u="1"/>
        <s v="KA-HCM-Q2-001" u="1"/>
        <s v="KA-HCM-Q2-002" u="1"/>
        <s v="KL-BDG-00-KJH" u="1"/>
        <s v="KL-CTO-01-DONGHA" u="1"/>
        <s v="GOMART-NDH-00-001" u="1"/>
        <s v="KL-HCM-TBH-HOAVIET" u="1"/>
        <s v="KL-HCM-TBH-MINHPHUOC" u="1"/>
        <s v="KL-HPG-01-CHOHAY" u="1"/>
        <s v="KL-AGG-01-STARMART" u="1"/>
        <s v="KL-TNN-00-001" u="1"/>
        <s v="HuyLam-HCM-BTH-01" u="1"/>
        <s v="Daily -HNI-GLM-001" u="1"/>
        <s v="DAILY-HNI-GLM-M1" u="1"/>
        <s v="DAILY-HNI-GLM-01S17" u="1"/>
        <s v="G24H-HNI-CGY-001" u="1"/>
        <s v="KL-HNI-CGY-00157" u="1"/>
        <s v="KL-HNI-LBN-STTHANHCONG" u="1"/>
        <s v="NNK-HCM-PNN-60630" u="1"/>
        <s v="KL-HCM-Q12-KOSAN" u="1"/>
        <s v="KL-HCM-TBH-SPRING" u="1"/>
        <s v="KL-DNI-01-QAGD" u="1"/>
        <s v="SHOPEE-HCM-01-0000" u="1"/>
        <s v="KL-CTO-01-CADAO" u="1"/>
        <s v="Kai Mart-HNI-LBN-078" u="1"/>
        <s v="Kai Mart-HNI-GLM-107" u="1"/>
        <s v="Kai Mart-HNI-LBN-146" u="1"/>
        <s v="Kai Mart-HNI-LBN-147" u="1"/>
        <s v="KAIMART-HNI-GLM-001" u="1"/>
        <s v="Kai Mart-HNI-LBN-079" u="1"/>
        <s v="Kai Mart-HNI-LBN-140" u="1"/>
        <s v="KAI-HNI-GLM-S108" u="1"/>
        <s v="KAI-HNI-GLM-S219PAVIMART" u="1"/>
        <s v="Kai Mart-HNI-GLM-141" u="1"/>
        <s v="Kai Mart-HNI-LBN-098" u="1"/>
        <s v="Kai Mart-HNI-LBN-101" u="1"/>
        <s v="Kai Mart-HNI-GLM-180Mia" u="1"/>
        <s v="Kai Mart-HNI-LBN-151" u="1"/>
        <s v="Kai Mart-HNI-LBN-195" u="1"/>
        <s v="KL00090" u="1"/>
        <s v="KL00114" u="1"/>
        <s v="KL00116" u="1"/>
        <s v="KL00130" u="1"/>
        <s v="KL00153" u="1"/>
        <s v="KL00020" u="1"/>
        <s v="KL00175" u="1"/>
        <s v="KL00187" u="1"/>
        <s v="KL.HN003" u="1"/>
        <s v="KL00102" u="1"/>
        <s v="KL00182" u="1"/>
        <s v="KL00057" u="1"/>
        <s v="KL00161" u="1"/>
        <s v="KL00186" u="1"/>
        <s v="KL00167" u="1"/>
        <s v="KL.HN008" u="1"/>
        <s v="KL00188" u="1"/>
        <s v="KL00190" u="1"/>
        <s v="KL00191" u="1"/>
        <s v="KL00176" u="1"/>
        <s v="KL00185" u="1"/>
        <s v="KL00068" u="1"/>
        <s v="KL00082" u="1"/>
        <s v="KL00177" u="1"/>
        <s v="KL00106" u="1"/>
        <s v="KL00196" u="1"/>
        <s v="KL00056" u="1"/>
        <s v="KL00065" u="1"/>
        <s v="KL00155" u="1"/>
        <s v="KL00172" u="1"/>
        <s v="KL00103" u="1"/>
        <s v="KL00099" u="1"/>
        <s v="KL00168" u="1"/>
        <s v="KL00066" u="1"/>
        <s v="KL00053" u="1"/>
        <s v="KL00181" u="1"/>
        <s v="KL00145" u="1"/>
        <s v="Eco001" u="1"/>
        <s v="KL00015" u="1"/>
        <s v="KL00014" u="1"/>
        <s v="KL00085" u="1"/>
        <s v="KL.HN007" u="1"/>
        <s v="KL00202" u="1"/>
        <s v="KL00184" u="1"/>
        <s v="KL00201" u="1"/>
        <s v="KL00142" u="1"/>
        <s v="KL00152" u="1"/>
        <s v="KL00143" u="1"/>
        <s v="KL00028" u="1"/>
        <s v="KK" u="1"/>
        <s v="KL00073" u="1"/>
        <s v="KL.HN001" u="1"/>
        <s v="KL00016" u="1"/>
        <s v="KL00047" u="1"/>
        <s v="KL00052" u="1"/>
        <s v="KL00105" u="1"/>
        <s v="KL00124" u="1"/>
        <s v="KL00133" u="1"/>
        <s v="KL00136" u="1"/>
        <s v="LIENCHAU" u="1"/>
        <s v="KL00163" u="1"/>
        <s v="KL00164" u="1"/>
        <s v="KL00169" u="1"/>
        <s v="KL00173" u="1"/>
        <s v="KL00159" u="1"/>
        <s v="KL.HN" u="1"/>
        <s v="KL.SG" u="1"/>
        <s v="EASYMART" u="1"/>
        <s v="GTGL" u="1"/>
        <s v="TOMITA" u="1"/>
        <s v="TTMFARMG378" u="1"/>
        <s v="TTMFARMP2" u="1"/>
        <s v="TTMFARMP5" u="1"/>
        <s v="TTMFARM" u="1"/>
        <s v="TTMFARM2TT1B" u="1"/>
        <s v="TTMFARMC423" u="1"/>
        <s v="TTMFARMT2" u="1"/>
        <s v="TTMFARMT3" u="1"/>
        <s v="UNIT" u="1"/>
        <s v="Unit0002" u="1"/>
        <s v="Unit0014" u="1"/>
        <s v="Unit0003" u="1"/>
        <s v="Unit0011" u="1"/>
        <s v="Unit0012" u="1"/>
        <s v="Unit0010" u="1"/>
        <s v="Unit0008" u="1"/>
        <s v="Unit0007" u="1"/>
        <s v="Unit0004" u="1"/>
        <s v="Unit0001" u="1"/>
        <s v="Unit0009" u="1"/>
        <s v="FRUITS" u="1"/>
        <s v="ACM" u="1"/>
        <s v="SONGNGOC" u="1"/>
        <s v="SANHDIEU" u="1"/>
        <s v="sanhdieu0007" u="1"/>
        <s v="sanhdieu0009" u="1"/>
        <s v="SANHDIEU-004" u="1"/>
        <s v="sanhdieu9002" u="1"/>
        <s v="REALFMART" u="1"/>
        <s v="VIETY" u="1"/>
        <s v="VIETY-HNI-LBN-TT" u="1"/>
        <s v="readymart001" u="1"/>
        <s v="readymart005" u="1"/>
        <s v="READYMART-HNI-TTX-CS7" u="1"/>
        <s v="readymart002" u="1"/>
        <s v="FINEMART" u="1"/>
        <s v="FINEMART01" u="1"/>
        <s v="FINEMART02" u="1"/>
        <s v="FINEMART04" u="1"/>
        <s v="FINEMART03" u="1"/>
        <s v="Green005" u="1"/>
        <s v="Green001" u="1"/>
        <s v="Green002" u="1"/>
        <s v="Green003" u="1"/>
        <s v="Green004" u="1"/>
        <s v="KL00198" u="1"/>
        <s v="HAPPYMART" u="1"/>
        <s v="HappyMart0004" u="1"/>
        <s v="HappyMart0002" u="1"/>
        <s v="HappyMart0003" u="1"/>
        <s v="HappyMart0001" u="1"/>
        <s v="SHINSEN" u="1"/>
        <s v="AEON" u="1"/>
        <s v="AEONHOCHIMINH" u="1"/>
        <s v="AEONBINHDUONG" u="1"/>
        <s v="SOI-HNI-HMI-2785" u="1"/>
        <s v="KL00111" u="1"/>
        <s v="ANNGHIA" u="1"/>
        <s v="ANNGHIA-01" u="1"/>
        <s v="HKDPH-HNI-BDH-1055" u="1"/>
        <s v="brg12171" u="1"/>
        <s v="brg11241" u="1"/>
        <s v="brg12051" u="1"/>
        <s v="brg12091" u="1"/>
        <s v="brg11091" u="1"/>
        <s v="brg12241" u="1"/>
        <s v="brg13041" u="1"/>
        <s v="brg12481" u="1"/>
        <s v="brg10011" u="1"/>
        <s v="brg11211" u="1"/>
        <s v="brg11041" u="1"/>
        <s v="brg12761" u="1"/>
        <s v="brg10021" u="1"/>
        <s v="brg10061" u="1"/>
        <s v="brg11171" u="1"/>
        <s v="brg11191" u="1"/>
        <s v="brg11201" u="1"/>
        <s v="brg13011" u="1"/>
        <s v="brg12351" u="1"/>
        <s v="brg11031" u="1"/>
        <s v="brg11221" u="1"/>
        <s v="brg11021" u="1"/>
        <s v="brg11011" u="1"/>
        <s v="brg11051" u="1"/>
        <s v="brg11101" u="1"/>
        <s v="brg11181" u="1"/>
        <s v="brg12231" u="1"/>
        <s v="brg10041" u="1"/>
        <s v="brg12331" u="1"/>
        <s v="brg10031" u="1"/>
        <s v="brg12031" u="1"/>
        <s v="brg12691" u="1"/>
        <s v="brg12201" u="1"/>
        <s v="brg12221" u="1"/>
        <s v="brg12661" u="1"/>
        <s v="brg11161" u="1"/>
        <s v="brg12681" u="1"/>
        <s v="brg12551" u="1"/>
        <s v="brg11121" u="1"/>
        <s v="brg12061" u="1"/>
        <s v="brg10051" u="1"/>
        <s v="brg12741" u="1"/>
        <s v="brg12751" u="1"/>
        <s v="brg10141" u="1"/>
        <s v="brg13031" u="1"/>
        <s v="brg12731" u="1"/>
        <s v="brg12671" u="1"/>
        <s v="brg13061" u="1"/>
        <s v="BRG01" u="1"/>
        <s v="brg12342" u="1"/>
        <s v="SENDO-HNI-DAH-SFN" u="1"/>
        <s v="NOVA" u="1"/>
        <s v="KA" u="1"/>
        <s v="KA001" u="1"/>
        <s v="NNK" u="1"/>
        <s v="cleverfood0006" u="1"/>
        <s v="ZURICH-HNI-GLM-001" u="1"/>
        <s v="KL00092" u="1"/>
        <s v="ACM-HCM-Q3-004" u="1"/>
        <s v="ACM-HCM-Q7-012" u="1"/>
        <s v="ACM-HCM-PNN-023" u="1"/>
        <s v="ACM-HCM-Q1-001" u="1"/>
        <s v="ACM-HCM-Q7-009" u="1"/>
        <s v="INTIMEXDANANG" u="1"/>
        <s v="KL-DNG-00-INTIMEX" u="1"/>
        <s v="KL00194" u="1"/>
        <s v="KL00200" u="1"/>
        <s v="ACM-HCM-Q6-006" u="1"/>
        <s v="ACM-HCM-Q7-008" u="1"/>
        <s v="VITALMART-HNI-HDG-64128" u="1"/>
        <s v="VITALMART-HNI-NTL-008" u="1"/>
        <s v="VITALMART-HNI-NTL-006" u="1"/>
        <s v="KL00045" u="1"/>
        <s v="KL00162" u="1"/>
        <s v="KL00199" u="1"/>
        <s v="KL-HCM-Q4-JMART" u="1"/>
        <s v="HTL" u="1"/>
        <s v="htl0003" u="1"/>
        <s v="VITALMART-HNI-CGY-001" u="1"/>
        <s v="VITALMART-HNI-HDG-004" u="1"/>
        <s v="VITALMART-HNI-NTL-007" u="1"/>
        <s v="VITALMART-HNI-NTL-010" u="1"/>
        <s v="KL00174" u="1"/>
        <s v="CLEVERFOOD" u="1"/>
        <s v="readymart006" u="1"/>
        <s v="READYMART" u="1"/>
        <s v="readymart004" u="1"/>
        <s v="readymart003" u="1"/>
        <s v="KL-AGG-01-LONGBEACH" u="1"/>
        <s v="AEON1009" u="1"/>
        <s v="MENAS" u="1"/>
        <s v="KL00109" u="1"/>
        <s v="KL00119" u="1"/>
        <s v="easymartE04" u="1"/>
        <s v="DALATFARM011" u="1"/>
        <s v="DALATFARM012" u="1"/>
        <s v="DALATFARM009" u="1"/>
        <s v="DALATFARM002" u="1"/>
        <s v="DALATFARM010" u="1"/>
        <s v="DALATFARM003" u="1"/>
        <s v="DALATFARM004" u="1"/>
        <s v="DALATFARM007" u="1"/>
        <s v="DALATFARM" u="1"/>
        <s v="DALATFARM013" u="1"/>
        <s v="brg10101" u="1"/>
        <s v="KL00117" u="1"/>
        <s v="KL00193" u="1"/>
        <s v="KL00189" u="1"/>
        <s v="KL00192" u="1"/>
        <s v="TTMFARMP9" u="1"/>
        <s v="TTMFARMS1.0101.S19" u="1"/>
        <s v="VNPOST-HCM-CCI-001" u="1"/>
        <s v="SEVEN-BDG-00-02" u="1"/>
        <s v="NTF-TNH-00-026993" u="1"/>
        <s v="SEVEN-HCM-Q3-30856" u="1"/>
        <s v="GDVN-HCM-Q3-83473" u="1"/>
        <s v="FM-HCM-BTH-0006" u="1"/>
        <s v="GS25-HNI-MLH-HN01029" u="1"/>
        <s v="LOTTE-HCM-Q11-940" u="1"/>
        <s v="MINHCAU-TNN-01-0008" u="1"/>
        <s v="SUA-HCM-TPU-HUYEN86098" u="1"/>
        <s v="NHATMINH-HCM-BTH-79004" u="1"/>
        <s v="NHATMINH-HCM-BTH-68014-1" u="1"/>
        <s v="NHATMINH-HCM-GVP-79012" u="1"/>
        <s v="NHATMINH-HCM-TDC-79006" u="1"/>
        <s v="NHATMINH-HCM-PNN-79009-2" u="1"/>
        <s v="NHATMINH-HCM-Q9-79005" u="1"/>
        <s v="MINHCAU-TNN-01-0007" u="1"/>
        <s v="TMART-HNI-HMI-99999" u="1"/>
        <s v="TMART-HNI-NTL-99996" u="1"/>
        <s v="TMART-HNI-HMI-00357" u="1"/>
        <s v="TMART-HNI-NTL-00619" u="1"/>
        <s v="TMART-HNI-TXN-00628" u="1"/>
        <s v="TMART-HNI-CMY-00644" u="1"/>
        <s v="TMART-HNI-SSN-00722" u="1"/>
        <s v="TMART-HNI-HMI-00928" u="1"/>
        <s v="TMART-HNI-HMI-00980" u="1"/>
        <s v="TMART-HNI-HMI-00984" u="1"/>
        <s v="TMART-HNI-BTL-00988" u="1"/>
        <s v="TMART-HNI-HDG-00992" u="1"/>
        <s v="TMART-HNI-HDG-00995" u="1"/>
        <s v="TMART-HNI-TTI-00999" u="1"/>
        <s v="TMART-HNI-TXN-01000" u="1"/>
        <s v="TMART-HNI-HDG-01001" u="1"/>
        <s v="TMART-HNI-BTL-01003" u="1"/>
        <s v="TMART-HNI-HDG-01010" u="1"/>
        <s v="TMART-HNI-HDC-01011" u="1"/>
        <s v="TMART-HNI-HDG-01012" u="1"/>
        <s v="TMART-HNI-THO-01017" u="1"/>
        <s v="TMART-HNI-HDG-01019" u="1"/>
        <s v="TMART-HNI-NTL-01021" u="1"/>
        <s v="TMART-HNI-BTL-01023" u="1"/>
        <s v="TMART-HNI-HDG-01027" u="1"/>
        <s v="TMART-HNI-HMI-01029" u="1"/>
        <s v="TMART-HNI-TTI-01032" u="1"/>
        <s v="TMART-HNI-HMI-01041" u="1"/>
        <s v="TMART-HNI-BTL-01046" u="1"/>
        <s v="TMART-HNI-HMI-01047" u="1"/>
        <s v="TMART-HNI-HDC-01048" u="1"/>
        <s v="TMART-HNI-THO-01049" u="1"/>
        <s v="TMART-HNI-HDC-01061" u="1"/>
        <s v="TMART-HNI-BTL-01063" u="1"/>
        <s v="TMART-HNI-HMI-01067" u="1"/>
        <s v="TMART-HNI-TTI-01071" u="1"/>
        <s v="TMART-HNI-HMI-01072" u="1"/>
        <s v="TMART-HNI-BTL-01075" u="1"/>
        <s v="TMART-HNI-BTL-01078" u="1"/>
        <s v="TMART-HNI-GLM-01081" u="1"/>
        <s v="TMART-HNI-BTL-01084" u="1"/>
        <s v="TMART-HNI-TXN-01085" u="1"/>
        <s v="TMART-HNI-TXN-01089" u="1"/>
        <s v="TMART-HNI-DAH-01096" u="1"/>
        <s v="TMART-HNI-NTL-01097" u="1"/>
        <s v="TMART-HNI-HDG-03002" u="1"/>
        <s v="TMART-HNI-TTI-03003" u="1"/>
        <s v="TMART-HNI-TXN-03004" u="1"/>
        <s v="TMART-HNI-BTL-03005" u="1"/>
        <s v="TMART-HNI-HDG-03006" u="1"/>
        <s v="TMART-HNI-HMI-03007" u="1"/>
        <s v="TMART-HNI-HMI-03009" u="1"/>
        <s v="TMART-HNI-BTL-03010" u="1"/>
        <s v="TMART-HNI-HMI-03012" u="1"/>
        <s v="TMART-HNI-PTO-03013" u="1"/>
        <s v="TMART-HNI-HDG-03014" u="1"/>
        <s v="TMART-HNI-BTL-03017" u="1"/>
        <s v="TMART-HNI-TTX-03018" u="1"/>
        <s v="viety0005" u="1"/>
        <s v="KL00158" u="1"/>
        <s v="GS25" u="1"/>
        <s v="GS25-003" u="1"/>
        <s v="KF" u="1"/>
        <s v="GDVN" u="1"/>
        <s v="JMART" u="1"/>
        <s v="LOCAL" u="1"/>
      </sharedItems>
    </cacheField>
    <cacheField name="Tên Khách hàng" numFmtId="0">
      <sharedItems containsBlank="1" containsMixedTypes="1" containsNumber="1" containsInteger="1" minValue="2023" maxValue="2023" count="33">
        <s v="CHI NHÁNH CÔNG TY CỔ PHẦN SIBA FOOD VIỆT NAM TẠI HÀ NỘI"/>
        <s v="Sibafood S007 - Tòa Mulberry"/>
        <s v="Sibafood S704- tầng 1 tòa N02 New Horizon city"/>
        <s v="Sibafood Terra An Hưng"/>
        <s v="Sibafood Vinhomes Green Bay, Mễ Trì"/>
        <s v="Sibafood Hope Residences"/>
        <s v="Sibafood Thăng Long Capital"/>
        <s v="chi nhánh công ty cổ phần siba food việt nam"/>
        <s v="Siba Food Epic's Home"/>
        <s v="SIBA FOOF"/>
        <s v="Sibafood S079 - Sunrise"/>
        <s v="Sibafood S091 - Residence"/>
        <s v="Sibafood S092 - Mizuki"/>
        <s v="Sibafood S072 - GH201.S04 Vinhomes Grand Park"/>
        <s v="Sibafood S073 - BS1001.S03 Vinhomes Grand Park"/>
        <s v="Siba food"/>
        <s v="Sibafood S086- Westgate"/>
        <s v="Geleximco Lê Trọng Tấn -Dương Nội"/>
        <s v="Siba food S500"/>
        <s v="Sibafood S096 - S06"/>
        <s v="Siba food S093"/>
        <s v="Siba food MASTERI SMART CITY"/>
        <s v="Siba food S089"/>
        <s v="Siba food S501"/>
        <s v="Siba food S502"/>
        <s v="Siba food S090"/>
        <s v="Sibafood S097 - Chung cư Green Town"/>
        <s v="Sibafood S102- 269 Lê Đức Thọ"/>
        <s v="Sibafood S098 - 416 &amp; 418 Lê Văn Khương"/>
        <s v="Sibafood S100 - Chung cư Ehome 5"/>
        <s v="CÔNG TY CỔ PHẦN SIBA FOOD VIỆT NAM"/>
        <m/>
        <n v="2023" u="1"/>
      </sharedItems>
    </cacheField>
    <cacheField name="Ngày hạch toán" numFmtId="14">
      <sharedItems containsNonDate="0" containsDate="1" containsString="0" containsBlank="1" minDate="2022-01-03T00:00:00" maxDate="2026-08-31T00:00:00" count="653">
        <d v="2025-12-01T00:00:00"/>
        <d v="2025-12-09T00:00:00"/>
        <d v="2025-12-18T00:00:00"/>
        <d v="2025-12-26T00:00:00"/>
        <d v="2025-12-29T00:00:00"/>
        <d v="2025-12-30T00:00:00"/>
        <d v="2026-01-03T00:00:00"/>
        <d v="2026-01-05T00:00:00"/>
        <d v="2026-01-07T00:00:00"/>
        <d v="2026-01-14T00:00:00"/>
        <d v="2026-01-26T00:00:00"/>
        <d v="2026-01-27T00:00:00"/>
        <d v="2026-01-06T00:00:00"/>
        <d v="2026-01-09T00:00:00"/>
        <d v="2026-01-20T00:00:00"/>
        <d v="2026-01-28T00:00:00"/>
        <d v="2026-01-30T00:00:00"/>
        <d v="2026-02-02T00:00:00"/>
        <d v="2026-02-03T00:00:00"/>
        <d v="2026-02-06T00:00:00"/>
        <d v="2026-02-04T00:00:00"/>
        <d v="2026-03-02T00:00:00"/>
        <d v="2026-03-13T00:00:00"/>
        <d v="2026-03-18T00:00:00"/>
        <d v="2026-03-23T00:00:00"/>
        <d v="2026-03-31T00:00:00"/>
        <d v="2026-03-20T00:00:00"/>
        <d v="2026-04-01T00:00:00"/>
        <d v="2026-03-25T00:00:00"/>
        <d v="2026-04-02T00:00:00"/>
        <d v="2026-04-06T00:00:00"/>
        <d v="2026-04-20T00:00:00"/>
        <d v="2026-04-28T00:00:00"/>
        <d v="2026-04-04T00:00:00"/>
        <d v="2026-04-07T00:00:00"/>
        <d v="2026-04-13T00:00:00"/>
        <d v="2026-04-24T00:00:00"/>
        <d v="2026-05-02T00:00:00"/>
        <d v="2026-05-04T00:00:00"/>
        <d v="2026-05-12T00:00:00"/>
        <d v="2026-05-14T00:00:00"/>
        <d v="2026-05-16T00:00:00"/>
        <d v="2026-05-19T00:00:00"/>
        <d v="2026-05-22T00:00:00"/>
        <d v="2026-05-23T00:00:00"/>
        <d v="2026-05-26T00:00:00"/>
        <d v="2026-05-27T00:00:00"/>
        <d v="2026-05-11T00:00:00"/>
        <d v="2026-05-31T00:00:00"/>
        <d v="2026-06-01T00:00:00"/>
        <d v="2026-06-02T00:00:00"/>
        <d v="2026-06-03T00:00:00"/>
        <d v="2026-06-09T00:00:00"/>
        <d v="2026-06-10T00:00:00"/>
        <d v="2026-06-12T00:00:00"/>
        <d v="2026-06-15T00:00:00"/>
        <d v="2026-06-17T00:00:00"/>
        <d v="2026-06-19T00:00:00"/>
        <d v="2026-06-23T00:00:00"/>
        <d v="2026-06-27T00:00:00"/>
        <d v="2026-06-04T00:00:00"/>
        <d v="2026-07-01T00:00:00"/>
        <d v="2026-07-03T00:00:00"/>
        <d v="2026-07-06T00:00:00"/>
        <d v="2026-07-08T00:00:00"/>
        <d v="2026-07-10T00:00:00"/>
        <d v="2026-07-13T00:00:00"/>
        <d v="2026-07-14T00:00:00"/>
        <d v="2026-07-16T00:00:00"/>
        <d v="2026-07-20T00:00:00"/>
        <d v="2026-07-22T00:00:00"/>
        <d v="2026-07-27T00:00:00"/>
        <d v="2026-07-28T00:00:00"/>
        <d v="2026-07-29T00:00:00"/>
        <d v="2026-08-01T00:00:00"/>
        <d v="2026-08-03T00:00:00"/>
        <d v="2026-08-05T00:00:00"/>
        <d v="2026-08-08T00:00:00"/>
        <d v="2026-08-12T00:00:00"/>
        <d v="2026-08-13T00:00:00"/>
        <d v="2026-08-18T00:00:00"/>
        <d v="2026-08-26T00:00:00"/>
        <d v="2026-08-06T00:00:00"/>
        <d v="2026-05-30T00:00:00"/>
        <d v="2026-06-30T00:00:00"/>
        <d v="2026-07-30T00:00:00"/>
        <d v="2026-08-30T00:00:00"/>
        <m/>
        <d v="2026-06-06T00:00:00" u="1"/>
        <d v="2026-06-24T00:00:00" u="1"/>
        <d v="2026-02-10T00:00:00" u="1"/>
        <d v="2026-04-23T00:00:00" u="1"/>
        <d v="2026-05-18T00:00:00" u="1"/>
        <d v="2026-03-14T00:00:00" u="1"/>
        <d v="2025-12-25T00:00:00" u="1"/>
        <d v="2026-01-31T00:00:00" u="1"/>
        <d v="2025-12-27T00:00:00" u="1"/>
        <d v="2026-01-23T00:00:00" u="1"/>
        <d v="2026-02-09T00:00:00" u="1"/>
        <d v="2025-06-16T00:00:00" u="1"/>
        <d v="2025-10-30T00:00:00" u="1"/>
        <d v="2026-02-25T00:00:00" u="1"/>
        <d v="2026-03-10T00:00:00" u="1"/>
        <d v="2026-04-16T00:00:00" u="1"/>
        <d v="2026-04-27T00:00:00" u="1"/>
        <d v="2026-06-08T00:00:00" u="1"/>
        <d v="2026-06-25T00:00:00" u="1"/>
        <d v="2026-02-28T00:00:00" u="1"/>
        <d v="2026-03-21T00:00:00" u="1"/>
        <d v="2026-05-06T00:00:00" u="1"/>
        <d v="2026-05-28T00:00:00" u="1"/>
        <d v="2025-10-18T00:00:00" u="1"/>
        <d v="2025-11-11T00:00:00" u="1"/>
        <d v="2025-11-24T00:00:00" u="1"/>
        <d v="2025-11-26T00:00:00" u="1"/>
        <d v="2025-12-17T00:00:00" u="1"/>
        <d v="2026-01-17T00:00:00" u="1"/>
        <d v="2026-01-19T00:00:00" u="1"/>
        <d v="2026-03-09T00:00:00" u="1"/>
        <d v="2025-10-27T00:00:00" u="1"/>
        <d v="2025-09-26T00:00:00" u="1"/>
        <d v="2026-02-11T00:00:00" u="1"/>
        <d v="2026-03-17T00:00:00" u="1"/>
        <d v="2025-09-05T00:00:00" u="1"/>
        <d v="2025-01-08T00:00:00" u="1"/>
        <d v="2025-11-17T00:00:00" u="1"/>
        <d v="2026-01-10T00:00:00" u="1"/>
        <d v="2026-03-16T00:00:00" u="1"/>
        <d v="2026-01-15T00:00:00" u="1"/>
        <d v="2026-01-13T00:00:00" u="1"/>
        <d v="2026-01-08T00:00:00" u="1"/>
        <d v="2026-02-07T00:00:00" u="1"/>
        <d v="2026-03-03T00:00:00" u="1"/>
        <d v="2026-04-14T00:00:00" u="1"/>
        <d v="2026-02-24T00:00:00" u="1"/>
        <d v="2026-03-11T00:00:00" u="1"/>
        <d v="2026-06-18T00:00:00" u="1"/>
        <d v="2025-02-15T00:00:00" u="1"/>
        <d v="2026-04-03T00:00:00" u="1"/>
        <d v="2025-07-04T00:00:00" u="1"/>
        <d v="2026-03-12T00:00:00" u="1"/>
        <d v="2026-04-21T00:00:00" u="1"/>
        <d v="2026-05-09T00:00:00" u="1"/>
        <d v="2026-05-21T00:00:00" u="1"/>
        <d v="2026-06-05T00:00:00" u="1"/>
        <d v="2025-12-05T00:00:00" u="1"/>
        <d v="2025-12-08T00:00:00" u="1"/>
        <d v="2026-01-21T00:00:00" u="1"/>
        <d v="2026-03-04T00:00:00" u="1"/>
        <d v="2026-05-15T00:00:00" u="1"/>
        <d v="2025-12-23T00:00:00" u="1"/>
        <d v="2026-02-27T00:00:00" u="1"/>
        <d v="2025-12-02T00:00:00" u="1"/>
        <d v="2025-12-04T00:00:00" u="1"/>
        <d v="2026-01-16T00:00:00" u="1"/>
        <d v="2026-04-29T00:00:00" u="1"/>
        <d v="2025-10-20T00:00:00" u="1"/>
        <d v="2025-10-28T00:00:00" u="1"/>
        <d v="2025-12-12T00:00:00" u="1"/>
        <d v="2025-12-22T00:00:00" u="1"/>
        <d v="2026-01-24T00:00:00" u="1"/>
        <d v="2025-02-04T00:00:00" u="1"/>
        <d v="2025-02-24T00:00:00" u="1"/>
        <d v="2025-06-11T00:00:00" u="1"/>
        <d v="2026-03-01T00:00:00" u="1"/>
        <d v="2026-04-22T00:00:00" u="1"/>
        <d v="2026-06-16T00:00:00" u="1"/>
        <d v="2025-11-01T00:00:00" u="1"/>
        <d v="2025-12-10T00:00:00" u="1"/>
        <d v="2026-05-08T00:00:00" u="1"/>
        <d v="2025-11-04T00:00:00" u="1"/>
        <d v="2025-02-22T00:00:00" u="1"/>
        <d v="2025-12-31T00:00:00" u="1"/>
        <d v="2026-05-20T00:00:00" u="1"/>
        <d v="2025-01-01T00:00:00" u="1"/>
        <d v="2026-03-07T00:00:00" u="1"/>
        <d v="2026-03-30T00:00:00" u="1"/>
        <d v="2026-05-29T00:00:00" u="1"/>
        <d v="2026-03-19T00:00:00" u="1"/>
        <d v="2026-06-11T00:00:00" u="1"/>
        <d v="2026-06-26T00:00:00" u="1"/>
        <d v="2025-09-30T00:00:00" u="1"/>
        <d v="2026-01-29T00:00:00" u="1"/>
        <d v="2026-02-05T00:00:00" u="1"/>
        <d v="2026-02-12T00:00:00" u="1"/>
        <d v="2026-02-13T00:00:00" u="1"/>
        <d v="2026-02-14T00:00:00" u="1"/>
        <d v="2026-04-09T00:00:00" u="1"/>
        <d v="2026-03-06T00:00:00" u="1"/>
        <d v="2026-06-13T00:00:00" u="1"/>
        <d v="2026-02-26T00:00:00" u="1"/>
        <d v="2026-01-22T00:00:00" u="1"/>
        <d v="2026-03-05T00:00:00" u="1"/>
        <d v="2026-01-01T00:00:00" u="1"/>
        <d v="2026-04-08T00:00:00" u="1"/>
        <d v="2026-04-10T00:00:00" u="1"/>
        <d v="2026-05-05T00:00:00" u="1"/>
        <d v="2025-06-12T00:00:00" u="1"/>
        <d v="2025-01-09T00:00:00" u="1"/>
        <d v="2025-01-19T00:00:00" u="1"/>
        <d v="2025-01-23T00:00:00" u="1"/>
        <d v="2025-05-12T00:00:00" u="1"/>
        <d v="2025-05-27T00:00:00" u="1"/>
        <d v="2025-08-22T00:00:00" u="1"/>
        <d v="2025-09-09T00:00:00" u="1"/>
        <d v="2025-10-10T00:00:00" u="1"/>
        <d v="2025-12-03T00:00:00" u="1"/>
        <d v="2026-01-02T00:00:00" u="1"/>
        <d v="2026-02-23T00:00:00" u="1"/>
        <d v="2026-03-24T00:00:00" u="1"/>
        <d v="2026-03-28T00:00:00" u="1"/>
        <d v="2026-04-18T00:00:00" u="1"/>
        <d v="2026-06-20T00:00:00" u="1"/>
        <d v="2026-04-15T00:00:00" u="1"/>
        <d v="2025-12-24T00:00:00" u="1"/>
        <d v="2026-01-11T00:00:00" u="1"/>
        <d v="2026-03-27T00:00:00" u="1"/>
        <d v="2026-04-30T00:00:00" u="1"/>
        <d v="2025-11-03T00:00:00" u="1"/>
        <d v="2025-11-10T00:00:00" u="1"/>
        <d v="2026-03-26T00:00:00" u="1"/>
        <d v="2026-04-17T00:00:00" u="1"/>
        <d v="2025-12-19T00:00:00" u="1"/>
        <d v="2025-12-11T00:00:00" u="1"/>
        <d v="2025-12-20T00:00:00" u="1"/>
        <d v="2025-09-03T00:00:00" u="1"/>
        <d v="2025-09-04T00:00:00" u="1"/>
        <d v="2025-09-11T00:00:00" u="1"/>
        <d v="2025-09-16T00:00:00" u="1"/>
        <d v="2025-09-19T00:00:00" u="1"/>
        <d v="2025-09-25T00:00:00" u="1"/>
        <d v="2025-10-13T00:00:00" u="1"/>
        <d v="2025-07-23T00:00:00" u="1"/>
        <d v="2025-10-11T00:00:00" u="1"/>
        <d v="2025-10-02T00:00:00" u="1"/>
        <d v="2025-10-22T00:00:00" u="1"/>
        <d v="2025-10-29T00:00:00" u="1"/>
        <d v="2025-10-09T00:00:00" u="1"/>
        <d v="2025-10-23T00:00:00" u="1"/>
        <d v="2025-11-13T00:00:00" u="1"/>
        <d v="2025-11-19T00:00:00" u="1"/>
        <d v="2025-11-20T00:00:00" u="1"/>
        <d v="2025-11-22T00:00:00" u="1"/>
        <d v="2025-11-28T00:00:00" u="1"/>
        <d v="2025-12-16T00:00:00" u="1"/>
        <d v="2025-12-06T00:00:00" u="1"/>
        <d v="2026-01-12T00:00:00" u="1"/>
        <d v="2025-12-15T00:00:00" u="1"/>
        <d v="2024-12-27T00:00:00" u="1"/>
        <d v="2024-12-04T00:00:00" u="1"/>
        <d v="2024-11-08T00:00:00" u="1"/>
        <d v="2024-10-11T00:00:00" u="1"/>
        <d v="2024-09-26T00:00:00" u="1"/>
        <d v="2024-08-23T00:00:00" u="1"/>
        <d v="2024-06-10T00:00:00" u="1"/>
        <d v="2024-04-05T00:00:00" u="1"/>
        <d v="2024-03-09T00:00:00" u="1"/>
        <d v="2024-11-01T00:00:00" u="1"/>
        <d v="2024-05-03T00:00:00" u="1"/>
        <d v="2025-02-08T00:00:00" u="1"/>
        <d v="2025-11-29T00:00:00" u="1"/>
        <d v="2025-11-14T00:00:00" u="1"/>
        <d v="2025-12-13T00:00:00" u="1"/>
        <d v="2025-08-05T00:00:00" u="1"/>
        <d v="2025-08-14T00:00:00" u="1"/>
        <d v="2025-09-06T00:00:00" u="1"/>
        <d v="2025-11-27T00:00:00" u="1"/>
        <d v="2026-05-07T00:00:00" u="1"/>
        <d v="2025-10-01T00:00:00" u="1"/>
        <d v="2025-11-25T00:00:00" u="1"/>
        <d v="2025-10-07T00:00:00" u="1"/>
        <d v="2025-10-21T00:00:00" u="1"/>
        <d v="2025-10-25T00:00:00" u="1"/>
        <d v="2024-04-24T00:00:00" u="1"/>
        <d v="2025-06-03T00:00:00" u="1"/>
        <d v="2025-02-06T00:00:00" u="1"/>
        <d v="2025-03-21T00:00:00" u="1"/>
        <d v="2025-06-06T00:00:00" u="1"/>
        <d v="2025-07-17T00:00:00" u="1"/>
        <d v="2025-07-30T00:00:00" u="1"/>
        <d v="2025-10-15T00:00:00" u="1"/>
        <d v="2025-11-08T00:00:00" u="1"/>
        <d v="2026-06-22T00:00:00" u="1"/>
        <d v="2025-04-05T00:00:00" u="1"/>
        <d v="2022-07-18T00:00:00" u="1"/>
        <d v="2022-08-08T00:00:00" u="1"/>
        <d v="2022-08-10T00:00:00" u="1"/>
        <d v="2022-08-11T00:00:00" u="1"/>
        <d v="2022-09-10T00:00:00" u="1"/>
        <d v="2022-09-21T00:00:00" u="1"/>
        <d v="2022-10-20T00:00:00" u="1"/>
        <d v="2022-10-27T00:00:00" u="1"/>
        <d v="2022-12-16T00:00:00" u="1"/>
        <d v="2022-12-30T00:00:00" u="1"/>
        <d v="2022-11-11T00:00:00" u="1"/>
        <d v="2022-10-06T00:00:00" u="1"/>
        <d v="2023-01-05T00:00:00" u="1"/>
        <d v="2023-01-09T00:00:00" u="1"/>
        <d v="2023-03-17T00:00:00" u="1"/>
        <d v="2023-03-27T00:00:00" u="1"/>
        <d v="2023-05-03T00:00:00" u="1"/>
        <d v="2023-02-23T00:00:00" u="1"/>
        <d v="2023-03-18T00:00:00" u="1"/>
        <d v="2023-05-15T00:00:00" u="1"/>
        <d v="2023-02-07T00:00:00" u="1"/>
        <d v="2024-12-03T00:00:00" u="1"/>
        <d v="2022-01-03T00:00:00" u="1"/>
        <d v="2022-01-12T00:00:00" u="1"/>
        <d v="2022-01-13T00:00:00" u="1"/>
        <d v="2022-01-14T00:00:00" u="1"/>
        <d v="2022-01-29T00:00:00" u="1"/>
        <d v="2022-02-09T00:00:00" u="1"/>
        <d v="2022-02-10T00:00:00" u="1"/>
        <d v="2022-02-16T00:00:00" u="1"/>
        <d v="2022-03-05T00:00:00" u="1"/>
        <d v="2022-03-09T00:00:00" u="1"/>
        <d v="2022-03-23T00:00:00" u="1"/>
        <d v="2022-03-29T00:00:00" u="1"/>
        <d v="2022-04-05T00:00:00" u="1"/>
        <d v="2022-04-06T00:00:00" u="1"/>
        <d v="2022-04-09T00:00:00" u="1"/>
        <d v="2022-04-12T00:00:00" u="1"/>
        <d v="2022-04-26T00:00:00" u="1"/>
        <d v="2022-04-29T00:00:00" u="1"/>
        <d v="2022-05-20T00:00:00" u="1"/>
        <d v="2022-06-02T00:00:00" u="1"/>
        <d v="2022-06-09T00:00:00" u="1"/>
        <d v="2022-06-11T00:00:00" u="1"/>
        <d v="2022-06-17T00:00:00" u="1"/>
        <d v="2022-06-21T00:00:00" u="1"/>
        <d v="2022-07-01T00:00:00" u="1"/>
        <d v="2022-07-08T00:00:00" u="1"/>
        <d v="2022-07-13T00:00:00" u="1"/>
        <d v="2022-07-23T00:00:00" u="1"/>
        <d v="2022-08-01T00:00:00" u="1"/>
        <d v="2022-08-19T00:00:00" u="1"/>
        <d v="2022-08-23T00:00:00" u="1"/>
        <d v="2022-08-31T00:00:00" u="1"/>
        <d v="2022-09-07T00:00:00" u="1"/>
        <d v="2022-09-16T00:00:00" u="1"/>
        <d v="2022-09-29T00:00:00" u="1"/>
        <d v="2022-10-04T00:00:00" u="1"/>
        <d v="2022-10-10T00:00:00" u="1"/>
        <d v="2022-10-14T00:00:00" u="1"/>
        <d v="2022-11-01T00:00:00" u="1"/>
        <d v="2022-11-03T00:00:00" u="1"/>
        <d v="2022-11-23T00:00:00" u="1"/>
        <d v="2022-12-07T00:00:00" u="1"/>
        <d v="2022-12-09T00:00:00" u="1"/>
        <d v="2023-06-14T00:00:00" u="1"/>
        <d v="2023-07-21T00:00:00" u="1"/>
        <d v="2023-08-25T00:00:00" u="1"/>
        <d v="2023-09-28T00:00:00" u="1"/>
        <d v="2023-10-25T00:00:00" u="1"/>
        <d v="2023-11-25T00:00:00" u="1"/>
        <d v="2024-04-22T00:00:00" u="1"/>
        <d v="2024-05-24T00:00:00" u="1"/>
        <d v="2024-06-27T00:00:00" u="1"/>
        <d v="2024-07-24T00:00:00" u="1"/>
        <d v="2024-08-27T00:00:00" u="1"/>
        <d v="2024-10-04T00:00:00" u="1"/>
        <d v="2024-10-25T00:00:00" u="1"/>
        <d v="2024-11-29T00:00:00" u="1"/>
        <d v="2024-12-28T00:00:00" u="1"/>
        <d v="2025-03-07T00:00:00" u="1"/>
        <d v="2025-04-19T00:00:00" u="1"/>
        <d v="2025-06-05T00:00:00" u="1"/>
        <d v="2025-09-15T00:00:00" u="1"/>
        <d v="2026-04-11T00:00:00" u="1"/>
        <d v="2026-04-25T00:00:00" u="1"/>
        <d v="2026-05-25T00:00:00" u="1"/>
        <d v="2026-05-13T00:00:00" u="1"/>
        <d v="2026-04-12T00:00:00" u="1"/>
        <d v="2026-05-10T00:00:00" u="1"/>
        <d v="2025-01-14T00:00:00" u="1"/>
        <d v="2025-04-12T00:00:00" u="1"/>
        <d v="2025-01-06T00:00:00" u="1"/>
        <d v="2025-02-14T00:00:00" u="1"/>
        <d v="2024-12-31T00:00:00" u="1"/>
        <d v="2025-11-12T00:00:00" u="1"/>
        <d v="2026-02-01T00:00:00" u="1"/>
        <d v="2026-03-08T00:00:00" u="1"/>
        <d v="2026-03-15T00:00:00" u="1"/>
        <d v="2026-04-19T00:00:00" u="1"/>
        <d v="2026-04-05T00:00:00" u="1"/>
        <d v="2026-05-24T00:00:00" u="1"/>
        <d v="2022-07-12T00:00:00" u="1"/>
        <d v="2022-08-05T00:00:00" u="1"/>
        <d v="2022-09-13T00:00:00" u="1"/>
        <d v="2022-11-21T00:00:00" u="1"/>
        <d v="2022-06-23T00:00:00" u="1"/>
        <d v="2022-07-19T00:00:00" u="1"/>
        <d v="2022-07-28T00:00:00" u="1"/>
        <d v="2022-05-26T00:00:00" u="1"/>
        <d v="2022-06-30T00:00:00" u="1"/>
        <d v="2022-07-25T00:00:00" u="1"/>
        <d v="2022-07-31T00:00:00" u="1"/>
        <d v="2022-08-20T00:00:00" u="1"/>
        <d v="2022-09-17T00:00:00" u="1"/>
        <d v="2022-09-20T00:00:00" u="1"/>
        <d v="2022-09-24T00:00:00" u="1"/>
        <d v="2022-09-27T00:00:00" u="1"/>
        <d v="2022-09-30T00:00:00" u="1"/>
        <d v="2022-10-03T00:00:00" u="1"/>
        <d v="2022-10-05T00:00:00" u="1"/>
        <d v="2022-10-13T00:00:00" u="1"/>
        <d v="2022-10-15T00:00:00" u="1"/>
        <d v="2022-10-21T00:00:00" u="1"/>
        <d v="2022-10-24T00:00:00" u="1"/>
        <d v="2022-11-15T00:00:00" u="1"/>
        <d v="2022-11-28T00:00:00" u="1"/>
        <d v="2022-11-30T00:00:00" u="1"/>
        <d v="2022-12-14T00:00:00" u="1"/>
        <d v="2022-12-15T00:00:00" u="1"/>
        <d v="2022-12-21T00:00:00" u="1"/>
        <d v="2022-12-22T00:00:00" u="1"/>
        <d v="2022-12-28T00:00:00" u="1"/>
        <d v="2022-12-29T00:00:00" u="1"/>
        <d v="2023-08-09T00:00:00" u="1"/>
        <d v="2025-02-19T00:00:00" u="1"/>
        <d v="2025-03-06T00:00:00" u="1"/>
        <d v="2025-03-13T00:00:00" u="1"/>
        <d v="2025-05-15T00:00:00" u="1"/>
        <d v="2025-06-25T00:00:00" u="1"/>
        <d v="2025-08-26T00:00:00" u="1"/>
        <d v="2025-11-07T00:00:00" u="1"/>
        <d v="2025-10-03T00:00:00" u="1"/>
        <d v="2025-10-14T00:00:00" u="1"/>
        <d v="2025-11-30T00:00:00" u="1"/>
        <d v="2025-10-06T00:00:00" u="1"/>
        <d v="2025-10-31T00:00:00" u="1"/>
        <d v="2025-10-04T00:00:00" u="1"/>
        <d v="2025-10-16T00:00:00" u="1"/>
        <d v="2025-10-24T00:00:00" u="1"/>
        <d v="2025-11-06T00:00:00" u="1"/>
        <d v="2025-11-15T00:00:00" u="1"/>
        <d v="2025-11-18T00:00:00" u="1"/>
        <d v="2024-12-02T00:00:00" u="1"/>
        <d v="2024-12-12T00:00:00" u="1"/>
        <d v="2024-12-30T00:00:00" u="1"/>
        <d v="2024-10-31T00:00:00" u="1"/>
        <d v="2024-09-30T00:00:00" u="1"/>
        <d v="2025-04-22T00:00:00" u="1"/>
        <d v="2025-08-01T00:00:00" u="1"/>
        <d v="2025-04-01T00:00:00" u="1"/>
        <d v="2025-06-17T00:00:00" u="1"/>
        <d v="2025-01-25T00:00:00" u="1"/>
        <d v="2025-11-21T00:00:00" u="1"/>
        <d v="2025-01-15T00:00:00" u="1"/>
        <d v="2025-03-18T00:00:00" u="1"/>
        <d v="2025-04-25T00:00:00" u="1"/>
        <d v="2025-05-21T00:00:00" u="1"/>
        <d v="2025-07-02T00:00:00" u="1"/>
        <d v="2025-07-28T00:00:00" u="1"/>
        <d v="2025-08-30T00:00:00" u="1"/>
        <d v="2025-01-18T00:00:00" u="1"/>
        <d v="2025-04-28T00:00:00" u="1"/>
        <d v="2025-08-23T00:00:00" u="1"/>
        <d v="2025-07-31T00:00:00" u="1"/>
        <d v="2025-09-27T00:00:00" u="1"/>
        <d v="2025-02-13T00:00:00" u="1"/>
        <d v="2025-03-12T00:00:00" u="1"/>
        <d v="2025-04-09T00:00:00" u="1"/>
        <d v="2025-07-24T00:00:00" u="1"/>
        <d v="2025-03-10T00:00:00" u="1"/>
        <d v="2024-08-22T00:00:00" u="1"/>
        <d v="2024-11-25T00:00:00" u="1"/>
        <d v="2025-08-07T00:00:00" u="1"/>
        <d v="2025-10-17T00:00:00" u="1"/>
        <d v="2025-01-13T00:00:00" u="1"/>
        <d v="2025-02-25T00:00:00" u="1"/>
        <d v="2025-03-25T00:00:00" u="1"/>
        <d v="2025-04-26T00:00:00" u="1"/>
        <d v="2025-05-19T00:00:00" u="1"/>
        <d v="2025-06-09T00:00:00" u="1"/>
        <d v="2025-06-19T00:00:00" u="1"/>
        <d v="2025-07-05T00:00:00" u="1"/>
        <d v="2025-08-25T00:00:00" u="1"/>
        <d v="2025-09-29T00:00:00" u="1"/>
        <d v="2025-04-11T00:00:00" u="1"/>
        <d v="2025-05-02T00:00:00" u="1"/>
        <d v="2025-07-08T00:00:00" u="1"/>
        <d v="2025-09-20T00:00:00" u="1"/>
        <d v="2025-01-07T00:00:00" u="1"/>
        <d v="2024-12-20T00:00:00" u="1"/>
        <d v="2025-09-17T00:00:00" u="1"/>
        <d v="2025-06-13T00:00:00" u="1"/>
        <d v="2025-07-21T00:00:00" u="1"/>
        <d v="2025-08-04T00:00:00" u="1"/>
        <d v="2025-03-03T00:00:00" u="1"/>
        <d v="2025-04-18T00:00:00" u="1"/>
        <d v="2025-07-01T00:00:00" u="1"/>
        <d v="2025-08-06T00:00:00" u="1"/>
        <d v="2025-01-16T00:00:00" u="1"/>
        <d v="2025-05-05T00:00:00" u="1"/>
        <d v="2025-05-28T00:00:00" u="1"/>
        <d v="2025-07-03T00:00:00" u="1"/>
        <d v="2025-08-09T00:00:00" u="1"/>
        <d v="2025-01-20T00:00:00" u="1"/>
        <d v="2025-02-05T00:00:00" u="1"/>
        <d v="2025-03-01T00:00:00" u="1"/>
        <d v="2025-06-10T00:00:00" u="1"/>
        <d v="2025-07-19T00:00:00" u="1"/>
        <d v="2024-11-11T00:00:00" u="1"/>
        <d v="2025-01-21T00:00:00" u="1"/>
        <d v="2025-02-27T00:00:00" u="1"/>
        <d v="2025-03-22T00:00:00" u="1"/>
        <d v="2025-04-16T00:00:00" u="1"/>
        <d v="2025-07-29T00:00:00" u="1"/>
        <d v="2025-09-18T00:00:00" u="1"/>
        <d v="2025-09-23T00:00:00" u="1"/>
        <d v="2024-11-14T00:00:00" u="1"/>
        <d v="2025-01-17T00:00:00" u="1"/>
        <d v="2025-04-08T00:00:00" u="1"/>
        <d v="2025-06-02T00:00:00" u="1"/>
        <d v="2025-07-18T00:00:00" u="1"/>
        <d v="2025-08-13T00:00:00" u="1"/>
        <d v="2025-08-19T00:00:00" u="1"/>
        <d v="2025-08-28T00:00:00" u="1"/>
        <d v="2024-10-19T00:00:00" u="1"/>
        <d v="2025-03-17T00:00:00" u="1"/>
        <d v="2025-07-11T00:00:00" u="1"/>
        <d v="2025-08-08T00:00:00" u="1"/>
        <d v="2025-08-16T00:00:00" u="1"/>
        <d v="2025-01-03T00:00:00" u="1"/>
        <d v="2025-03-04T00:00:00" u="1"/>
        <d v="2025-03-29T00:00:00" u="1"/>
        <d v="2024-12-06T00:00:00" u="1"/>
        <d v="2025-04-14T00:00:00" u="1"/>
        <d v="2025-05-26T00:00:00" u="1"/>
        <d v="2025-06-26T00:00:00" u="1"/>
        <d v="2025-02-07T00:00:00" u="1"/>
        <d v="2025-07-14T00:00:00" u="1"/>
        <d v="2025-09-08T00:00:00" u="1"/>
        <d v="2025-03-28T00:00:00" u="1"/>
        <d v="2025-05-17T00:00:00" u="1"/>
        <d v="2025-01-22T00:00:00" u="1"/>
        <d v="2024-10-18T00:00:00" u="1"/>
        <d v="2025-03-11T00:00:00" u="1"/>
        <d v="2025-05-30T00:00:00" u="1"/>
        <d v="2025-11-05T00:00:00" u="1"/>
        <d v="2024-12-26T00:00:00" u="1"/>
        <d v="2025-05-10T00:00:00" u="1"/>
        <d v="2025-02-26T00:00:00" u="1"/>
        <d v="2025-01-02T00:00:00" u="1"/>
        <d v="2025-01-24T00:00:00" u="1"/>
        <d v="2025-02-03T00:00:00" u="1"/>
        <d v="2025-05-16T00:00:00" u="1"/>
        <d v="2025-05-31T00:00:00" u="1"/>
        <d v="2025-07-12T00:00:00" u="1"/>
        <d v="2025-08-27T00:00:00" u="1"/>
        <d v="2025-09-24T00:00:00" u="1"/>
        <d v="2025-01-04T00:00:00" u="1"/>
        <d v="2025-01-10T00:00:00" u="1"/>
        <d v="2025-02-11T00:00:00" u="1"/>
        <d v="2025-02-28T00:00:00" u="1"/>
        <d v="2025-03-05T00:00:00" u="1"/>
        <d v="2025-03-15T00:00:00" u="1"/>
        <d v="2025-03-20T00:00:00" u="1"/>
        <d v="2025-03-24T00:00:00" u="1"/>
        <d v="2025-03-31T00:00:00" u="1"/>
        <d v="2025-04-02T00:00:00" u="1"/>
        <d v="2025-05-14T00:00:00" u="1"/>
        <d v="2025-05-29T00:00:00" u="1"/>
        <d v="2025-06-24T00:00:00" u="1"/>
        <d v="2025-06-27T00:00:00" u="1"/>
        <d v="2025-06-30T00:00:00" u="1"/>
        <d v="2025-08-02T00:00:00" u="1"/>
        <d v="2025-08-20T00:00:00" u="1"/>
        <d v="2025-08-21T00:00:00" u="1"/>
        <d v="2025-09-22T00:00:00" u="1"/>
        <d v="2025-10-08T00:00:00" u="1"/>
        <d v="2025-02-21T00:00:00" u="1"/>
        <d v="2025-03-19T00:00:00" u="1"/>
        <d v="2025-04-04T00:00:00" u="1"/>
        <d v="2025-04-10T00:00:00" u="1"/>
        <d v="2025-04-23T00:00:00" u="1"/>
        <d v="2025-05-03T00:00:00" u="1"/>
        <d v="2025-05-07T00:00:00" u="1"/>
        <d v="2025-05-20T00:00:00" u="1"/>
        <d v="2025-06-18T00:00:00" u="1"/>
        <d v="2025-07-09T00:00:00" u="1"/>
        <d v="2025-07-16T00:00:00" u="1"/>
        <d v="2025-07-26T00:00:00" u="1"/>
        <d v="2025-08-29T00:00:00" u="1"/>
        <d v="2025-08-31T00:00:00" u="1"/>
        <d v="2025-01-05T00:00:00" u="1"/>
        <d v="2025-04-21T00:00:00" u="1"/>
        <d v="2025-06-14T00:00:00" u="1"/>
        <d v="2025-07-22T00:00:00" u="1"/>
        <d v="2025-02-17T00:00:00" u="1"/>
        <d v="2025-03-08T00:00:00" u="1"/>
        <d v="2025-03-27T00:00:00" u="1"/>
        <d v="2025-04-03T00:00:00" u="1"/>
        <d v="2025-04-15T00:00:00" u="1"/>
        <d v="2025-04-24T00:00:00" u="1"/>
        <d v="2025-04-29T00:00:00" u="1"/>
        <d v="2025-05-08T00:00:00" u="1"/>
        <d v="2025-05-09T00:00:00" u="1"/>
        <d v="2025-05-23T00:00:00" u="1"/>
        <d v="2025-06-04T00:00:00" u="1"/>
        <d v="2025-06-20T00:00:00" u="1"/>
        <d v="2025-06-28T00:00:00" u="1"/>
        <d v="2025-07-07T00:00:00" u="1"/>
        <d v="2025-07-10T00:00:00" u="1"/>
        <d v="2025-07-25T00:00:00" u="1"/>
        <d v="2025-08-12T00:00:00" u="1"/>
        <d v="2025-08-18T00:00:00" u="1"/>
        <d v="2025-09-10T00:00:00" u="1"/>
        <d v="2025-03-14T00:00:00" u="1"/>
        <d v="2025-05-22T00:00:00" u="1"/>
        <d v="2025-06-07T00:00:00" u="1"/>
        <d v="2025-06-21T00:00:00" u="1"/>
        <d v="2025-09-12T00:00:00" u="1"/>
        <d v="2025-01-11T00:00:00" u="1"/>
        <d v="2025-02-10T00:00:00" u="1"/>
        <d v="2025-07-15T00:00:00" u="1"/>
        <d v="2024-11-12T00:00:00" u="1"/>
        <d v="2024-11-18T00:00:00" u="1"/>
        <d v="2024-11-23T00:00:00" u="1"/>
        <d v="2024-11-02T00:00:00" u="1"/>
        <d v="2024-12-24T00:00:00" u="1"/>
        <d v="2024-12-16T00:00:00" u="1"/>
        <d v="2025-02-18T00:00:00" u="1"/>
        <d v="2025-04-17T00:00:00" u="1"/>
        <d v="2025-05-13T00:00:00" u="1"/>
        <d v="2025-06-23T00:00:00" u="1"/>
        <d v="2025-08-11T00:00:00" u="1"/>
        <d v="2025-09-13T00:00:00" u="1"/>
        <d v="2025-05-06T00:00:00" u="1"/>
        <d v="2025-02-12T00:00:00" u="1"/>
        <d v="2025-02-20T00:00:00" u="1"/>
        <d v="2025-03-26T00:00:00" u="1"/>
        <d v="2025-08-15T00:00:00" u="1"/>
        <d v="2025-01-28T00:00:00" u="1"/>
        <d v="2025-08-17T00:00:00" u="1"/>
        <d v="2025-09-07T00:00:00" u="1"/>
        <d v="2025-09-14T00:00:00" u="1"/>
        <d v="2025-09-21T00:00:00" u="1"/>
        <d v="2025-10-05T00:00:00" u="1"/>
        <d v="2025-10-12T00:00:00" u="1"/>
        <d v="2025-11-23T00:00:00" u="1"/>
        <d v="2025-11-02T00:00:00" u="1"/>
        <d v="2025-11-16T00:00:00" u="1"/>
        <d v="2025-01-31T00:00:00" u="1"/>
        <d v="2025-04-30T00:00:00" u="1"/>
        <d v="2024-10-03T00:00:00" u="1"/>
        <d v="2024-12-17T00:00:00" u="1"/>
        <d v="2024-08-05T00:00:00" u="1"/>
        <d v="2024-12-09T00:00:00" u="1"/>
        <d v="2025-08-24T00:00:00" u="1"/>
        <d v="2024-12-23T00:00:00" u="1"/>
        <d v="2025-01-12T00:00:00" u="1"/>
      </sharedItems>
    </cacheField>
    <cacheField name="Số chứng từ" numFmtId="0">
      <sharedItems containsDate="1" containsBlank="1" containsMixedTypes="1" minDate="2025-01-02T00:00:00" maxDate="2026-06-18T00:00:00" count="6614">
        <m/>
        <s v="BH00049"/>
        <s v="BH00064"/>
        <s v="BH00671"/>
        <s v="BH01756"/>
        <s v="BH03721"/>
        <s v="BH04117"/>
        <s v="BH04904"/>
        <s v="BH05596"/>
        <s v="BH06544"/>
        <s v="BH06450"/>
        <s v="BH18848"/>
        <s v="BH18850"/>
        <s v="BH18849"/>
        <s v="BH18847"/>
        <s v="BH21673"/>
        <s v="BH22698"/>
        <s v="BH23361"/>
        <s v="BH24755"/>
        <s v="BH24870"/>
        <s v="BH25141"/>
        <s v="BH25503"/>
        <s v="BH25407"/>
        <s v="BH25476"/>
        <s v="BH27590"/>
        <s v="BH28929"/>
        <s v="BH28930"/>
        <s v="HN/HT6001116150"/>
        <s v="HN/HT6001114984"/>
        <s v="HN/HT6001116341"/>
        <s v="HN/HT6001116185"/>
        <s v="HN/HT6001125055"/>
        <s v="HN/HT6001123062"/>
        <s v="HN/HT6001122857"/>
        <s v="HN/HT6001138325"/>
        <s v="BH29302"/>
        <s v="BH29585"/>
        <s v="BH29584"/>
        <s v="BH30725"/>
        <s v="BH30724"/>
        <s v="BH30726"/>
        <s v="BH31060"/>
        <s v="BH13974"/>
        <s v="BH31651"/>
        <s v="BH31955"/>
        <s v="BH32036"/>
        <s v="BH32323"/>
        <s v="BH14643"/>
        <s v="BH14691"/>
        <s v="BH14783"/>
        <s v="BH14784"/>
        <s v="BH33565"/>
        <s v="BH33564"/>
        <s v="BH33949"/>
        <s v="BH34181"/>
        <s v="BH15959"/>
        <s v="BH34639"/>
        <s v="BH34638"/>
        <s v="BH16094"/>
        <s v="BH34838"/>
        <s v="BH35211"/>
        <s v="BH16630"/>
        <s v="BH35439"/>
        <s v="BH35773"/>
        <s v="BH36260"/>
        <s v="BH36734"/>
        <s v="BH36645"/>
        <s v="BH37693"/>
        <s v="040626siba0009"/>
        <s v="090626siba074"/>
        <s v="170626siba0001"/>
        <s v="BH18254"/>
        <s v="BH18457"/>
        <s v="BH38561"/>
        <s v="BH38689"/>
        <s v="BH39014"/>
        <s v="BH39412"/>
        <s v="BH19219"/>
        <s v="BH39740"/>
        <s v="BH40164"/>
        <s v="BH40166"/>
        <s v="BH40165"/>
        <s v="BH40163"/>
        <s v="BH19559"/>
        <s v="BH40311"/>
        <s v="BH19688"/>
        <s v="BH41296"/>
        <s v="BH20495"/>
        <s v="BH42331"/>
        <s v="BH42330"/>
        <s v="BH42348"/>
        <s v="BH42332"/>
        <s v="BH42551"/>
        <s v="070726SIBA074"/>
        <s v="090726siba0005"/>
        <s v="270726siba085"/>
        <s v="290726siba074"/>
        <s v="BH43054"/>
        <s v="BH43117"/>
        <s v="BH43053"/>
        <s v="BH43223"/>
        <s v="BH43222"/>
        <s v="BH43342"/>
        <s v="BH43224"/>
        <s v="BH43221"/>
        <s v="BH43337"/>
        <s v="BH21856"/>
        <s v="BH43929"/>
        <s v="BH22231"/>
        <s v="BH22397"/>
        <s v="BH22430"/>
        <s v="BH22431"/>
        <s v="BH22716"/>
        <s v="BH23679"/>
        <s v="BH00239" u="1"/>
        <s v="BH17027" u="1"/>
        <s v="BH22514" u="1"/>
        <s v="BH28334" u="1"/>
        <s v="BH31716" u="1"/>
        <s v="BH35251" u="1"/>
        <s v="BH02964" u="1"/>
        <s v="HN/HT140328" u="1"/>
        <s v="02cleverfood012" u="1"/>
        <s v="BH2373420" u="1"/>
        <s v="BH04327" u="1"/>
        <s v="BH05004" u="1"/>
        <s v="BH2373821" u="1"/>
        <s v="BH03575" u="1"/>
        <s v="bh16830" u="1"/>
        <s v="BH24756" u="1"/>
        <s v="BH31106" u="1"/>
        <s v="BH34768" u="1"/>
        <s v="BH2324530" u="1"/>
        <s v="BH2373880" u="1"/>
        <s v="BH17003" u="1"/>
        <s v="BH2365197" u="1"/>
        <s v="BH01648" u="1"/>
        <s v="BH03826" u="1"/>
        <s v="BH05086" u="1"/>
        <s v="BH05226" u="1"/>
        <s v="BH18357" u="1"/>
        <s v="BH21272" u="1"/>
        <s v="BH25466" u="1"/>
        <s v="BH26871" u="1"/>
        <s v="BH28711" u="1"/>
        <s v="BH30844" u="1"/>
        <s v="BH33433" u="1"/>
        <s v="BH34558" u="1"/>
        <s v="BH37322" u="1"/>
        <s v="BH00888" u="1"/>
        <s v="BH05550" u="1"/>
        <s v="BH18664" u="1"/>
        <s v="BH23236" u="1"/>
        <s v="BH25408" u="1"/>
        <s v="BH27582" u="1"/>
        <s v="BH29793" u="1"/>
        <s v="BH31729" u="1"/>
        <s v="BH33152" u="1"/>
        <s v="BH34594" u="1"/>
        <s v="BH35772" u="1"/>
        <s v="XK05872" u="1"/>
        <s v="BH29570" u="1"/>
        <s v="BH36950" u="1"/>
        <s v="BH2362831" u="1"/>
        <s v="BH2365182" u="1"/>
        <s v="BH2366905" u="1"/>
        <s v="BH2368593" u="1"/>
        <s v="2611kl00188" u="1"/>
        <s v="BH2372120" u="1"/>
        <s v="BH02552" u="1"/>
        <s v="1901kl00188" u="1"/>
        <s v="BH04919" u="1"/>
        <s v="BH21196" u="1"/>
        <s v="BH31076" u="1"/>
        <s v="BH2362830" u="1"/>
        <s v="BH2365181" u="1"/>
        <s v="HN/HT27102503" u="1"/>
        <s v="BH2366906" u="1"/>
        <s v="BH2372122" u="1"/>
        <s v="BH02554" u="1"/>
        <s v="1901kl00190" u="1"/>
        <s v="BH30671" u="1"/>
        <s v="BH34597" u="1"/>
        <s v="BH20250497" u="1"/>
        <s v="BH01578" u="1"/>
        <s v="BH04790" u="1"/>
        <s v="BH08462" u="1"/>
        <s v="BH16089" u="1"/>
        <s v="BH2362821" u="1"/>
        <s v="BH2366904" u="1"/>
        <s v="BH2368591" u="1"/>
        <s v="BH2372121" u="1"/>
        <s v="BH02551" u="1"/>
        <s v="1901kl00176" u="1"/>
        <s v="BH21195" u="1"/>
        <s v="BH30670" u="1"/>
        <s v="BH32049" u="1"/>
        <s v="BH36623" u="1"/>
        <s v="BH2331296" u="1"/>
        <s v="BH2319704" u="1"/>
        <s v="BH2367733" u="1"/>
        <s v="BH01290" u="1"/>
        <s v="BH17362" u="1"/>
        <s v="BH22188" u="1"/>
        <s v="BH29794" u="1"/>
        <s v="BH2331211" u="1"/>
        <s v="BH2362802" u="1"/>
        <s v="1401kl00056" u="1"/>
        <s v="BH2372215" u="1"/>
        <s v="BH00610" u="1"/>
        <s v="BH23514" u="1"/>
        <s v="BH00877" u="1"/>
        <s v="BH06573" u="1"/>
        <s v="BH18360" u="1"/>
        <s v="BH25708" u="1"/>
        <s v="BH28707" u="1"/>
        <s v="BH30646" u="1"/>
        <s v="BH33527" u="1"/>
        <s v="BH36634" u="1"/>
        <s v="BH00453" u="1"/>
        <s v="BH19149" u="1"/>
        <s v="BH25157" u="1"/>
        <s v="BH26597" u="1"/>
        <s v="BH29346" u="1"/>
        <s v="BH34592" u="1"/>
        <s v="BH2373511" u="1"/>
        <s v="BH03723" u="1"/>
        <s v="BH21369" u="1"/>
        <s v="BH29581" u="1"/>
        <s v="BH36125" u="1"/>
        <s v="BH2320957" u="1"/>
        <s v="BH2365196" u="1"/>
        <s v="BH00263" u="1"/>
        <s v="BH25303" u="1"/>
        <s v="BH2352625" u="1"/>
        <s v="BH2381010" u="1"/>
        <s v="BH01707" u="1"/>
        <s v="BH04697" u="1"/>
        <s v="BH07817" u="1"/>
        <s v="BH09988" u="1"/>
        <s v="BH11848" u="1"/>
        <s v="BH12863" u="1"/>
        <s v="BH13442" u="1"/>
        <s v="BH14414" u="1"/>
        <s v="BH15763" u="1"/>
        <s v="BH04150" u="1"/>
        <s v="BH21109" u="1"/>
        <s v="BH2370370" u="1"/>
        <s v="BH01583" u="1"/>
        <s v="bh16681" u="1"/>
        <s v="BH21354" u="1"/>
        <s v="BH25681" u="1"/>
        <s v="BH28539" u="1"/>
        <s v="BH36265" u="1"/>
        <s v="BH2370578" u="1"/>
        <s v="BH03160" u="1"/>
        <s v="bh16679" u="1"/>
        <s v="BH19707" u="1"/>
        <s v="BH28364" u="1"/>
        <s v="BH31324" u="1"/>
        <s v="BH36627" u="1"/>
        <s v="BH2372920" u="1"/>
        <s v="BH01810" u="1"/>
        <s v="BH18654" u="1"/>
        <s v="BH25477" u="1"/>
        <s v="BH27734" u="1"/>
        <s v="BH32154" u="1"/>
        <s v="BH33986" u="1"/>
        <s v="BH2369922" u="1"/>
        <s v="BH2368943" u="1"/>
        <s v="BH02278" u="1"/>
        <s v="BH18663" u="1"/>
        <s v="BH22701" u="1"/>
        <s v="BH28705" u="1"/>
        <s v="2902kl00202" u="1"/>
        <s v="BH32494" u="1"/>
        <s v="BH33620" u="1"/>
        <s v="BH35272" u="1"/>
        <s v="BH23515" u="1"/>
        <s v="BH27739" u="1"/>
        <s v="BH33538" u="1"/>
        <s v="BH2362855" u="1"/>
        <s v="HN/HT28102502" u="1"/>
        <s v="HN/HT28102501" u="1"/>
        <s v="BH2368978" u="1"/>
        <s v="BH2371306" u="1"/>
        <s v="BH2372895" u="1"/>
        <s v="BH03530" u="1"/>
        <s v="2401kl00184" u="1"/>
        <s v="BH2368977" u="1"/>
        <s v="BH2372896" u="1"/>
        <s v="BH2320555" u="1"/>
        <s v="BH2321135" u="1"/>
        <s v="BH2324398" u="1"/>
        <s v="BH01509" u="1"/>
        <s v="BH04507" u="1"/>
        <s v="BH05252" u="1"/>
        <s v="BH18694" u="1"/>
        <s v="BH23235" u="1"/>
        <s v="BH27930" u="1"/>
        <s v="BH31730" u="1"/>
        <s v="BH35574" u="1"/>
        <s v="BH2365433" u="1"/>
        <s v="BH2370940" u="1"/>
        <s v="BH21254" u="1"/>
        <s v="BH26402" u="1"/>
        <s v="BH2365769" u="1"/>
        <s v="BH00889" u="1"/>
        <s v="BH03578" u="1"/>
        <s v="bh16677" u="1"/>
        <s v="BH25682" u="1"/>
        <s v="BH29795" u="1"/>
        <s v="BH2321127" u="1"/>
        <s v="BH2373994" u="1"/>
        <s v="BH01502" u="1"/>
        <s v="BH02949" u="1"/>
        <s v="BH05597" u="1"/>
        <s v="BH18666" u="1"/>
        <s v="BH18665" u="1"/>
        <s v="BH23046" u="1"/>
        <s v="BH27737" u="1"/>
        <s v="BH32091" u="1"/>
        <s v="BH32163" u="1"/>
        <s v="BH33621" u="1"/>
        <s v="BH34839" u="1"/>
        <s v="BH34853" u="1"/>
        <s v="BH35590" u="1"/>
        <s v="BH36969" u="1"/>
        <s v="BH2319434." u="1"/>
        <s v="BH01503" u="1"/>
        <s v="BH18340" u="1"/>
        <s v="BH23517" u="1"/>
        <s v="BH27735" u="1"/>
        <s v="BH33985" u="1"/>
        <s v="BH37520" u="1"/>
        <s v="BH2381348" u="1"/>
        <s v="BH01350" u="1"/>
        <s v="BH03738" u="1"/>
        <s v="BH04701" u="1"/>
        <s v="BH07628" u="1"/>
        <s v="BH09571" u="1"/>
        <s v="BH12388" u="1"/>
        <s v="BH15117" u="1"/>
        <s v="BH16594" u="1"/>
        <s v="BH01291" u="1"/>
        <s v="BH18668" u="1"/>
        <s v="BH28365" u="1"/>
        <s v="BH35488" u="1"/>
        <s v="BH00891" u="1"/>
        <s v="bh16615" u="1"/>
        <s v="BH28335" u="1"/>
        <s v="BH31911" u="1"/>
        <s v="BH00167" u="1"/>
        <s v="BH03159" u="1"/>
        <s v="BH19148" u="1"/>
        <s v="BH22843" u="1"/>
        <s v="BH27628" u="1"/>
        <s v="BH29066" u="1"/>
        <s v="BH34865" u="1"/>
        <s v="BH37526" u="1"/>
        <s v="BH05622" u="1"/>
        <s v="BH26819" u="1"/>
        <s v="BH34615" u="1"/>
        <s v="BH03574" u="1"/>
        <s v="BH06665" u="1"/>
        <s v="BH18669" u="1"/>
        <s v="BH22762" u="1"/>
        <s v="BH26926" u="1"/>
        <s v="BH29573" u="1"/>
        <s v="BH32093" u="1"/>
        <s v="BH34077" u="1"/>
        <s v="BH35489" u="1"/>
        <s v="BH04918" u="1"/>
        <s v="BH18341" u="1"/>
        <s v="BH24374" u="1"/>
        <s v="BH28924" u="1"/>
        <s v="BH33562" u="1"/>
        <s v="BH37393" u="1"/>
        <s v="BH23516" u="1"/>
        <s v="BH27740" u="1"/>
        <s v="BH2360949" u="1"/>
        <s v="BH2360957" u="1"/>
        <s v="BH00604" u="1"/>
        <s v="BH02560" u="1"/>
        <s v="BH04301" u="1"/>
        <s v="BH04475" u="1"/>
        <s v="BH04339" u="1"/>
        <s v="BH05375" u="1"/>
        <s v="BH06010" u="1"/>
        <s v="BH06822" u="1"/>
        <s v="bh16595" u="1"/>
        <s v="BH16967" u="1"/>
        <s v="bh16804" u="1"/>
        <s v="BH17312" u="1"/>
        <s v="BH17342" u="1"/>
        <s v="BH17560" u="1"/>
        <s v="BH17641" u="1"/>
        <s v="BH17712" u="1"/>
        <s v="BH17717" u="1"/>
        <s v="BH17992" u="1"/>
        <s v="BH17991" u="1"/>
        <s v="BH18149" u="1"/>
        <s v="BH19210" u="1"/>
        <s v="BH21492" u="1"/>
        <s v="BH24763" u="1"/>
        <s v="BH25996" u="1"/>
        <s v="BH27774" u="1"/>
        <s v="BH31471" u="1"/>
        <s v="BH33305" u="1"/>
        <s v="BH36747" u="1"/>
        <s v="BH37077" u="1"/>
        <s v="BH20561" u="1"/>
        <s v="BH28262" u="1"/>
        <s v="BH35236" u="1"/>
        <s v="BH03588" u="1"/>
        <s v="BH17294" u="1"/>
        <s v="BH18419" u="1"/>
        <s v="BH21270" u="1"/>
        <s v="BH22312" u="1"/>
        <s v="BH25142" u="1"/>
        <s v="BH26927" u="1"/>
        <s v="BH29030" u="1"/>
        <s v="BH30757" u="1"/>
        <s v="BH31861" u="1"/>
        <s v="BH33215" u="1"/>
        <s v="BH34769" u="1"/>
        <s v="BH35912" u="1"/>
        <s v="BH37308" u="1"/>
        <s v="BH00246" u="1"/>
        <s v="BH00244" u="1"/>
        <s v="BH00242" u="1"/>
        <s v="BH00243" u="1"/>
        <s v="BH00245" u="1"/>
        <s v="BH00862" u="1"/>
        <s v="BH00861" u="1"/>
        <s v="BH00859" u="1"/>
        <s v="BH00860" u="1"/>
        <s v="BH01585" u="1"/>
        <s v="BH01888" u="1"/>
        <s v="BH01890" u="1"/>
        <s v="BH01889" u="1"/>
        <s v="BH01887" u="1"/>
        <s v="BH03363" u="1"/>
        <s v="BH03364" u="1"/>
        <s v="BH03823" u="1"/>
        <s v="BH03824" u="1"/>
        <s v="BH04788" u="1"/>
        <s v="BH05135" u="1"/>
        <s v="BH06100" u="1"/>
        <s v="BH06102" u="1"/>
        <s v="BH16854" u="1"/>
        <s v="BH16850" u="1"/>
        <s v="BH16853" u="1"/>
        <s v="BH16852" u="1"/>
        <s v="BH16848" u="1"/>
        <s v="BH16855" u="1"/>
        <s v="BH18569" u="1"/>
        <s v="BH18570" u="1"/>
        <s v="BH18842" u="1"/>
        <s v="BH18840" u="1"/>
        <s v="BH18841" u="1"/>
        <s v="BH18839" u="1"/>
        <s v="BH20114" u="1"/>
        <s v="BH20115" u="1"/>
        <s v="BH20112" u="1"/>
        <s v="BH25665" u="1"/>
        <s v="BH25661" u="1"/>
        <s v="BH25662" u="1"/>
        <s v="BH25663" u="1"/>
        <s v="BH25666" u="1"/>
        <s v="BH25664" u="1"/>
        <s v="BH26417" u="1"/>
        <s v="BH29580" u="1"/>
        <s v="BH29579" u="1"/>
        <s v="HN/HT010126" u="1"/>
        <s v="0601okonoa12" u="1"/>
        <s v="HN/HT310127" u="1"/>
        <s v="3101okonoa08" u="1"/>
        <s v="HN/HT310126" u="1"/>
        <s v="MDV00038" u="1"/>
        <s v="HN/HT310129" u="1"/>
        <s v="HN/HT310130" u="1"/>
        <s v="HN/HT310128" u="1"/>
        <s v="HN/HT0603206" u="1"/>
        <s v="HN/HT140326" u="1"/>
        <s v="HN/HT1803OKONA16" u="1"/>
        <s v="HN/HT060429" u="1"/>
        <s v="HN/HT080426" u="1"/>
        <s v="HN/HT100427" u="1"/>
        <s v="HN/HT130427" u="1"/>
        <s v="HN/HT050527" u="1"/>
        <s v="HN/HT050528" u="1"/>
        <s v="HN/HT180526" u="1"/>
        <s v="BH2339915" u="1"/>
        <s v="BH2340665" u="1"/>
        <s v="BH2340666" u="1"/>
        <s v="BH2341295" u="1"/>
        <s v="BH2348701" u="1"/>
        <s v="BH2349926" u="1"/>
        <s v="BH2356303" u="1"/>
        <s v="BH2357348" u="1"/>
        <s v="BH2357649" u="1"/>
        <s v="BH/207/2025904" u="1"/>
        <s v="BH2375483" u="1"/>
        <s v="BH2377569" u="1"/>
        <s v="BH2378330" u="1"/>
        <s v="BH2381007" u="1"/>
        <s v="BH00566" u="1"/>
        <s v="BH00459" u="1"/>
        <s v="BH00458" u="1"/>
        <s v="BH00063" u="1"/>
        <s v="BH00009" u="1"/>
        <s v="BH01365" u="1"/>
        <s v="BH2381490" u="1"/>
        <s v="BH01643" u="1"/>
        <s v="BH01982" u="1"/>
        <s v="BH02039" u="1"/>
        <s v="BH02557" u="1"/>
        <s v="BH02674" u="1"/>
        <s v="BH02666" u="1"/>
        <s v="BH03828" u="1"/>
        <s v="BH03811" u="1"/>
        <s v="BH03810" u="1"/>
        <s v="BH03777" u="1"/>
        <s v="BH01027" u="1"/>
        <s v="BH01800" u="1"/>
        <s v="BH03846" u="1"/>
        <s v="BH03907" u="1"/>
        <s v="BH03883" u="1"/>
        <s v="BH03876" u="1"/>
        <s v="BH04029" u="1"/>
        <s v="BH04313" u="1"/>
        <s v="BH04620" u="1"/>
        <s v="BH04617" u="1"/>
        <s v="BH04621" u="1"/>
        <s v="BH04759" u="1"/>
        <s v="BH04722" u="1"/>
        <s v="BH04844" u="1"/>
        <s v="BH04962" u="1"/>
        <s v="BH04985" u="1"/>
        <s v="BH04994" u="1"/>
        <s v="BH08562" u="1"/>
        <s v="BH05015" u="1"/>
        <s v="BH05733" u="1"/>
        <s v="BH05781" u="1"/>
        <s v="BH05804" u="1"/>
        <s v="BH05803" u="1"/>
        <s v="BH05880" u="1"/>
        <s v="BH06048" u="1"/>
        <s v="BH06735" u="1"/>
        <s v="BH06660" u="1"/>
        <s v="BH07880" u="1"/>
        <s v="BH08426" u="1"/>
        <s v="BH07656" u="1"/>
        <s v="BH08596" u="1"/>
        <s v="BH08563" u="1"/>
        <s v="BH08608" u="1"/>
        <s v="BH06686" u="1"/>
        <s v="BH08941" u="1"/>
        <s v="BH09084" u="1"/>
        <s v="BH09670" u="1"/>
        <s v="BH09964" u="1"/>
        <s v="BH10088" u="1"/>
        <s v="BH10915" u="1"/>
        <s v="BH11703" u="1"/>
        <s v="BH11855" u="1"/>
        <s v="BH12110" u="1"/>
        <s v="BH12212" u="1"/>
        <s v="BH12467" u="1"/>
        <s v="BH12552" u="1"/>
        <s v="BH13084" u="1"/>
        <s v="BH13590" u="1"/>
        <s v="BH13924" u="1"/>
        <s v="BH14142" u="1"/>
        <s v="BH14160" u="1"/>
        <s v="BH14216" u="1"/>
        <s v="BH14217" u="1"/>
        <s v="BH14406" u="1"/>
        <s v="BH14722" u="1"/>
        <s v="BH15326" u="1"/>
        <s v="BH15325" u="1"/>
        <s v="BH15753" u="1"/>
        <s v="BH15993" u="1"/>
        <s v="BH15994" u="1"/>
        <s v="BH16598" u="1"/>
        <s v="BH17158" u="1"/>
        <s v="BH17332" u="1"/>
        <s v="BH17419" u="1"/>
        <s v="BH00062" u="1"/>
        <s v="BH00420" u="1"/>
        <s v="BH00052" u="1"/>
        <s v="BH11063" u="1"/>
        <s v="BH12200" u="1"/>
        <s v="BH2370042" u="1"/>
        <s v="BH2372184" u="1"/>
        <s v="BH2372185" u="1"/>
        <s v="BH2372186" u="1"/>
        <s v="BH2372187" u="1"/>
        <s v="BH2373230" u="1"/>
        <s v="BH2370044" u="1"/>
        <s v="BH2373231" u="1"/>
        <s v="BH2370045" u="1"/>
        <s v="BH2373232" u="1"/>
        <s v="MDV000137" u="1"/>
        <s v="MDV000138" u="1"/>
        <s v="BH00622" u="1"/>
        <s v="BH00625" u="1"/>
        <s v="BH00623" u="1"/>
        <s v="BH00624" u="1"/>
        <s v="BH01744" u="1"/>
        <s v="BH01747" u="1"/>
        <s v="BH01745" u="1"/>
        <s v="BH01746" u="1"/>
        <s v="BH03191" u="1"/>
        <s v="BH03190" u="1"/>
        <s v="BH03189" u="1"/>
        <s v="BH03188" u="1"/>
        <s v="HN/HTTHN252045" u="1"/>
        <s v="HN/HTTHN252078" u="1"/>
        <s v="HN/HTTHN252152" u="1"/>
        <s v="HN/HTTHN252162" u="1"/>
        <s v="HN/HTTHN252198" u="1"/>
        <s v="HN/HTTHN260206" u="1"/>
        <s v="HN/HTTHN260337" u="1"/>
        <s v="BH04780" u="1"/>
        <s v="BH04782" u="1"/>
        <s v="BH04783" u="1"/>
        <s v="BH04781" u="1"/>
        <s v="BH17576" u="1"/>
        <s v="BH17586" u="1"/>
        <s v="BH17583" u="1"/>
        <s v="BH17585" u="1"/>
        <s v="MDV00000516" u="1"/>
        <s v="MDV00000517" u="1"/>
        <s v="BH18677" u="1"/>
        <s v="BH18678" u="1"/>
        <s v="BH18676" u="1"/>
        <s v="BH20109" u="1"/>
        <s v="BH21352" u="1"/>
        <s v="BH21353" u="1"/>
        <s v="BH21392" u="1"/>
        <s v="HN/HTTHN260510" u="1"/>
        <s v="HN/HTTHN260506" u="1"/>
        <s v="BH23907" u="1"/>
        <s v="BH23908" u="1"/>
        <s v="BH23910" u="1"/>
        <s v="BH24981" u="1"/>
        <s v="BH24982" u="1"/>
        <s v="BH24946" u="1"/>
        <s v="BH24984" u="1"/>
        <s v="BH24983" u="1"/>
        <s v="BH25920" u="1"/>
        <s v="BH25921" u="1"/>
        <s v="BH26780" u="1"/>
        <s v="BH26779" u="1"/>
        <s v="BH26778" u="1"/>
        <s v="BH28107" u="1"/>
        <s v="BH28108" u="1"/>
        <s v="BH28109" u="1"/>
        <s v="BH28111" u="1"/>
        <s v="BH28110" u="1"/>
        <s v="MDV00000854" u="1"/>
        <s v="MDV00000855" u="1"/>
        <s v="BH29304" u="1"/>
        <s v="BH29306" u="1"/>
        <s v="BH29305" u="1"/>
        <s v="BH29756" u="1"/>
        <s v="HN/HTTHN260935" u="1"/>
        <s v="HN/HTTHN261012" u="1"/>
        <s v="HN/HTTHN261044" u="1"/>
        <s v="HN/HTTHN000034" u="1"/>
        <s v="BH32269" u="1"/>
        <s v="BH32270" u="1"/>
        <s v="BH32271" u="1"/>
        <s v="BH32272" u="1"/>
        <s v="BH32273" u="1"/>
        <s v="BH33266" u="1"/>
        <s v="BH33265" u="1"/>
        <s v="BH33556" u="1"/>
        <s v="BH33558" u="1"/>
        <s v="BH34254" u="1"/>
        <s v="BH34255" u="1"/>
        <s v="BH34256" u="1"/>
        <s v="BH34982" u="1"/>
        <s v="BH34983" u="1"/>
        <s v="BH34981" u="1"/>
        <s v="BH34984" u="1"/>
        <s v="BH34985" u="1"/>
        <s v="BH35235" u="1"/>
        <s v="BH36122" u="1"/>
        <s v="BH36123" u="1"/>
        <s v="BH36129" u="1"/>
        <s v="040626easymarte06" u="1"/>
        <s v="BH36984" u="1"/>
        <s v="BH36986" u="1"/>
        <s v="BH36982" u="1"/>
        <s v="BH36987" u="1"/>
        <s v="BH36989" u="1"/>
        <d v="2026-06-17T00:00:00" u="1"/>
        <s v="BH2372183" u="1"/>
        <s v="BH2373229" u="1"/>
        <s v="HT/HN00000127" u="1"/>
        <s v="HT/HN00000128" u="1"/>
        <s v="BH00621" u="1"/>
        <s v="BH01742" u="1"/>
        <s v="BH04784" u="1"/>
        <s v="BH17575" u="1"/>
        <s v="HT/HN00000517" u="1"/>
        <s v="HT/HN00000518" u="1"/>
        <s v="HN/HTTHN252311" u="1"/>
        <s v="BH18675" u="1"/>
        <s v="BH21351" u="1"/>
        <s v="BH24980" u="1"/>
        <s v="BH25919" u="1"/>
        <s v="BH26777" u="1"/>
        <s v="HN/HTTHN260614" u="1"/>
        <s v="HN/HTTHN260724" u="1"/>
        <s v="BH28106" u="1"/>
        <s v="HN/HTTHN260914" u="1"/>
        <s v="HT/HN00000853" u="1"/>
        <s v="HT/HN00000854" u="1"/>
        <s v="BH29757" u="1"/>
        <s v="BH32276" u="1"/>
        <s v="BH33267" u="1"/>
        <s v="BH36120" u="1"/>
        <s v="210626gtgt0002" u="1"/>
        <s v="BH2365589" u="1"/>
        <s v="BH2366703" u="1"/>
        <s v="BH2367735" u="1"/>
        <s v="BH2368648" u="1"/>
        <s v="BH2369981" u="1"/>
        <s v="BH2371307" u="1"/>
        <s v="BH2372379" u="1"/>
        <s v="BH2372922" u="1"/>
        <s v="BH2372979" u="1"/>
        <s v="BH2373985" u="1"/>
        <s v="0801s08" u="1"/>
        <s v="BH00611" u="1"/>
        <s v="BH01811" u="1"/>
        <s v="BH03572" u="1"/>
        <s v="BH04500" u="1"/>
        <s v="BH17280" u="1"/>
        <s v="bh16683" u="1"/>
        <s v="BH17590" u="1"/>
        <s v="BH18343" u="1"/>
        <s v="BH18557" u="1"/>
        <s v="BH18852" u="1"/>
        <s v="BH21194" u="1"/>
        <s v="BH22981" u="1"/>
        <s v="BH24065" u="1"/>
        <s v="BH25189" u="1"/>
        <s v="BH26400" u="1"/>
        <s v="BH27278" u="1"/>
        <s v="BH27738" u="1"/>
        <s v="BH28925" u="1"/>
        <s v="BH29792" u="1"/>
        <s v="BH30677" u="1"/>
        <s v="BH32090" u="1"/>
        <s v="BH33216" u="1"/>
        <s v="HN/HTM075260509001" u="1"/>
        <s v="BH34257" u="1"/>
        <s v="BH35036" u="1"/>
        <s v="BH36124" u="1"/>
        <s v="BH37309" u="1"/>
        <s v="060626tomita" u="1"/>
        <s v="BH2370073" u="1"/>
        <s v="BH2370074" u="1"/>
        <s v="BH2370075" u="1"/>
        <s v="BH2370943" u="1"/>
        <s v="BH2372489" u="1"/>
        <s v="BH2372491" u="1"/>
        <s v="BH2373486" u="1"/>
        <s v="BH2370579" u="1"/>
        <s v="BH2371131" u="1"/>
        <s v="BH2372498" u="1"/>
        <s v="BH2370580" u="1"/>
        <s v="BH2372575" u="1"/>
        <s v="BH2373487" u="1"/>
        <s v="BH2371132" u="1"/>
        <s v="312ttmfarmc423" u="1"/>
        <s v="HN/HT031201" u="1"/>
        <s v="2212ttmfarmc423" u="1"/>
        <s v="BH00051" u="1"/>
        <s v="BH00438" u="1"/>
        <s v="BH00881" u="1"/>
        <s v="BH00883" u="1"/>
        <s v="BH01285" u="1"/>
        <s v="BH01699" u="1"/>
        <s v="BH03370" u="1"/>
        <s v="BH05984" u="1"/>
        <s v="BH06367" u="1"/>
        <s v="BH06421" u="1"/>
        <s v="BH17537" u="1"/>
        <s v="BH17536" u="1"/>
        <s v="HN/HT20260122-00011" u="1"/>
        <s v="101ttmfarmc423" u="1"/>
        <s v="1601p2" u="1"/>
        <s v="HN/HT20260602" u="1"/>
        <s v="HN/HT202662-6421" u="1"/>
        <s v="BH20110" u="1"/>
        <s v="HN/HT160126pk0125" u="1"/>
        <s v="BH20343" u="1"/>
        <s v="BH20380" u="1"/>
        <s v="BH20382" u="1"/>
        <s v="BH20379" u="1"/>
        <s v="BH20381" u="1"/>
        <s v="BH21720" u="1"/>
        <s v="0503ttmfarmp2" u="1"/>
        <s v="0703ttmft2" u="1"/>
        <s v="0703ttmf2tt1b" u="1"/>
        <s v="BH22315" u="1"/>
        <s v="BH22316" u="1"/>
        <s v="BH24046" u="1"/>
        <s v="BH24880" u="1"/>
        <s v="BH24878" u="1"/>
        <s v="BH24881" u="1"/>
        <s v="BH25478" u="1"/>
        <s v="BH25683" u="1"/>
        <s v="0104ttmfaarmt3" u="1"/>
        <s v="0304ttmfarmt2" u="1"/>
        <s v="BH27279" u="1"/>
        <s v="BH28916" u="1"/>
        <s v="BH30673" u="1"/>
        <s v="BH31805" u="1"/>
        <s v="BH32668" u="1"/>
        <s v="BH32658" u="1"/>
        <s v="HT/THN000186" u="1"/>
        <s v="HN/HT190527" u="1"/>
        <s v="HT/THN000207" u="1"/>
        <s v="BH34078" u="1"/>
        <s v="BH34268" u="1"/>
        <s v="BH34269" u="1"/>
        <s v="BH34593" u="1"/>
        <s v="BH34595" u="1"/>
        <s v="BH36664" u="1"/>
        <s v="BH36822" u="1"/>
        <s v="060626ttmfa2tt1b" u="1"/>
        <s v="BH2330366" u="1"/>
        <s v="BH2330367" u="1"/>
        <s v="HN/HT2025090017" u="1"/>
        <s v="HN/HT2025090019" u="1"/>
        <s v="BH2330501" u="1"/>
        <s v="BH2331155" u="1"/>
        <s v="HN/HT2025090037" u="1"/>
        <s v="BH2332004" u="1"/>
        <s v="HN/HT2025090041" u="1"/>
        <s v="BH2358256" u="1"/>
        <s v="BH20259651" u="1"/>
        <s v="HN/HT2025090122" u="1"/>
        <s v="HN/HT2025090128" u="1"/>
        <s v="BH202510115" u="1"/>
        <s v="BH2332350" u="1"/>
        <s v="BH2361811" u="1"/>
        <s v="HN/HT2025090288" u="1"/>
        <s v="BH2361628" u="1"/>
        <s v="BH2361838" u="1"/>
        <s v="BH2361404" u="1"/>
        <s v="BH2360148" u="1"/>
        <s v="BH2363264" u="1"/>
        <s v="BH2362709" u="1"/>
        <s v="BH2363487" u="1"/>
        <s v="BH2362828" u="1"/>
        <s v="BH2365037" u="1"/>
        <s v="BH2361035" u="1"/>
        <s v="BH2364964" u="1"/>
        <s v="BH2364963" u="1"/>
        <s v="BH2365198" u="1"/>
        <s v="BH2364965" u="1"/>
        <s v="BH2363706" u="1"/>
        <s v="BH2367195" u="1"/>
        <s v="BH2366911" u="1"/>
        <s v="BH2368979" u="1"/>
        <s v="BH2368127" u="1"/>
        <s v="BH2368138" u="1"/>
        <s v="BH2368225" u="1"/>
        <s v="BH2368296" u="1"/>
        <s v="BH2368384" u="1"/>
        <s v="2611xtunit" u="1"/>
        <s v="HN/HTTHN000183" u="1"/>
        <s v="HN/HTTHN000182" u="1"/>
        <s v="2011xtunit009" u="1"/>
        <s v="HN/HTTHN00012511" u="1"/>
        <s v="2811unit" u="1"/>
        <s v="201125unit" u="1"/>
        <s v="HN/HTTHN000325" u="1"/>
        <s v="HN/HTTHN000203" u="1"/>
        <s v="2011xtunit" u="1"/>
        <s v="BH2369983" u="1"/>
        <s v="BH2371932" u="1"/>
        <s v="BH2373119" u="1"/>
        <s v="BH2370115" u="1"/>
        <s v="HN/HT021201" u="1"/>
        <s v="HN/HTTHN000228" u="1"/>
        <s v="412xtunit0011" u="1"/>
        <s v="2312unit0012" u="1"/>
        <s v="0212unit0007" u="1"/>
        <s v="2712unit004(THN000256)" u="1"/>
        <s v="BH01497" u="1"/>
        <s v="BH01496" u="1"/>
        <s v="BH01702" u="1"/>
        <s v="BH01700" u="1"/>
        <s v="BH01902" u="1"/>
        <s v="BH02765" u="1"/>
        <s v="BH03373" u="1"/>
        <s v="BH04910" u="1"/>
        <s v="BH06711" u="1"/>
        <s v="BH20111" u="1"/>
        <s v="BH21058" u="1"/>
        <s v="BH21300" u="1"/>
        <s v="BH21675" u="1"/>
        <s v="BH21676" u="1"/>
        <s v="BH25305" u="1"/>
        <s v="HN/HTTHN000232" u="1"/>
        <s v="HN/HTTHN000195" u="1"/>
        <s v="HN/HTTHN000193" u="1"/>
        <s v="HN/HTTHN000243" u="1"/>
        <s v="HN/HTTHN000304" u="1"/>
        <s v="HN/HTTHN000289" u="1"/>
        <s v="HN/HT0702UNIT007" u="1"/>
        <s v="HN/HT1002UNIT007" u="1"/>
        <s v="HN/THN000239" u="1"/>
        <s v="BH29313" u="1"/>
        <s v="BH29572" u="1"/>
        <s v="HN/HTTHN000297" u="1"/>
        <s v="HN/HTXTNCC01000092" u="1"/>
        <s v="HN/HTXTNCC01000091" u="1"/>
        <s v="HN/HTTHN00329" u="1"/>
        <s v="BH20377" u="1"/>
        <s v="HN/HTXTNCC01000111" u="1"/>
        <s v="HN/HTXTNCC01000114" u="1"/>
        <s v="HN/HTTHN000370" u="1"/>
        <s v="HN/HT23032026" u="1"/>
        <s v="0604unit004" u="1"/>
        <s v="0604unit0013" u="1"/>
        <s v="060426unit0004" u="1"/>
        <s v="1004unit" u="1"/>
        <s v="HN/HTTHN000399" u="1"/>
        <s v="HN/HTTHN000406" u="1"/>
        <s v="14042unit0001" u="1"/>
        <s v="0605UNIT0011" u="1"/>
        <s v="BH2378998" u="1"/>
        <s v="BH04396" u="1"/>
        <s v="BH08411" u="1"/>
        <s v="SG/HT062672" u="1"/>
        <s v="BH2339041" u="1"/>
        <s v="BH2337211" u="1"/>
        <s v="BH2335419" u="1"/>
        <s v="BH2333603" u="1"/>
        <s v="BH2332640" u="1"/>
        <s v="BH2330988" u="1"/>
        <s v="BH2327272" u="1"/>
        <s v="BH2324473" u="1"/>
        <s v="BH2323378" u="1"/>
        <s v="BH2321048" u="1"/>
        <s v="BH2325437" u="1"/>
        <s v="BH2341888" u="1"/>
        <s v="BH2373339" u="1"/>
        <s v="BH2374362" u="1"/>
        <s v="BH2374495" u="1"/>
        <s v="BH2375660" u="1"/>
        <s v="BH2376395" u="1"/>
        <s v="BH2376397" u="1"/>
        <s v="BH2376402" u="1"/>
        <s v="BH2376559" u="1"/>
        <s v="BH2376601" u="1"/>
        <s v="BH2377583" u="1"/>
        <s v="BH2377675" u="1"/>
        <s v="BH2377694" u="1"/>
        <s v="BH2378194" u="1"/>
        <s v="BH2378321" u="1"/>
        <s v="BH2378347" u="1"/>
        <s v="BH2378475" u="1"/>
        <s v="BH2379147" u="1"/>
        <s v="BH2379208" u="1"/>
        <s v="BH2379362" u="1"/>
        <s v="BH2379920" u="1"/>
        <s v="BH2379363" u="1"/>
        <s v="BH2380465" u="1"/>
        <s v="BH2381313" u="1"/>
        <s v="MDV/PVH/18619" u="1"/>
        <s v="MH00001616" u="1"/>
        <s v="BH2326289" u="1"/>
        <s v="BH2327511" u="1"/>
        <s v="BH2331434" u="1"/>
        <s v="BH2361323" u="1"/>
        <s v="BH2363704" u="1"/>
        <s v="BH2367734" u="1"/>
        <s v="BH2368985" u="1"/>
        <s v="BH2370486" u="1"/>
        <s v="BH2373839" u="1"/>
        <s v="HN/HT051225" u="1"/>
        <s v="30sanhdieu9002" u="1"/>
        <s v="BH00046" u="1"/>
        <s v="BH00044" u="1"/>
        <s v="BH00172" u="1"/>
        <s v="BH00170" u="1"/>
        <s v="BH00341" u="1"/>
        <s v="BH00639" u="1"/>
        <s v="BH01021" u="1"/>
        <s v="BH00990" u="1"/>
        <s v="BH01118" u="1"/>
        <s v="BH01479" u="1"/>
        <s v="BH02535" u="1"/>
        <s v="BH02652" u="1"/>
        <s v="BH02651" u="1"/>
        <s v="BH03306" u="1"/>
        <s v="BH03774" u="1"/>
        <s v="BH03874" u="1"/>
        <s v="BH04345" u="1"/>
        <s v="BH04675" u="1"/>
        <s v="BH04674" u="1"/>
        <s v="BH04762" u="1"/>
        <s v="BH04763" u="1"/>
        <s v="BH04931" u="1"/>
        <s v="BH05739" u="1"/>
        <s v="BH05741" u="1"/>
        <s v="BH05780" u="1"/>
        <s v="BH05965" u="1"/>
        <s v="BH05966" u="1"/>
        <s v="BH06617" u="1"/>
        <s v="BH06634" u="1"/>
        <s v="BH18695" u="1"/>
        <s v="BH06770" u="1"/>
        <s v="BH07707" u="1"/>
        <s v="BH21268" u="1"/>
        <s v="BH07761" u="1"/>
        <s v="BH07826" u="1"/>
        <s v="BH07821" u="1"/>
        <s v="BH22187" u="1"/>
        <s v="SG/HT200144" u="1"/>
        <s v="BH08456" u="1"/>
        <s v="BH08470" u="1"/>
        <s v="BH08469" u="1"/>
        <s v="BH08975" u="1"/>
        <s v="BH24047" u="1"/>
        <s v="BH09653" u="1"/>
        <s v="BH09971" u="1"/>
        <s v="BH10110" u="1"/>
        <s v="BH10155" u="1"/>
        <s v="BH10201" u="1"/>
        <s v="BH10200" u="1"/>
        <s v="BH10188" u="1"/>
        <s v="BH11049" u="1"/>
        <s v="BH11233" u="1"/>
        <s v="BH11938" u="1"/>
        <s v="BH12366" u="1"/>
        <s v="BH12445" u="1"/>
        <s v="BH12493" u="1"/>
        <s v="BH12501" u="1"/>
        <s v="BH29303" u="1"/>
        <s v="BH12976" u="1"/>
        <s v="BH12974" u="1"/>
        <s v="BH13347" u="1"/>
        <s v="BH13599" u="1"/>
        <s v="BH13598" u="1"/>
        <s v="SG/HT200335" u="1"/>
        <s v="BH14092" u="1"/>
        <s v="BH14421" u="1"/>
        <s v="BH14623" u="1"/>
        <s v="BH14631" u="1"/>
        <s v="BH14682" u="1"/>
        <s v="BH15090" u="1"/>
        <s v="BH15113" u="1"/>
        <s v="BH15986" u="1"/>
        <s v="BH15985" u="1"/>
        <s v="BH16620" u="1"/>
        <s v="BH16695" u="1"/>
        <s v="BH17148" u="1"/>
        <s v="BH17123" u="1"/>
        <s v="BH17144" u="1"/>
        <s v="BH36326" u="1"/>
        <s v="BH17232" u="1"/>
        <s v="BH36824" u="1"/>
        <s v="BH17972" u="1"/>
        <s v="BH00058" u="1"/>
        <s v="BH2359972" u="1"/>
        <s v="BH2360930" u="1"/>
        <s v="BH2365565" u="1"/>
        <s v="BH2365670" u="1"/>
        <s v="BH2368604" u="1"/>
        <s v="BH2372893" u="1"/>
        <s v="BH2373228" u="1"/>
        <s v="BH2365264" u="1"/>
        <s v="HN/HT03112501" u="1"/>
        <s v="HN/HT201107" u="1"/>
        <s v="HN/HT201101" u="1"/>
        <s v="2512viety" u="1"/>
        <s v="BH01289" u="1"/>
        <s v="BH04143" u="1"/>
        <s v="HN/HT080106" u="1"/>
        <s v="HN/HTVIETY001" u="1"/>
        <s v="BH18786" u="1"/>
        <s v="BH19245" u="1"/>
        <s v="BH19519" u="1"/>
        <s v="0602viety" u="1"/>
        <s v="HN/HT060230" u="1"/>
        <s v="1003viety" u="1"/>
        <s v="HN/HT100327" u="1"/>
        <s v="HN/HT210428" u="1"/>
        <s v="BH27860" u="1"/>
        <s v="BH31322" u="1"/>
        <s v="BH34727" u="1"/>
        <s v="BH01626" u="1"/>
        <s v="BH01627" u="1"/>
        <s v="BH02735" u="1"/>
        <s v="BH02736" u="1"/>
        <s v="BH02734" u="1"/>
        <s v="SG/HTTHN001428" u="1"/>
        <s v="SG/HTTHN001457" u="1"/>
        <s v="SG/HTTHN001476" u="1"/>
        <s v="SG/HTTHN001486" u="1"/>
        <s v="SGT/HTTHN001514" u="1"/>
        <s v="BH08412" u="1"/>
        <s v="BH08414" u="1"/>
        <s v="BH08413" u="1"/>
        <s v="BH09651" u="1"/>
        <s v="BH09652" u="1"/>
        <s v="BH09650" u="1"/>
        <s v="BH11033" u="1"/>
        <s v="BH11031" u="1"/>
        <s v="BH11032" u="1"/>
        <s v="BH13354" u="1"/>
        <s v="BH13352" u="1"/>
        <s v="BH13353" u="1"/>
        <s v="BH14416" u="1"/>
        <s v="BH14417" u="1"/>
        <s v="SG/HTTHN001834" u="1"/>
        <s v="BH15334" u="1"/>
        <s v="BH15332" u="1"/>
        <s v="BH15333" u="1"/>
        <s v="BH17382" u="1"/>
        <s v="BH17383" u="1"/>
        <s v="BH17381" u="1"/>
        <s v="BH2368805" u="1"/>
        <s v="BH2368125" u="1"/>
        <s v="BH2368297" u="1"/>
        <s v="BH2370025" u="1"/>
        <s v="BH2373972" u="1"/>
        <s v="HN/HTTHN001588" u="1"/>
        <s v="HN/HTTHN001589" u="1"/>
        <s v="HN/NKTHN001617" u="1"/>
        <s v="30readymart002" u="1"/>
        <s v="BH00048" u="1"/>
        <s v="BH00043" u="1"/>
        <s v="BH00869" u="1"/>
        <s v="BH00868" u="1"/>
        <s v="BH01698" u="1"/>
        <s v="BH03163" u="1"/>
        <s v="BH04114" u="1"/>
        <s v="BH04506" u="1"/>
        <s v="bh16682" u="1"/>
        <s v="BH18853" u="1"/>
        <s v="BH19702" u="1"/>
        <s v="BH19701" u="1"/>
        <s v="141025ready003" u="1"/>
        <s v="HN/HTTHN001219" u="1"/>
        <s v="0901readyt004" u="1"/>
        <s v="2001redy001" u="1"/>
        <s v="HN/HTTHN001851" u="1"/>
        <s v="HN/HTTHN001850" u="1"/>
        <s v="HN/HTTHN001859" u="1"/>
        <s v="210126ready004" u="1"/>
        <s v="HN/HTTHN001881" u="1"/>
        <s v="2401ready003" u="1"/>
        <s v="HN/HTTHN001980" u="1"/>
        <s v="1002ready001" u="1"/>
        <s v="HN/HT20260309-00006" u="1"/>
        <s v="HN/HT20260309-00004" u="1"/>
        <s v="BH22702" u="1"/>
        <s v="BH23199" u="1"/>
        <s v="BH23483" u="1"/>
        <s v="BH23352" u="1"/>
        <s v="BH26928" u="1"/>
        <s v="BH26929" u="1"/>
        <s v="BH27586" u="1"/>
        <s v="HN/HTTHN002103" u="1"/>
        <s v="HN/HTTHN002124" u="1"/>
        <s v="2103ready003" u="1"/>
        <s v="HN/HTTHN002169" u="1"/>
        <s v="HN/HTTHN002168" u="1"/>
        <s v="HN/HT260326" u="1"/>
        <s v="HN/HTTHN002326" u="1"/>
        <s v="BH29307" u="1"/>
        <s v="BH29758" u="1"/>
        <s v="BH33161" u="1"/>
        <s v="BH32657" u="1"/>
        <s v="BH35934" u="1"/>
        <s v="080626ready0001" u="1"/>
        <s v="080626readymart0002" u="1"/>
        <s v="BH36971" u="1"/>
        <s v="BH00039" u="1"/>
        <s v="BH00038" u="1"/>
        <s v="BH00253" u="1"/>
        <s v="BH00042" u="1"/>
        <s v="BH01755" u="1"/>
        <s v="1603s70" u="1"/>
        <s v="1603s69" u="1"/>
        <s v="HN/HTTHN003753" u="1"/>
        <s v="HN/HT0602DALAT004" u="1"/>
        <s v="HN/HTTHN003713" u="1"/>
        <s v="HN/HTTHN003663" u="1"/>
        <s v="BH2341752" u="1"/>
        <s v="BH2341753" u="1"/>
        <s v="BH2345020" u="1"/>
        <s v="BH2350744" u="1"/>
        <s v="BH2350745" u="1"/>
        <s v="BH2350746" u="1"/>
        <s v="BH2353344" u="1"/>
        <s v="BH2354286" u="1"/>
        <s v="BH2354770" u="1"/>
        <s v="BH2354771" u="1"/>
        <s v="BH2358935" u="1"/>
        <s v="BH/207/20251561" u="1"/>
        <s v="BH/207/20251562" u="1"/>
        <s v="BH/207/20251563" u="1"/>
        <s v="BH2372358" u="1"/>
        <s v="BH2376455" u="1"/>
        <s v="BH2376452" u="1"/>
        <s v="BH2376451" u="1"/>
        <s v="BH2365440" u="1"/>
        <s v="BH2365562" u="1"/>
        <s v="BH2369593" u="1"/>
        <s v="BH2368645" u="1"/>
        <s v="BH2372190" u="1"/>
        <s v="BH2366622" u="1"/>
        <s v="BH2370576" u="1"/>
        <s v="BH2366552" u="1"/>
        <s v="BH2370577" u="1"/>
        <s v="BH2372894" u="1"/>
        <s v="BH2373971" u="1"/>
        <s v="HN/HTTHN003517" u="1"/>
        <s v="HN/HTTHN003536" u="1"/>
        <s v="HN/HT20251225-00003" u="1"/>
        <s v="BH00045" u="1"/>
        <s v="BH02547" u="1"/>
        <s v="BH02549" u="1"/>
        <s v="BH03162" u="1"/>
        <s v="BH05598" u="1"/>
        <s v="bh16676" u="1"/>
        <s v="BH18855" u="1"/>
        <s v="BH18854" u="1"/>
        <s v="BH21065" u="1"/>
        <s v="BH21068" u="1"/>
        <s v="BH21067" u="1"/>
        <s v="BH21265" u="1"/>
        <s v="BH22190" u="1"/>
        <s v="0902green001" u="1"/>
        <s v="0903green003" u="1"/>
        <s v="BH23353" u="1"/>
        <s v="BH24876" u="1"/>
        <s v="BH24875" u="1"/>
        <s v="BH25304" u="1"/>
        <s v="BH26781" u="1"/>
        <s v="BH26924" u="1"/>
        <s v="BH26925" u="1"/>
        <s v="BH27284" u="1"/>
        <s v="0304green001" u="1"/>
        <s v="HN/HT200428" u="1"/>
        <s v="090526green003" u="1"/>
        <s v="070226pk007" u="1"/>
        <s v="BH29314" u="1"/>
        <s v="BH29754" u="1"/>
        <s v="BH30672" u="1"/>
        <s v="BH30758" u="1"/>
        <s v="BH31075" u="1"/>
        <s v="BH32092" u="1"/>
        <s v="BH32153" u="1"/>
        <s v="HN/HTTHN003994" u="1"/>
        <s v="HN/HTTHN003993" u="1"/>
        <s v="HN/HTTHN003992" u="1"/>
        <s v="HN/HT150526" u="1"/>
        <s v="050626green0004" u="1"/>
        <s v="050626green0003" u="1"/>
        <s v="BH33938" u="1"/>
        <s v="BH34182" u="1"/>
        <s v="BH34183" u="1"/>
        <s v="BH34852" u="1"/>
        <s v="BH34944" u="1"/>
        <s v="BH35436" u="1"/>
        <s v="BH36562" u="1"/>
        <s v="BH23234" u="1"/>
        <s v="BH27898" u="1"/>
        <s v="BH33610" u="1"/>
        <s v="HN/HT062608" u="1"/>
        <s v="BH36529" u="1"/>
        <s v="OPN" u="1"/>
        <s v="BH2207-2071" u="1"/>
        <s v="BH2207-2069" u="1"/>
        <s v="BH2207-2070" u="1"/>
        <s v="BH2208-0887" u="1"/>
        <s v="BH2208-1170" u="1"/>
        <s v="BH2208-1314" u="1"/>
        <s v="BH2209/1963" u="1"/>
        <s v="BH2209/1961" u="1"/>
        <s v="BH2209/1962" u="1"/>
        <s v="BH2209/4816" u="1"/>
        <s v="BH2210/2274" u="1"/>
        <s v="BH2210/2273" u="1"/>
        <s v="BH2210/3025" u="1"/>
        <s v="BH2209-3806" u="1"/>
        <s v="BH2209-5611" u="1"/>
        <s v="HT23020188" u="1"/>
        <s v="HT23020187" u="1"/>
        <s v="HT23020189" u="1"/>
        <s v="HT23020190" u="1"/>
        <s v="HBTL2210/163" u="1"/>
        <s v="BH2212-6216" u="1"/>
        <s v="BH2212-6293" u="1"/>
        <s v="BH2303113" u="1"/>
        <s v="BH2303262" u="1"/>
        <s v="BH2304479" u="1"/>
        <s v="HBTL2301/115" u="1"/>
        <s v="HBTL2304/231" u="1"/>
        <s v="HBTL2304/250" u="1"/>
        <s v="HBTL2304/267" u="1"/>
        <s v="HBTL2303/010" u="1"/>
        <s v="BH2318682" u="1"/>
        <s v="BC2503/0005" u="1"/>
        <s v="BC2504/0010" u="1"/>
        <s v="BC2506/0010" u="1"/>
        <s v="BC2509/0054" u="1"/>
        <s v="BC2510/0040" u="1"/>
        <s v="BC2511/0033" u="1"/>
        <s v="BH2380534" u="1"/>
        <s v="BH2378303" u="1"/>
        <s v="BH2377593" u="1"/>
        <s v="BH2379207" u="1"/>
        <s v="BH2379918" u="1"/>
        <s v="BH2380560" u="1"/>
        <s v="BH2377580" u="1"/>
        <s v="BH2378988" u="1"/>
        <s v="BH2379916" u="1"/>
        <s v="BH2377297" u="1"/>
        <s v="BH2377357" u="1"/>
        <s v="BH2377385" u="1"/>
        <s v="BH2377653" u="1"/>
        <s v="BH2378351" u="1"/>
        <s v="BH2378499" u="1"/>
        <s v="BH2379041" u="1"/>
        <s v="BH2379131" u="1"/>
        <s v="BH2379132" u="1"/>
        <s v="BH2379215" u="1"/>
        <s v="BH2380396" u="1"/>
        <s v="BH2380475" u="1"/>
        <s v="BH2380479" u="1"/>
        <s v="BH2380543" u="1"/>
        <s v="BH2381184" u="1"/>
        <s v="SG/NK11855" u="1"/>
        <s v="BH00036" u="1"/>
        <s v="BH00027" u="1"/>
        <s v="BH00026" u="1"/>
        <s v="BH00139" u="1"/>
        <s v="BH00138" u="1"/>
        <s v="BH00286" u="1"/>
        <s v="BH00273" u="1"/>
        <s v="BH00435" u="1"/>
        <s v="BH00556" u="1"/>
        <s v="BH00526" u="1"/>
        <s v="BH00530" u="1"/>
        <s v="BH00636" u="1"/>
        <s v="BH00637" u="1"/>
        <s v="BH01022" u="1"/>
        <s v="BH01071" u="1"/>
        <s v="BH01072" u="1"/>
        <s v="BH01065" u="1"/>
        <s v="BH01174" u="1"/>
        <s v="BH01357" u="1"/>
        <s v="BH01218" u="1"/>
        <s v="BH01482" u="1"/>
        <s v="BH01703" u="1"/>
        <s v="BH01932" u="1"/>
        <s v="BH01893" u="1"/>
        <s v="BH01900" u="1"/>
        <s v="BH01975" u="1"/>
        <s v="BH02035" u="1"/>
        <s v="BH02030" u="1"/>
        <s v="BH02009" u="1"/>
        <s v="BH02010" u="1"/>
        <s v="BH02620" u="1"/>
        <s v="BH02654" u="1"/>
        <s v="BH02751" u="1"/>
        <s v="BH02965" u="1"/>
        <s v="BH02971" u="1"/>
        <s v="BH03335" u="1"/>
        <s v="SG/HT110250" u="1"/>
        <s v="MDV00068" u="1"/>
        <s v="MDV00067" u="1"/>
        <s v="MDV00066" u="1"/>
        <s v="MDV00065" u="1"/>
        <s v="MDV/PVH/1551" u="1"/>
        <s v="MDV/PVH/1220" u="1"/>
        <s v="SG/HT110258" u="1"/>
        <s v="MDV00108" u="1"/>
        <s v="BH03832" u="1"/>
        <s v="BH03965" u="1"/>
        <s v="BH03988" u="1"/>
        <s v="BH04299" u="1"/>
        <s v="BH03997" u="1"/>
        <s v="BH03996" u="1"/>
        <s v="BH04295" u="1"/>
        <s v="BH04357" u="1"/>
        <s v="BH04344" u="1"/>
        <s v="BH04524" u="1"/>
        <s v="BH04586" u="1"/>
        <s v="BH04678" u="1"/>
        <s v="BH04696" u="1"/>
        <s v="BH06019" u="1"/>
        <s v="BH04841" u="1"/>
        <s v="BH04915" u="1"/>
        <s v="BH04981" u="1"/>
        <s v="BH04972" u="1"/>
        <s v="BH05744" u="1"/>
        <s v="BH05746" u="1"/>
        <s v="BH05764" u="1"/>
        <s v="BH05827" u="1"/>
        <s v="BH05914" u="1"/>
        <s v="BH05974" u="1"/>
        <s v="BH06044" u="1"/>
        <s v="BH06616" u="1"/>
        <s v="BH06619" u="1"/>
        <s v="SG/HT14960" u="1"/>
        <s v="SG/HTRS101903XM" u="1"/>
        <s v="SG/HTRS101902XM" u="1"/>
        <s v="MDV00146" u="1"/>
        <s v="MDV00145" u="1"/>
        <s v="MDV00144" u="1"/>
        <s v="MDV00143" u="1"/>
        <s v="MDV00142" u="1"/>
        <s v="MDV00141" u="1"/>
        <s v="BH06688" u="1"/>
        <s v="BH06777" u="1"/>
        <s v="BH07420" u="1"/>
        <s v="BH07421" u="1"/>
        <s v="BH07664" u="1"/>
        <s v="BH07725" u="1"/>
        <s v="BH07767" u="1"/>
        <s v="BH07828" u="1"/>
        <s v="BH07819" u="1"/>
        <s v="BH08486" u="1"/>
        <s v="BH08587" u="1"/>
        <s v="BH08633" u="1"/>
        <s v="BH08634" u="1"/>
        <s v="BH09001" u="1"/>
        <s v="BH08988" u="1"/>
        <s v="BH09286" u="1"/>
        <s v="BH09371" u="1"/>
        <s v="MDV00202" u="1"/>
        <s v="MDV00201" u="1"/>
        <s v="MDV00200" u="1"/>
        <s v="MDV00199" u="1"/>
        <s v="MDV00198" u="1"/>
        <s v="MDV00197" u="1"/>
        <s v="MDV00219" u="1"/>
        <s v="MDV00218" u="1"/>
        <s v="SG/HT11855" u="1"/>
        <s v="MDV00307" u="1"/>
        <s v="BH09725" u="1"/>
        <s v="BH09966" u="1"/>
        <s v="BH09970" u="1"/>
        <s v="BH10123" u="1"/>
        <s v="BH10207" u="1"/>
        <s v="BH10274" u="1"/>
        <s v="BH10530" u="1"/>
        <s v="BH10335" u="1"/>
        <s v="BH10865" u="1"/>
        <s v="BH10877" u="1"/>
        <s v="BH10972" u="1"/>
        <s v="BH11256" u="1"/>
        <s v="BH11383" u="1"/>
        <s v="BH11924" u="1"/>
        <s v="BH12155" u="1"/>
        <s v="BH12360" u="1"/>
        <s v="BH12194" u="1"/>
        <s v="BH12230" u="1"/>
        <s v="BH12550" u="1"/>
        <s v="BH12475" u="1"/>
        <s v="SG/HT11694" u="1"/>
        <s v="SG/HTTHN046859" u="1"/>
        <s v="SG/HT565" u="1"/>
        <s v="SG/HT564" u="1"/>
        <s v="SG/HT3340" u="1"/>
        <s v="SG/HT827" u="1"/>
        <s v="SG/HT826" u="1"/>
        <s v="MDV00348" u="1"/>
        <s v="MDV00220" u="1"/>
        <s v="MDV00221" u="1"/>
        <s v="MDV00222" u="1"/>
        <s v="MDV00223" u="1"/>
        <s v="MDV00224" u="1"/>
        <s v="MDV00225" u="1"/>
        <s v="MDV00370" u="1"/>
        <s v="MDV00371" u="1"/>
        <s v="MDV00372" u="1"/>
        <s v="MDV00373" u="1"/>
        <s v="MDV00374" u="1"/>
        <s v="MDV00375" u="1"/>
        <s v="MDV00376" u="1"/>
        <s v="MDV00377" u="1"/>
        <s v="BH13148" u="1"/>
        <s v="BH12984" u="1"/>
        <s v="BH13642" u="1"/>
        <s v="BH13747" u="1"/>
        <s v="BH13755" u="1"/>
        <s v="BH13743" u="1"/>
        <s v="BH13764" u="1"/>
        <s v="BH13801" u="1"/>
        <s v="BH13956" u="1"/>
        <s v="BH14113" u="1"/>
        <s v="BH14426" u="1"/>
        <s v="BH14694" u="1"/>
        <s v="BH15124" u="1"/>
        <s v="BH15119" u="1"/>
        <s v="BH15381" u="1"/>
        <s v="BH15737" u="1"/>
        <s v="BH15736" u="1"/>
        <s v="BH15730" u="1"/>
        <s v="BH15798" u="1"/>
        <s v="BH15960" u="1"/>
        <s v="BH16069" u="1"/>
        <s v="BH16070" u="1"/>
        <s v="BH16023" u="1"/>
        <s v="BH16068" u="1"/>
        <s v="BH16639" u="1"/>
        <s v="BH16689" u="1"/>
        <s v="BH16690" u="1"/>
        <s v="BH16691" u="1"/>
        <s v="BH16734" u="1"/>
        <s v="BH17196" u="1"/>
        <s v="HT1106AEON-001" u="1"/>
        <s v="SG/HT15253" u="1"/>
        <s v="BH17399" u="1"/>
        <s v="BH17397" u="1"/>
        <s v="BH17489" u="1"/>
        <s v="BH17766" u="1"/>
        <s v="BH17767" u="1"/>
        <s v="BH17770" u="1"/>
        <s v="BH17751" u="1"/>
        <s v="BH00247" u="1"/>
        <s v="BH00264" u="1"/>
        <s v="BH00265" u="1"/>
        <s v="BH00266" u="1"/>
        <s v="BH00267" u="1"/>
        <s v="BH00268" u="1"/>
        <s v="BH00269" u="1"/>
        <s v="BH00270" u="1"/>
        <s v="BH00271" u="1"/>
        <s v="BH00272" u="1"/>
        <s v="BH00274" u="1"/>
        <s v="BH00276" u="1"/>
        <s v="BH00277" u="1"/>
        <s v="BH00278" u="1"/>
        <s v="BH00279" u="1"/>
        <s v="BH00890" u="1"/>
        <s v="BH00275" u="1"/>
        <s v="BH01480" u="1"/>
        <s v="BH01481" u="1"/>
        <s v="BH01483" u="1"/>
        <s v="BH01484" u="1"/>
        <s v="BH01485" u="1"/>
        <s v="BH01486" u="1"/>
        <s v="BH01487" u="1"/>
        <s v="BH01488" u="1"/>
        <s v="BH01489" u="1"/>
        <s v="BH01490" u="1"/>
        <s v="BH01491" u="1"/>
        <s v="BH01492" u="1"/>
        <s v="BH01493" u="1"/>
        <s v="BH01494" u="1"/>
        <s v="BH02773" u="1"/>
        <s v="BH02775" u="1"/>
        <s v="BH02777" u="1"/>
        <s v="BH02778" u="1"/>
        <s v="BH02779" u="1"/>
        <s v="BH02780" u="1"/>
        <s v="BH02781" u="1"/>
        <s v="BH02782" u="1"/>
        <s v="BH02783" u="1"/>
        <s v="BH02784" u="1"/>
        <s v="BH02785" u="1"/>
        <s v="BH02786" u="1"/>
        <s v="BH02787" u="1"/>
        <s v="BH02788" u="1"/>
        <s v="BH02789" u="1"/>
        <s v="BH02790" u="1"/>
        <s v="BH02969" u="1"/>
        <s v="BH02970" u="1"/>
        <s v="BH02972" u="1"/>
        <s v="BH02973" u="1"/>
        <s v="BH02974" u="1"/>
        <s v="BH03850" u="1"/>
        <s v="BH03851" u="1"/>
        <s v="BH03852" u="1"/>
        <s v="BH03853" u="1"/>
        <s v="BH03854" u="1"/>
        <s v="BH03855" u="1"/>
        <s v="BH03856" u="1"/>
        <s v="BH03857" u="1"/>
        <s v="BH03859" u="1"/>
        <s v="BH03861" u="1"/>
        <s v="BH03863" u="1"/>
        <s v="BH03865" u="1"/>
        <s v="BH03867" u="1"/>
        <s v="BH03869" u="1"/>
        <s v="BH03871" u="1"/>
        <s v="BH03873" u="1"/>
        <s v="BH03875" u="1"/>
        <s v="BH03877" u="1"/>
        <s v="BH02770" u="1"/>
        <s v="0201s01" u="1"/>
        <s v="HN/HTPOR2601000167" u="1"/>
        <s v="HN/HTPOR260100029" u="1"/>
        <s v="HN/HTPOR2601000222" u="1"/>
        <s v="HN/HTPOR2601000273" u="1"/>
        <s v="HN/HTPOR2601000387" u="1"/>
        <s v="HN/HTPOR2601000366" u="1"/>
        <s v="HN/HTPOR2601000352" u="1"/>
        <s v="HN/HTPOR260100380" u="1"/>
        <s v="HN/HTPOR2601000401" u="1"/>
        <s v="HN/HTPOR2601000497" u="1"/>
        <s v="HN/HTSOIHNI-22785" u="1"/>
        <s v="HN/HTPOR2601000730" u="1"/>
        <s v="HN/HTPOR2601000720" u="1"/>
        <s v="HN/HTPOR2601000803" u="1"/>
        <s v="HN/HTPOR2601000854" u="1"/>
        <s v="HN/HTPOR2601000853" u="1"/>
        <s v="HN/HTPOR2601001021" u="1"/>
        <s v="HN/HTPOR2601001000" u="1"/>
        <s v="HN/HTPOR2601001101" u="1"/>
        <s v="HN/HT20260122-00007" u="1"/>
        <s v="HN/HT20260122-00006" u="1"/>
        <s v="HN/HT20260122-00005" u="1"/>
        <s v="HN/HT20260122-00004" u="1"/>
        <s v="HN/HT20260122-00003" u="1"/>
        <s v="HN/HT20260122-00002" u="1"/>
        <s v="HN/HTPOR2601001170" u="1"/>
        <s v="HN/HTPOR260128" u="1"/>
        <s v="MDV00006" u="1"/>
        <s v="BH05246" u="1"/>
        <s v="BH05242" u="1"/>
        <s v="BH05234" u="1"/>
        <s v="BH05230" u="1"/>
        <s v="BH05235" u="1"/>
        <s v="BH05245" u="1"/>
        <s v="BH05244" u="1"/>
        <s v="BH05232" u="1"/>
        <s v="BH05238" u="1"/>
        <s v="BH05241" u="1"/>
        <s v="BH05231" u="1"/>
        <s v="BH05236" u="1"/>
        <s v="BH05240" u="1"/>
        <s v="BH05247" u="1"/>
        <s v="BH05237" u="1"/>
        <s v="BH05229" u="1"/>
        <s v="BH05233" u="1"/>
        <s v="BH05239" u="1"/>
        <s v="BH05228" u="1"/>
        <s v="BH05243" u="1"/>
        <s v="BH16937" u="1"/>
        <s v="BH16954" u="1"/>
        <s v="BH16952" u="1"/>
        <s v="BH16951" u="1"/>
        <s v="BH16935" u="1"/>
        <s v="BH16949" u="1"/>
        <s v="BH16936" u="1"/>
        <s v="BH16944" u="1"/>
        <s v="BH16941" u="1"/>
        <s v="BH16942" u="1"/>
        <s v="BH16950" u="1"/>
        <s v="BH16953" u="1"/>
        <s v="BH16945" u="1"/>
        <s v="BH16938" u="1"/>
        <s v="BH16940" u="1"/>
        <s v="BH16946" u="1"/>
        <s v="BH17851" u="1"/>
        <s v="HN/HT1002s65" u="1"/>
        <s v="HN/HT1002s54" u="1"/>
        <s v="HN/HT1002s05" u="1"/>
        <s v="HN/HT1002S01" u="1"/>
        <s v="HN/HT0202S20" u="1"/>
        <s v="MDV00018" u="1"/>
        <s v="BH18912" u="1"/>
        <s v="BH18916" u="1"/>
        <s v="BH18908" u="1"/>
        <s v="BH18919" u="1"/>
        <s v="BH18906" u="1"/>
        <s v="BH18917" u="1"/>
        <s v="BH18914" u="1"/>
        <s v="BH18915" u="1"/>
        <s v="BH18894" u="1"/>
        <s v="BH18924" u="1"/>
        <s v="BH18901" u="1"/>
        <s v="BH18909" u="1"/>
        <s v="BH18898" u="1"/>
        <s v="BH18899" u="1"/>
        <s v="BH18895" u="1"/>
        <s v="BH18907" u="1"/>
        <s v="BH18920" u="1"/>
        <s v="BH18911" u="1"/>
        <s v="BH18922" u="1"/>
        <s v="BH18902" u="1"/>
        <s v="BH18905" u="1"/>
        <s v="BH18897" u="1"/>
        <s v="BH18903" u="1"/>
        <s v="BH21112" u="1"/>
        <s v="BH21113" u="1"/>
        <s v="BH21115" u="1"/>
        <s v="BH21119" u="1"/>
        <s v="BH21126" u="1"/>
        <s v="BH21117" u="1"/>
        <s v="BH21122" u="1"/>
        <s v="BH21124" u="1"/>
        <s v="BH21121" u="1"/>
        <s v="BH21114" u="1"/>
        <s v="BH22304" u="1"/>
        <s v="BH22292" u="1"/>
        <s v="BH22301" u="1"/>
        <s v="BH22306" u="1"/>
        <s v="BH22311" u="1"/>
        <s v="BH22293" u="1"/>
        <s v="BH22302" u="1"/>
        <s v="BH22305" u="1"/>
        <s v="BH22295" u="1"/>
        <s v="BH22299" u="1"/>
        <s v="BH22290" u="1"/>
        <s v="BH22308" u="1"/>
        <s v="BH22309" u="1"/>
        <s v="BH22310" u="1"/>
        <s v="BH22296" u="1"/>
        <s v="BH22307" u="1"/>
        <s v="BH22303" u="1"/>
        <s v="BH22298" u="1"/>
        <s v="BH23497" u="1"/>
        <s v="BH23499" u="1"/>
        <s v="BH23502" u="1"/>
        <s v="BH23507" u="1"/>
        <s v="BH23506" u="1"/>
        <s v="BH23495" u="1"/>
        <s v="BH23496" u="1"/>
        <s v="BH23503" u="1"/>
        <s v="BH23498" u="1"/>
        <s v="BH23509" u="1"/>
        <s v="BH23500" u="1"/>
        <s v="BH23505" u="1"/>
        <s v="BH23504" u="1"/>
        <s v="BH23494" u="1"/>
        <s v="BH23501" u="1"/>
        <s v="BH23508" u="1"/>
        <s v="2003s72" u="1"/>
        <s v="HN/HTPOR2603000967" u="1"/>
        <s v="HN/HTPOR2603000729" u="1"/>
        <s v="HN/HTPOR2603000204" u="1"/>
        <s v="HN/HT1203216" u="1"/>
        <s v="HN/HT1203215" u="1"/>
        <s v="HN/HT1203214" u="1"/>
        <s v="HN/HT1203213" u="1"/>
        <s v="HN/HT1203212" u="1"/>
        <s v="HN/HT1203211" u="1"/>
        <s v="HN/HT1203210" u="1"/>
        <s v="HN/HT1203209" u="1"/>
        <s v="HN/HT1203208" u="1"/>
        <s v="HN/HT1203207" u="1"/>
        <s v="HN/HT1203206" u="1"/>
        <s v="HN/HTPOR2603000556" u="1"/>
        <s v="HN/HTPOR2603000387" u="1"/>
        <s v="HN/HTPOR2603000315" u="1"/>
        <s v="HN/HTPOR2603000296" u="1"/>
        <s v="MDV00022" u="1"/>
        <s v="BH25480" u="1"/>
        <s v="BH25485" u="1"/>
        <s v="BH25494" u="1"/>
        <s v="BH25483" u="1"/>
        <s v="BH25489" u="1"/>
        <s v="BH25479" u="1"/>
        <s v="BH25491" u="1"/>
        <s v="BH25482" u="1"/>
        <s v="BH25492" u="1"/>
        <s v="BH25487" u="1"/>
        <s v="BH25495" u="1"/>
        <s v="BH25493" u="1"/>
        <s v="BH25481" u="1"/>
        <s v="BH25486" u="1"/>
        <s v="BH25484" u="1"/>
        <s v="BH25488" u="1"/>
        <s v="BH25490" u="1"/>
        <s v="BH25496" u="1"/>
        <s v="BH26413" u="1"/>
        <s v="BH26414" u="1"/>
        <s v="BH26407" u="1"/>
        <s v="BH26408" u="1"/>
        <s v="BH26412" u="1"/>
        <s v="BH26415" u="1"/>
        <s v="BH26406" u="1"/>
        <s v="BH26411" u="1"/>
        <s v="BH26409" u="1"/>
        <s v="BH26410" u="1"/>
        <s v="BH27760" u="1"/>
        <s v="BH27754" u="1"/>
        <s v="BH27755" u="1"/>
        <s v="BH27756" u="1"/>
        <s v="BH27758" u="1"/>
        <s v="BH27752" u="1"/>
        <s v="BH27753" u="1"/>
        <s v="BH27759" u="1"/>
        <s v="BH27761" u="1"/>
        <s v="BH27757" u="1"/>
        <s v="BH28868" u="1"/>
        <s v="BH28870" u="1"/>
        <s v="BH28873" u="1"/>
        <s v="BH28876" u="1"/>
        <s v="BH28867" u="1"/>
        <s v="BH28869" u="1"/>
        <s v="BH28877" u="1"/>
        <s v="BH28878" u="1"/>
        <s v="BH28879" u="1"/>
        <s v="BH28880" u="1"/>
        <s v="BH28871" u="1"/>
        <s v="BH28874" u="1"/>
        <s v="BH28872" u="1"/>
        <s v="BH28875" u="1"/>
        <s v="HN/HTPOR2604000030" u="1"/>
        <s v="HN/HTPOR2604000095" u="1"/>
        <s v="HN/HTPOR260400160" u="1"/>
        <s v="HN/HTPOR2604000298" u="1"/>
        <s v="HN/HT0604s53" u="1"/>
        <s v="HN/HT0604s52" u="1"/>
        <s v="HN/HT0604s48" u="1"/>
        <s v="HN/HT0604s44" u="1"/>
        <s v="HN/HT0604s42" u="1"/>
        <s v="HN/HT0604s15" u="1"/>
        <s v="HN/HT0604s08" u="1"/>
        <s v="HN/HT0604S05" u="1"/>
        <s v="HN/HTPOR2604000348" u="1"/>
        <s v="HN/HTPOR2604000539" u="1"/>
        <s v="HN/HTPOR2604000522" u="1"/>
        <s v="HN/HTPOR2604000672" u="1"/>
        <s v="HN/HTPOR2604000689" u="1"/>
        <s v="HN/HTPOR260400752" u="1"/>
        <s v="HN/HTPOR2604000795" u="1"/>
        <s v="HN/HTPOR2604000859" u="1"/>
        <s v="HN/HTPOR2604001369" u="1"/>
        <s v="HN/HTPOR2604001593" u="1"/>
        <s v="HT/HTPOR2604001719" u="1"/>
        <s v="MDV0002171" u="1"/>
        <s v="BH30825" u="1"/>
        <s v="BH30810" u="1"/>
        <s v="BH30813" u="1"/>
        <s v="BH30817" u="1"/>
        <s v="BH30811" u="1"/>
        <s v="BH30816" u="1"/>
        <s v="BH30820" u="1"/>
        <s v="BH30808" u="1"/>
        <s v="BH30821" u="1"/>
        <s v="BH30822" u="1"/>
        <s v="BH30824" u="1"/>
        <s v="BH30828" u="1"/>
        <s v="BH30829" u="1"/>
        <s v="BH30815" u="1"/>
        <s v="BH30818" u="1"/>
        <s v="BH30819" u="1"/>
        <s v="BH30826" u="1"/>
        <s v="BH31786" u="1"/>
        <s v="BH31789" u="1"/>
        <s v="BH31796" u="1"/>
        <s v="BH31797" u="1"/>
        <s v="BH31787" u="1"/>
        <s v="BH31793" u="1"/>
        <s v="BH31790" u="1"/>
        <s v="BH31794" u="1"/>
        <s v="BH31795" u="1"/>
        <s v="BH31799" u="1"/>
        <s v="BH31800" u="1"/>
        <s v="BH31792" u="1"/>
        <s v="BH31791" u="1"/>
        <s v="BH31788" u="1"/>
        <s v="BH31798" u="1"/>
        <s v="HN/HT1733" u="1"/>
        <s v="HN/HTPOR2605000258" u="1"/>
        <s v="HN/HTPOR2605000352" u="1"/>
        <s v="HN/HT090537" u="1"/>
        <s v="HN/HT090536" u="1"/>
        <s v="HN/HT090535" u="1"/>
        <s v="HN/HT090534" u="1"/>
        <s v="HN/HT090533" u="1"/>
        <s v="HN/HT090532" u="1"/>
        <s v="HN/HT090531" u="1"/>
        <s v="HN/HT090530" u="1"/>
        <s v="HN/HT090529" u="1"/>
        <s v="HN/HT090528" u="1"/>
        <s v="HN/HT090527" u="1"/>
        <s v="HN/HT090526" u="1"/>
        <s v="HN/HTPOR2605000473" u="1"/>
        <s v="HN/HTPOR2605000655" u="1"/>
        <s v="HN/HTPOR2605000791" u="1"/>
        <s v="HN/HTPOR2605000780" u="1"/>
        <s v="HN/HTPOR2605000752" u="1"/>
        <s v="HN/HTPOR2605000846" u="1"/>
        <s v="HN/HTPOR2605001011" u="1"/>
        <s v="HN/HTPOR2605001008" u="1"/>
        <s v="HN/HTPOR2605001248" u="1"/>
        <s v="HN/HTPOR2605001252" u="1"/>
        <s v="MDV00053" u="1"/>
        <s v="BH33701" u="1"/>
        <s v="BH33713" u="1"/>
        <s v="BH33692" u="1"/>
        <s v="BH33695" u="1"/>
        <s v="BH33702" u="1"/>
        <s v="BH33694" u="1"/>
        <s v="BH33698" u="1"/>
        <s v="BH33700" u="1"/>
        <s v="BH33697" u="1"/>
        <s v="BH33703" u="1"/>
        <s v="BH33693" u="1"/>
        <s v="BH33710" u="1"/>
        <s v="BH33711" u="1"/>
        <s v="BH33716" u="1"/>
        <s v="BH33696" u="1"/>
        <s v="BH33708" u="1"/>
        <s v="BH33715" u="1"/>
        <s v="BH33705" u="1"/>
        <s v="BH33699" u="1"/>
        <s v="BH33707" u="1"/>
        <s v="BH33714" u="1"/>
        <s v="BH34799" u="1"/>
        <s v="BH34788" u="1"/>
        <s v="BH34790" u="1"/>
        <s v="BH34795" u="1"/>
        <s v="BH34791" u="1"/>
        <s v="BH34796" u="1"/>
        <s v="BH34797" u="1"/>
        <s v="BH34800" u="1"/>
        <s v="BH34801" u="1"/>
        <s v="BH34844" u="1"/>
        <s v="BH34794" u="1"/>
        <s v="BH34793" u="1"/>
        <s v="BH34786" u="1"/>
        <s v="BH34789" u="1"/>
        <s v="BH35480" u="1"/>
        <s v="BH35476" u="1"/>
        <s v="BH35477" u="1"/>
        <s v="BH35479" u="1"/>
        <s v="BH35475" u="1"/>
        <s v="BH35483" u="1"/>
        <s v="BH35484" u="1"/>
        <s v="BH35481" u="1"/>
        <s v="BH35474" u="1"/>
        <s v="BH35478" u="1"/>
        <s v="BH35482" u="1"/>
        <s v="BH35485" u="1"/>
        <s v="BH36609" u="1"/>
        <s v="BH36603" u="1"/>
        <s v="BH36604" u="1"/>
        <s v="BH36605" u="1"/>
        <s v="BH36596" u="1"/>
        <s v="BH36581" u="1"/>
        <s v="BH36585" u="1"/>
        <s v="BH36597" u="1"/>
        <s v="BH36595" u="1"/>
        <s v="BH36586" u="1"/>
        <s v="BH36591" u="1"/>
        <s v="BH36584" u="1"/>
        <s v="BH36588" u="1"/>
        <s v="BH36600" u="1"/>
        <s v="BH36580" u="1"/>
        <s v="BH36602" u="1"/>
        <s v="BH36606" u="1"/>
        <s v="BH36583" u="1"/>
        <s v="BH36594" u="1"/>
        <s v="BH36608" u="1"/>
        <s v="BH36590" u="1"/>
        <s v="BH36579" u="1"/>
        <s v="BH36587" u="1"/>
        <s v="BH36593" u="1"/>
        <s v="BH36598" u="1"/>
        <s v="BH36601" u="1"/>
        <s v="BH36607" u="1"/>
        <s v="BH2376404" u="1"/>
        <s v="BH00028" u="1"/>
        <s v="BH01329" u="1"/>
        <s v="BH10686" u="1"/>
        <s v="BH12495" u="1"/>
        <s v="BH13970" u="1"/>
        <s v="BH14125" u="1"/>
        <s v="BH14413" u="1"/>
        <s v="BH15361" u="1"/>
        <s v="BH15941" u="1"/>
        <s v="BH17376" u="1"/>
        <s v="BH17969" u="1"/>
        <s v="BH2319955" u="1"/>
        <s v="HBTL25011142" u="1"/>
        <s v="BH2339556" u="1"/>
        <s v="BH2342303" u="1"/>
        <s v="BH2338319" u="1"/>
        <s v="BH2364653" u="1"/>
        <s v="BH2367040" u="1"/>
        <s v="BH2367041" u="1"/>
        <s v="BH2370026" u="1"/>
        <s v="BH2370027" u="1"/>
        <s v="BH2370172" u="1"/>
        <s v="BH2370173" u="1"/>
        <s v="BH2370174" u="1"/>
        <s v="BH2370175" u="1"/>
        <s v="BH2370176" u="1"/>
        <s v="BH2370219" u="1"/>
        <s v="BH2370220" u="1"/>
        <s v="BH2370222" u="1"/>
        <s v="BH2370372" u="1"/>
        <s v="BH2370373" u="1"/>
        <s v="BH2370422" u="1"/>
        <s v="BH2370448" u="1"/>
        <s v="BH2370564" u="1"/>
        <s v="BH2370567" u="1"/>
        <s v="BH2370568" u="1"/>
        <s v="BH2370569" u="1"/>
        <s v="BH2370581" u="1"/>
        <s v="BH2370582" u="1"/>
        <s v="BH2370583" u="1"/>
        <s v="BH2370584" u="1"/>
        <s v="BH2370682" u="1"/>
        <s v="BH2370684" u="1"/>
        <s v="BH2370686" u="1"/>
        <s v="BH2370717" u="1"/>
        <s v="BH2370718" u="1"/>
        <s v="BH2370719" u="1"/>
        <s v="BH2370720" u="1"/>
        <s v="BH2370721" u="1"/>
        <s v="BH2370750" u="1"/>
        <s v="BH2370846" u="1"/>
        <s v="BH2370847" u="1"/>
        <s v="BH2371011" u="1"/>
        <s v="BH2371014" u="1"/>
        <s v="BH2371064" u="1"/>
        <s v="BH2371133" u="1"/>
        <s v="BH2371134" u="1"/>
        <s v="BH2371288" u="1"/>
        <s v="BH2371309" u="1"/>
        <s v="BH2371310" u="1"/>
        <s v="BH2371312" u="1"/>
        <s v="BH2371393" u="1"/>
        <s v="BH2371394" u="1"/>
        <s v="BH2371566" u="1"/>
        <s v="BH2371567" u="1"/>
        <s v="BH2371642" u="1"/>
        <s v="BH2371643" u="1"/>
        <s v="BH2371644" u="1"/>
        <s v="BH2371707" u="1"/>
        <s v="BH2371708" u="1"/>
        <s v="BH2371750" u="1"/>
        <s v="BH2371821" u="1"/>
        <s v="BH2371822" u="1"/>
        <s v="BH2371824" u="1"/>
        <s v="BH2371825" u="1"/>
        <s v="BH2371933" u="1"/>
        <s v="BH2371940" u="1"/>
        <s v="BH2371980" u="1"/>
        <s v="BH2372118" u="1"/>
        <s v="BH2372189" u="1"/>
        <s v="BH2372203" u="1"/>
        <s v="BH2372325" u="1"/>
        <s v="BH2372327" u="1"/>
        <s v="BH2372338" u="1"/>
        <s v="BH2372340" u="1"/>
        <s v="BH2372545" u="1"/>
        <s v="BH2372707" u="1"/>
        <s v="BH2372721" u="1"/>
        <s v="BH2372722" u="1"/>
        <s v="BH2372724" u="1"/>
        <s v="BH2372819" u="1"/>
        <s v="BH2372820" u="1"/>
        <s v="BH2372821" u="1"/>
        <s v="BH2372822" u="1"/>
        <s v="BH2372823" u="1"/>
        <s v="BH2372824" u="1"/>
        <s v="BH2372882" u="1"/>
        <s v="BH2372888" u="1"/>
        <s v="BH2372889" u="1"/>
        <s v="BH2372890" u="1"/>
        <s v="BH2372891" u="1"/>
        <s v="BH2372892" u="1"/>
        <s v="BH2372897" u="1"/>
        <s v="BH2372916" u="1"/>
        <s v="BH2372918" u="1"/>
        <s v="BH2373060" u="1"/>
        <s v="BH2373222" u="1"/>
        <s v="BH2373223" u="1"/>
        <s v="BH2373224" u="1"/>
        <s v="BH2373225" u="1"/>
        <s v="BH2373279" u="1"/>
        <s v="BH2373280" u="1"/>
        <s v="BH2373281" u="1"/>
        <s v="BH2373334" u="1"/>
        <s v="BH2373448" u="1"/>
        <s v="BH2373517" u="1"/>
        <s v="BH2373588" u="1"/>
        <s v="BH2373669" u="1"/>
        <s v="BH2373672" u="1"/>
        <s v="BH2373822" u="1"/>
        <s v="BH2373823" u="1"/>
        <s v="BH2373834" u="1"/>
        <s v="BH2373835" u="1"/>
        <s v="BH2373965" u="1"/>
        <s v="BH2373966" u="1"/>
        <s v="BH2373967" u="1"/>
        <s v="BH2373968" u="1"/>
        <s v="BH2373969" u="1"/>
        <s v="BH2373975" u="1"/>
        <s v="BH2373976" u="1"/>
        <s v="BH2373977" u="1"/>
        <s v="BH2373987" u="1"/>
        <s v="HBTL2512001398" u="1"/>
        <s v="HBTL2512002266" u="1"/>
        <s v="HBTL2512000421" u="1"/>
        <s v="HBTL2512002221" u="1"/>
        <s v="HBTL2512001264" u="1"/>
        <s v="HBTL2512000746" u="1"/>
        <s v="HBTL2512000189" u="1"/>
        <s v="HBTL2512000008" u="1"/>
        <s v="HBTL2512000379" u="1"/>
        <s v="HBTL2512001742" u="1"/>
        <s v="HBTL2512000080" u="1"/>
        <s v="HBTL2512000988" u="1"/>
        <s v="HBTL2512001922" u="1"/>
        <s v="HBTL2512001315" u="1"/>
        <s v="HBTL2512000891" u="1"/>
        <s v="HBTL2512000274" u="1"/>
        <s v="HBTL2512001974" u="1"/>
        <s v="HBTL2512001750" u="1"/>
        <s v="HBTL2512001243" u="1"/>
        <s v="HBTL2512001691" u="1"/>
        <s v="HBTL2512001852" u="1"/>
        <s v="HBTL2512001565" u="1"/>
        <s v="HBTL2512001885" u="1"/>
        <s v="HBTL2512001769" u="1"/>
        <s v="HBTL2512000077" u="1"/>
        <s v="HBTL2512001843" u="1"/>
        <s v="HBTL2512001895" u="1"/>
        <s v="HBTL2512002222" u="1"/>
        <s v="HBTL2512000772" u="1"/>
        <s v="HBTL2512001145" u="1"/>
        <s v="HBTL2512000571" u="1"/>
        <s v="HBTL2512001617" u="1"/>
        <s v="HBTL2512001657" u="1"/>
        <s v="HBTL2512000704" u="1"/>
        <s v="HBTL2512001435" u="1"/>
        <s v="HBTL2512001719" u="1"/>
        <s v="HBTL2512000889" u="1"/>
        <s v="HBTL2512000219" u="1"/>
        <s v="HBTL2512000288" u="1"/>
        <s v="HBTL2512000904" u="1"/>
        <s v="HBTL2512000921" u="1"/>
        <s v="BH04622" u="1"/>
        <s v="BH04498" u="1"/>
        <s v="BH04477" u="1"/>
        <s v="BH04304" u="1"/>
        <s v="BH04160" u="1"/>
        <s v="BH04145" u="1"/>
        <s v="BH04142" u="1"/>
        <s v="BH04121" u="1"/>
        <s v="BH04120" u="1"/>
        <s v="BH04119" u="1"/>
        <s v="BH04116" u="1"/>
        <s v="BH04115" u="1"/>
        <s v="BH04099" u="1"/>
        <s v="BH04098" u="1"/>
        <s v="BH04042" u="1"/>
        <s v="BH03885" u="1"/>
        <s v="BH03884" u="1"/>
        <s v="BH03849" u="1"/>
        <s v="BH03844" u="1"/>
        <s v="BH03843" u="1"/>
        <s v="BH03842" u="1"/>
        <s v="BH03841" u="1"/>
        <s v="BH03829" u="1"/>
        <s v="BH03827" u="1"/>
        <s v="BH03727" u="1"/>
        <s v="BH03726" u="1"/>
        <s v="BH03725" u="1"/>
        <s v="BH03720" u="1"/>
        <s v="BH03687" u="1"/>
        <s v="BH03683" u="1"/>
        <s v="BH03577" u="1"/>
        <s v="BH03494" u="1"/>
        <s v="BH03432" u="1"/>
        <s v="BH03418" u="1"/>
        <s v="BH03417" u="1"/>
        <s v="BH03413" u="1"/>
        <s v="BH03402" u="1"/>
        <s v="BH03400" u="1"/>
        <s v="BH03375" u="1"/>
        <s v="BH03372" u="1"/>
        <s v="BH03371" u="1"/>
        <s v="BH03368" u="1"/>
        <s v="BH03367" u="1"/>
        <s v="BH03366" u="1"/>
        <s v="BH03198" u="1"/>
        <s v="BH03193" u="1"/>
        <s v="BH03192" u="1"/>
        <s v="BH02990" u="1"/>
        <s v="BH02988" u="1"/>
        <s v="BH02986" u="1"/>
        <s v="BH02968" u="1"/>
        <s v="BH02967" u="1"/>
        <s v="BH02955" u="1"/>
        <s v="BH02954" u="1"/>
        <s v="BH02834" u="1"/>
        <s v="BH02792" u="1"/>
        <s v="BH02791" u="1"/>
        <s v="BH02761" u="1"/>
        <s v="BH02760" u="1"/>
        <s v="BH02759" u="1"/>
        <s v="BH02758" u="1"/>
        <s v="BH02732" u="1"/>
        <s v="BH02726" u="1"/>
        <s v="BH02725" u="1"/>
        <s v="BH02724" u="1"/>
        <s v="BH02679" u="1"/>
        <s v="BH02586" u="1"/>
        <s v="BH02541" u="1"/>
        <s v="BH02540" u="1"/>
        <s v="BH02280" u="1"/>
        <s v="BH02049" u="1"/>
        <s v="BH02047" u="1"/>
        <s v="BH02046" u="1"/>
        <s v="BH01680" u="1"/>
        <s v="BH01679" u="1"/>
        <s v="BH01615" u="1"/>
        <s v="BH01573" u="1"/>
        <s v="BH01499" u="1"/>
        <s v="BH01288" u="1"/>
        <s v="BH01287" u="1"/>
        <s v="BH01286" u="1"/>
        <s v="BH01038" u="1"/>
        <s v="BH01036" u="1"/>
        <s v="BH00865" u="1"/>
        <s v="BH00864" u="1"/>
        <s v="BH00863" u="1"/>
        <s v="BH00617" u="1"/>
        <s v="BH00616" u="1"/>
        <s v="BH00615" u="1"/>
        <s v="BH00612" u="1"/>
        <s v="BH00606" u="1"/>
        <s v="BH00449" u="1"/>
        <s v="BH00444" u="1"/>
        <s v="BH00440" u="1"/>
        <s v="BH00427" u="1"/>
        <s v="BH00374" u="1"/>
        <s v="BH00282" u="1"/>
        <s v="BH00281" u="1"/>
        <s v="BH00280" u="1"/>
        <s v="BH00250" u="1"/>
        <s v="BH00249" u="1"/>
        <s v="BH00248" u="1"/>
        <s v="BH00060" u="1"/>
        <s v="BH00024" u="1"/>
        <s v="BH00023" u="1"/>
        <s v="BH00019" u="1"/>
        <s v="BH00014" u="1"/>
        <s v="BH00013" u="1"/>
        <s v="BH00004" u="1"/>
        <s v="BH00003" u="1"/>
        <s v="HBTL460512601002394" u="1"/>
        <s v="HBTL460482601002328" u="1"/>
        <s v="HBTL460482601002298" u="1"/>
        <s v="HBTL460462601002258" u="1"/>
        <s v="HBTL460452601002153" u="1"/>
        <s v="HBTL460452601002080" u="1"/>
        <s v="HBTL460442601002070" u="1"/>
        <s v="HBTL460442601002030" u="1"/>
        <s v="HBTL460442601002028" u="1"/>
        <s v="HBTL460442601001989" u="1"/>
        <s v="HBTL460442601000051" u="1"/>
        <s v="HBTL460432601001954" u="1"/>
        <s v="HBTL460432601001850" u="1"/>
        <s v="HBTL460432601001845" u="1"/>
        <s v="HBTL460432601001843" u="1"/>
        <s v="HBTL460432601001830" u="1"/>
        <s v="HBTL460422601001772" u="1"/>
        <s v="HBTL460422601000066" u="1"/>
        <s v="HBTL460412601001680" u="1"/>
        <s v="HBTL460392601001604" u="1"/>
        <s v="HBTL460392601001563" u="1"/>
        <s v="HBTL460382601001506" u="1"/>
        <s v="HBTL460372601001426" u="1"/>
        <s v="HBTL460372601001391" u="1"/>
        <s v="HBTL460372601001383" u="1"/>
        <s v="HBTL460362601001343" u="1"/>
        <s v="HBTL460362601001337" u="1"/>
        <s v="HBTL460362601001335" u="1"/>
        <s v="HBTL460362601001255" u="1"/>
        <s v="HBTL460362601001245" u="1"/>
        <s v="HBTL460352601001206" u="1"/>
        <s v="HBTL460352601001144" u="1"/>
        <s v="HBTL460342601001051" u="1"/>
        <s v="HBTL460342601000977" u="1"/>
        <s v="HBTL460342601000974" u="1"/>
        <s v="HBTL460342601000914" u="1"/>
        <s v="HBTL460342601000044" u="1"/>
        <s v="HBTL460322601000872" u="1"/>
        <s v="HBTL460322601000867" u="1"/>
        <s v="HBTL460322601000864" u="1"/>
        <s v="HBTL460312601000816" u="1"/>
        <s v="HBTL460312601000804" u="1"/>
        <s v="HBTL460312601000800" u="1"/>
        <s v="HBTL460312601000774" u="1"/>
        <s v="HBTL460312601000743" u="1"/>
        <s v="HBTL460302601000722" u="1"/>
        <s v="HBTL460302601000672" u="1"/>
        <s v="HBTL460292601000601" u="1"/>
        <s v="HBTL460292601000502" u="1"/>
        <s v="HBTL460292601000022" u="1"/>
        <s v="HBTL460282601000483" u="1"/>
        <s v="HBTL460282601000442" u="1"/>
        <s v="HBTL460282601000427" u="1"/>
        <s v="HBTL460282601000417" u="1"/>
        <s v="HBTL460282601000409" u="1"/>
        <s v="HBTL460282601000396" u="1"/>
        <s v="HBTL460282601000361" u="1"/>
        <s v="HBTL460272601000247" u="1"/>
        <s v="HBTL460272601000208" u="1"/>
        <s v="HBTL460272601000169" u="1"/>
        <s v="HBTL460252601000078" u="1"/>
        <s v="HBTL460252601000061" u="1"/>
        <s v="HBTL460242601000044" u="1"/>
        <s v="BH04903" u="1"/>
        <s v="BH05620" u="1"/>
        <s v="BH05227" u="1"/>
        <s v="BH05592" u="1"/>
        <s v="BH05587" u="1"/>
        <s v="BH05409" u="1"/>
        <s v="BH05619" u="1"/>
        <s v="BH05431" u="1"/>
        <s v="BH05451" u="1"/>
        <s v="BH05591" u="1"/>
        <s v="BH05593" u="1"/>
        <s v="BH05599" u="1"/>
        <s v="BH05453" u="1"/>
        <s v="BH05583" u="1"/>
        <s v="BH05617" u="1"/>
        <s v="BH05589" u="1"/>
        <s v="BH05588" u="1"/>
        <s v="BH05450" u="1"/>
        <s v="BH05585" u="1"/>
        <s v="BH05433" u="1"/>
        <s v="BH05432" u="1"/>
        <s v="BH05590" u="1"/>
        <s v="BH05584" u="1"/>
        <s v="BH17282" u="1"/>
        <s v="BH17302" u="1"/>
        <s v="BH17278" u="1"/>
        <s v="BH17285" u="1"/>
        <s v="BH17291" u="1"/>
        <s v="BH05561" u="1"/>
        <s v="BH17283" u="1"/>
        <s v="BH17293" u="1"/>
        <s v="BH17284" u="1"/>
        <s v="BH17279" u="1"/>
        <s v="BH17281" u="1"/>
        <s v="BH17286" u="1"/>
        <s v="BH17292" u="1"/>
        <s v="BH17300" u="1"/>
        <s v="BH17290" u="1"/>
        <s v="BH17299" u="1"/>
        <s v="BH06123" u="1"/>
        <s v="BH06201" u="1"/>
        <s v="BH06116" u="1"/>
        <s v="BH06127" u="1"/>
        <s v="BH06003" u="1"/>
        <s v="BH06124" u="1"/>
        <s v="BH06129" u="1"/>
        <s v="BH05973" u="1"/>
        <s v="BH06119" u="1"/>
        <s v="BH06128" u="1"/>
        <s v="BH06197" u="1"/>
        <s v="BH06198" u="1"/>
        <s v="BH06122" u="1"/>
        <s v="BH06117" u="1"/>
        <s v="BH06126" u="1"/>
        <s v="BH06205" u="1"/>
        <s v="BH06199" u="1"/>
        <s v="BH06200" u="1"/>
        <s v="BH06120" u="1"/>
        <s v="BH06415" u="1"/>
        <s v="BH06542" u="1"/>
        <s v="BH06543" u="1"/>
        <s v="bh16590" u="1"/>
        <s v="BH17308" u="1"/>
        <s v="BH06788" u="1"/>
        <s v="BH17309" u="1"/>
        <s v="BH17310" u="1"/>
        <s v="bh16589" u="1"/>
        <s v="BH06710" u="1"/>
        <s v="BH16835" u="1"/>
        <s v="BH16960" u="1"/>
        <s v="bh16832" u="1"/>
        <s v="bh16618" u="1"/>
        <s v="BH16932" u="1"/>
        <s v="BH16963" u="1"/>
        <s v="BH16964" u="1"/>
        <s v="BH16974" u="1"/>
        <s v="bh16808" u="1"/>
        <s v="BH16962" u="1"/>
        <s v="BH16973" u="1"/>
        <s v="bh16621" u="1"/>
        <s v="bh16673" u="1"/>
        <s v="BH17062" u="1"/>
        <s v="BH17086" u="1"/>
        <s v="BH17059" u="1"/>
        <s v="BH17328" u="1"/>
        <s v="BH17064" u="1"/>
        <s v="BH17061" u="1"/>
        <s v="BH17065" u="1"/>
        <s v="BH17591" u="1"/>
        <s v="BH17554" u="1"/>
        <s v="BH17789" u="1"/>
        <s v="BH18571" u="1"/>
        <s v="BH17999" u="1"/>
        <s v="BH18001" u="1"/>
        <s v="BH18551" u="1"/>
        <s v="BH17998" u="1"/>
        <s v="BH18000" u="1"/>
        <s v="BH18005" u="1"/>
        <s v="BH18004" u="1"/>
        <s v="BH18552" u="1"/>
        <s v="BH18008" u="1"/>
        <s v="BH18614" u="1"/>
        <s v="BH18616" u="1"/>
        <s v="BH17995" u="1"/>
        <s v="BH17996" u="1"/>
        <s v="BH18003" u="1"/>
        <s v="BH18007" u="1"/>
        <s v="BH18009" u="1"/>
        <s v="BH18006" u="1"/>
        <s v="BH18014" u="1"/>
        <s v="HBTL460782602001808" u="1"/>
        <s v="HBTL460782602000069" u="1"/>
        <s v="HBTL460782602000067" u="1"/>
        <s v="HBTL460782601001000" u="1"/>
        <s v="HBTL460772602001662" u="1"/>
        <s v="HBTL460772602001660" u="1"/>
        <s v="HBTL460772602001605" u="1"/>
        <s v="HBTL460772602000045" u="1"/>
        <s v="HBTL460762602001447" u="1"/>
        <s v="HBTL460762602001413" u="1"/>
        <s v="HBTL460762602000056" u="1"/>
        <s v="HBTL460672602001271" u="1"/>
        <s v="HBTL460662602001258" u="1"/>
        <s v="HBTL460662602001235" u="1"/>
        <s v="HBTL460662602001215" u="1"/>
        <s v="HBTL460662602001206" u="1"/>
        <s v="HBTL460662602001204" u="1"/>
        <s v="HBTL460652602001175" u="1"/>
        <s v="HBTL460652602001167" u="1"/>
        <s v="HBTL460642602001075" u="1"/>
        <s v="HBTL460642602001066" u="1"/>
        <s v="HBTL460642602001053" u="1"/>
        <s v="HBTL460642602001023" u="1"/>
        <s v="HBTL460632602000979" u="1"/>
        <s v="HBTL460632602000978" u="1"/>
        <s v="HBTL460632602000921" u="1"/>
        <s v="HBTL460622602000804" u="1"/>
        <s v="HBTL460602602000747" u="1"/>
        <s v="HBTL460602602000730" u="1"/>
        <s v="HBTL460592602000701" u="1"/>
        <s v="HBTL460592602000632" u="1"/>
        <s v="HBTL460582602000469" u="1"/>
        <s v="HBTL460572602000445" u="1"/>
        <s v="HBTL460572602000403" u="1"/>
        <s v="HBTL460572602000382" u="1"/>
        <s v="HBTL460572602000358" u="1"/>
        <s v="HBTL460572602000342" u="1"/>
        <s v="HBTL460572602000015" u="1"/>
        <s v="HBTL460562602000325" u="1"/>
        <s v="HBTL460562602000293" u="1"/>
        <s v="HBTL460562602000228" u="1"/>
        <s v="HBTL460562602000220" u="1"/>
        <s v="HBTL460552602000147" u="1"/>
        <s v="HBTL460552602000145" u="1"/>
        <s v="HBTL460552602000101" u="1"/>
        <s v="HBTL460552602000099" u="1"/>
        <s v="HBTL460552602000092" u="1"/>
        <s v="HBTL460552602000077" u="1"/>
        <s v="HBTL460552602000063" u="1"/>
        <s v="HBTL460542602000001" u="1"/>
        <s v="HN/NK050326PK0044" u="1"/>
        <s v="HBTL460822603000009" u="1"/>
        <s v="HBTL460832603000212" u="1"/>
        <s v="HBTL460832603000140" u="1"/>
        <s v="HBTL460832603000080" u="1"/>
        <s v="HBTL460832603000017" u="1"/>
        <s v="HBTL460842603000384" u="1"/>
        <s v="HBTL460842603000379" u="1"/>
        <s v="HBTL460842603000334" u="1"/>
        <s v="HBTL460842603000278" u="1"/>
        <s v="HBTL460842603000273" u="1"/>
        <s v="HBTL460842603000265" u="1"/>
        <s v="HBTL460842603000242" u="1"/>
        <s v="HBTL460842603000006" u="1"/>
        <s v="HBTL460852603000631" u="1"/>
        <s v="HBTL460852603000437" u="1"/>
        <s v="HBTL460872603001026" u="1"/>
        <s v="HBTL460872603000042" u="1"/>
        <s v="HBTL460882603001035" u="1"/>
        <s v="HBTL460892603001137" u="1"/>
        <s v="HBTL460892603001134" u="1"/>
        <s v="HBTL460912603001484" u="1"/>
        <s v="HBTL460912603001380" u="1"/>
        <s v="HBTL460922603001747" u="1"/>
        <s v="HBTL460922603001675" u="1"/>
        <s v="HBTL460922603001671" u="1"/>
        <s v="HBTL460922603001614" u="1"/>
        <s v="HBTL460922603001576" u="1"/>
        <s v="HBTL460922603001544" u="1"/>
        <s v="HBTL460932603001862" u="1"/>
        <s v="HBTL460932603001850" u="1"/>
        <s v="HBTL460932603001849" u="1"/>
        <s v="HBTL460932603001737" u="1"/>
        <s v="HBTL460932603001736" u="1"/>
        <s v="HBTL460942603002042" u="1"/>
        <s v="HBTL460942603001984" u="1"/>
        <s v="HBTL460942603001875" u="1"/>
        <s v="HBTL460942603001874" u="1"/>
        <s v="HBTL460952603002086" u="1"/>
        <s v="HBTL460962603002189" u="1"/>
        <s v="HBTL460972603002215" u="1"/>
        <s v="HBTL460982603002460" u="1"/>
        <s v="HBTL460982603002457" u="1"/>
        <s v="HBTL460982603002367" u="1"/>
        <s v="HBTL460992603002647" u="1"/>
        <s v="HBTL460992603002564" u="1"/>
        <s v="HBTL461002603002770" u="1"/>
        <s v="HBTL461002603002760" u="1"/>
        <s v="HBTL461022603003091" u="1"/>
        <s v="HBTL461022603003075" u="1"/>
        <s v="HBTL461042603003300" u="1"/>
        <s v="HBTL461042603003165" u="1"/>
        <s v="HBTL461052603003384" u="1"/>
        <s v="HBTL461052603003352" u="1"/>
        <s v="HBTL461062603003643" u="1"/>
        <s v="HBTL461062603003573" u="1"/>
        <s v="HBTL461082603003727" u="1"/>
        <s v="BH18846" u="1"/>
        <s v="BH19012" u="1"/>
        <s v="BH18844" u="1"/>
        <s v="BH18783" u="1"/>
        <s v="BH18845" u="1"/>
        <s v="BH18784" u="1"/>
        <s v="BH18843" u="1"/>
        <s v="BH19240" u="1"/>
        <s v="BH19244" u="1"/>
        <s v="BH19242" u="1"/>
        <s v="BH19243" u="1"/>
        <s v="BH19241" u="1"/>
        <s v="BH19520" u="1"/>
        <s v="BH19239" u="1"/>
        <s v="BH19705" u="1"/>
        <s v="BH19704" u="1"/>
        <s v="BH19706" u="1"/>
        <s v="BH19813" u="1"/>
        <s v="BH20238" u="1"/>
        <s v="BH20376" u="1"/>
        <s v="BH20747" u="1"/>
        <s v="BH21059" u="1"/>
        <s v="BH21190" u="1"/>
        <s v="BH21055" u="1"/>
        <s v="BH21050" u="1"/>
        <s v="BH21062" u="1"/>
        <s v="BH21061" u="1"/>
        <s v="BH21188" u="1"/>
        <s v="BH21060" u="1"/>
        <s v="BH21189" u="1"/>
        <s v="BH21222" u="1"/>
        <s v="BH21253" u="1"/>
        <s v="BH21296" u="1"/>
        <s v="BH21310" u="1"/>
        <s v="BH21295" u="1"/>
        <s v="BH21349" u="1"/>
        <s v="BH21527" u="1"/>
        <s v="BH21528" u="1"/>
        <s v="BH21526" u="1"/>
        <s v="BH21674" u="1"/>
        <s v="BH21727" u="1"/>
        <s v="BH21713" u="1"/>
        <s v="BH21714" u="1"/>
        <s v="BH22068" u="1"/>
        <s v="BH21913" u="1"/>
        <s v="BH22067" u="1"/>
        <s v="BH22314" u="1"/>
        <s v="BH22185" u="1"/>
        <s v="BH22318" u="1"/>
        <s v="BH22186" u="1"/>
        <s v="BH22317" u="1"/>
        <s v="BH22319" u="1"/>
        <s v="BH22201" u="1"/>
        <s v="BH22409" u="1"/>
        <s v="BH22697" u="1"/>
        <s v="BH22980" u="1"/>
        <s v="BH22763" u="1"/>
        <s v="BH22846" u="1"/>
        <s v="BH22844" u="1"/>
        <s v="BH22905" u="1"/>
        <s v="BH22848" u="1"/>
        <s v="BH23479" u="1"/>
        <s v="BH23512" u="1"/>
        <s v="BH23356" u="1"/>
        <s v="BH23510" u="1"/>
        <s v="BH23481" u="1"/>
        <s v="BH23357" u="1"/>
        <s v="BH23358" u="1"/>
        <s v="BH23354" u="1"/>
        <s v="BH23513" u="1"/>
        <s v="BH23359" u="1"/>
        <s v="BH23482" u="1"/>
        <s v="BH23691" u="1"/>
        <s v="BH23690" u="1"/>
        <s v="BH23765" u="1"/>
        <s v="BH23726" u="1"/>
        <s v="BH23692" u="1"/>
        <s v="BH23725" u="1"/>
        <s v="BH23727" u="1"/>
        <s v="BH23905" u="1"/>
        <s v="BH23906" u="1"/>
        <s v="BH24060" u="1"/>
        <s v="BH24066" u="1"/>
        <s v="BH24063" u="1"/>
        <s v="BH24062" u="1"/>
        <s v="BH24064" u="1"/>
        <s v="BH24061" u="1"/>
        <s v="BH24067" u="1"/>
        <s v="BH24216" u="1"/>
        <s v="BH24219" u="1"/>
        <s v="BH24122" u="1"/>
        <s v="BH24218" u="1"/>
        <s v="BH24238" u="1"/>
        <s v="BH24421" u="1"/>
        <s v="BH24754" u="1"/>
        <s v="BH24606" u="1"/>
        <s v="BH24612" u="1"/>
        <s v="HT/MB-9106766656" u="1"/>
        <s v="BH24850" u="1"/>
        <s v="BH24985" u="1"/>
        <s v="BH25140" u="1"/>
        <s v="BH25137" u="1"/>
        <s v="BH25188" u="1"/>
        <s v="BH25173" u="1"/>
        <s v="BH25308" u="1"/>
        <s v="BH25325" u="1"/>
        <s v="BH25373" u="1"/>
        <s v="BH25474" u="1"/>
        <s v="BH25405" u="1"/>
        <s v="BH25497" u="1"/>
        <s v="BH25406" u="1"/>
        <s v="BH25404" u="1"/>
        <s v="BH25680" u="1"/>
        <s v="BH25679" u="1"/>
        <s v="BH25781" u="1"/>
        <s v="BH25779" u="1"/>
        <s v="BH25780" u="1"/>
        <s v="BH25918" u="1"/>
        <s v="BH25917" u="1"/>
        <s v="BH25926" u="1"/>
        <s v="BH26080" u="1"/>
        <s v="BH26165" u="1"/>
        <s v="BH26166" u="1"/>
        <s v="BH26148" u="1"/>
        <s v="BH26167" u="1"/>
        <s v="BH26079" u="1"/>
        <s v="BH26405" u="1"/>
        <s v="BH26399" u="1"/>
        <s v="BH26418" u="1"/>
        <s v="BH26398" u="1"/>
        <s v="BH26419" u="1"/>
        <s v="BH26404" u="1"/>
        <s v="BH26588" u="1"/>
        <s v="BH26589" u="1"/>
        <s v="BH26598" u="1"/>
        <s v="BH26596" u="1"/>
        <s v="BH26595" u="1"/>
        <s v="BH26599" u="1"/>
        <s v="BH26776" u="1"/>
        <s v="BH26799" u="1"/>
        <s v="BH26816" u="1"/>
        <s v="BH26817" u="1"/>
        <s v="BH27276" u="1"/>
        <s v="BH27305" u="1"/>
        <s v="BH27275" u="1"/>
        <s v="BH27277" u="1"/>
        <s v="BH27432" u="1"/>
        <s v="BH27468" u="1"/>
        <s v="BH27650" u="1"/>
        <s v="BH27763" u="1"/>
        <s v="BH27742" u="1"/>
        <s v="BH27736" u="1"/>
        <s v="BH27575" u="1"/>
        <s v="BH27578" u="1"/>
        <s v="BH27743" u="1"/>
        <s v="BH27572" u="1"/>
        <s v="BH27741" u="1"/>
        <s v="BH27746" u="1"/>
        <s v="BH27777" u="1"/>
        <s v="BH27915" u="1"/>
        <s v="BH27776" u="1"/>
        <s v="BH27896" u="1"/>
        <s v="BH27914" u="1"/>
        <s v="BH27897" u="1"/>
        <s v="BH27778" u="1"/>
        <s v="BH28114" u="1"/>
        <s v="BH28113" u="1"/>
        <s v="BH28281" u="1"/>
        <s v="BH28261" u="1"/>
        <s v="BH28267" u="1"/>
        <s v="BH28268" u="1"/>
        <s v="BH28259" u="1"/>
        <s v="BH28260" u="1"/>
        <s v="BH28258" u="1"/>
        <s v="BH28363" u="1"/>
        <s v="BH28897" u="1"/>
        <s v="BH28920" u="1"/>
        <s v="BH28926" u="1"/>
        <s v="BH28927" u="1"/>
        <s v="BH28928" u="1"/>
        <s v="BH28922" u="1"/>
        <s v="BH28921" u="1"/>
        <s v="BH28917" u="1"/>
        <s v="BH28918" u="1"/>
        <s v="BH28923" u="1"/>
        <s v="BH28952" u="1"/>
        <s v="BH28919" u="1"/>
        <s v="HT/MB-9106898159" u="1"/>
        <s v="HBTL461372604003379" u="1"/>
        <s v="HBTL461372604003376" u="1"/>
        <s v="HBTL461362604003299" u="1"/>
        <s v="HBTL461362604003286" u="1"/>
        <s v="HBTL461362604003198" u="1"/>
        <s v="HBTL461352604003126" u="1"/>
        <s v="HBTL461352604003065" u="1"/>
        <s v="HBTL461352604003036" u="1"/>
        <s v="HBTL461352604002991" u="1"/>
        <s v="HBTL461352604002966" u="1"/>
        <s v="HBTL461342604002961" u="1"/>
        <s v="HBTL461342604002916" u="1"/>
        <s v="HBTL461332604002826" u="1"/>
        <s v="HBTL461332604002819" u="1"/>
        <s v="HBTL461332604002746" u="1"/>
        <s v="HBTL461332604000088" u="1"/>
        <s v="HBTL461322604002717" u="1"/>
        <s v="HBTL461322604002698" u="1"/>
        <s v="HBTL461322604002577" u="1"/>
        <s v="HBTL461322604002568" u="1"/>
        <s v="HBTL461322604002548" u="1"/>
        <s v="HBTL461312604002524" u="1"/>
        <s v="HBTL461302604002471" u="1"/>
        <s v="HBTL461292604002411" u="1"/>
        <s v="HBTL461292604002387" u="1"/>
        <s v="HBTL461292604002332" u="1"/>
        <s v="HBTL461292604002331" u="1"/>
        <s v="HBTL461292604002314" u="1"/>
        <s v="HBTL461292604002313" u="1"/>
        <s v="HBTL461282604002209" u="1"/>
        <s v="HBTL461272604002124" u="1"/>
        <s v="HBTL461272604002077" u="1"/>
        <s v="HBTL461272604002066" u="1"/>
        <s v="HBTL461262604001981" u="1"/>
        <s v="HBTL461252604001831" u="1"/>
        <s v="HBTL461232604001690" u="1"/>
        <s v="HBTL461232604001684" u="1"/>
        <s v="HBTL461222604001594" u="1"/>
        <s v="HBTL461222604001504" u="1"/>
        <s v="HBTL461222604001490" u="1"/>
        <s v="HBTL461222604001468" u="1"/>
        <s v="HBTL461212604001439" u="1"/>
        <s v="HBTL461212604001428" u="1"/>
        <s v="HBTL461212604001358" u="1"/>
        <s v="HBTL461212604001313" u="1"/>
        <s v="HBTL461212604000049" u="1"/>
        <s v="HBTL461202604001176" u="1"/>
        <s v="HBTL461202604001137" u="1"/>
        <s v="HBTL461202604001109" u="1"/>
        <s v="HBTL461192604000969" u="1"/>
        <s v="HBTL461182604000917" u="1"/>
        <s v="HBTL461182604000898" u="1"/>
        <s v="HBTL461182604000793" u="1"/>
        <s v="HBTL461182604000771" u="1"/>
        <s v="HBTL461172604000738" u="1"/>
        <s v="HBTL461162604000691" u="1"/>
        <s v="HBTL461162604000684" u="1"/>
        <s v="HBTL461162604000670" u="1"/>
        <s v="HBTL461162604000630" u="1"/>
        <s v="HBTL461162604000028" u="1"/>
        <s v="HBTL461152604000604" u="1"/>
        <s v="HBTL461152604000599" u="1"/>
        <s v="HBTL461152604000595" u="1"/>
        <s v="HBTL461152604000424" u="1"/>
        <s v="HBTL461152604000423" u="1"/>
        <s v="HBTL461152604000011" u="1"/>
        <s v="HBTL461142604000316" u="1"/>
        <s v="HBTL461142604000280" u="1"/>
        <s v="HBTL461142604000269" u="1"/>
        <s v="HBTL461142604000251" u="1"/>
        <s v="HBTL461132604000212" u="1"/>
        <s v="HBTL461132604000132" u="1"/>
        <s v="HBTL461132604000072" u="1"/>
        <s v="HBTL461132604000002" u="1"/>
        <s v="BH29299" u="1"/>
        <s v="BH29296" u="1"/>
        <s v="BH29297" u="1"/>
        <s v="BH29298" u="1"/>
        <s v="BH29301" u="1"/>
        <s v="BH29300" u="1"/>
        <s v="BH29339" u="1"/>
        <s v="BH29583" u="1"/>
        <s v="BH29565" u="1"/>
        <s v="BH29582" u="1"/>
        <s v="BH29569" u="1"/>
        <s v="BH29568" u="1"/>
        <s v="BH29566" u="1"/>
        <s v="BH29341" u="1"/>
        <s v="BH29742" u="1"/>
        <s v="BH29749" u="1"/>
        <s v="BH29743" u="1"/>
        <s v="BH29741" u="1"/>
        <s v="BH29744" u="1"/>
        <s v="BH29745" u="1"/>
        <s v="BH29740" u="1"/>
        <s v="BH29750" u="1"/>
        <s v="BH29739" u="1"/>
        <s v="BH29755" u="1"/>
        <s v="BH29799" u="1"/>
        <s v="BH29809" u="1"/>
        <s v="BH29800" u="1"/>
        <s v="BH29797" u="1"/>
        <s v="BH29798" u="1"/>
        <s v="BH29956" u="1"/>
        <s v="BH29957" u="1"/>
        <s v="BH29879" u="1"/>
        <s v="BH30189" u="1"/>
        <s v="BH30606" u="1"/>
        <s v="BH30668" u="1"/>
        <s v="BH30679" u="1"/>
        <s v="BH30674" u="1"/>
        <s v="BH30669" u="1"/>
        <s v="BH30667" u="1"/>
        <s v="BH30676" u="1"/>
        <s v="BH30680" u="1"/>
        <s v="BH30909" u="1"/>
        <s v="BH31267" u="1"/>
        <s v="BH31057" u="1"/>
        <s v="BH31268" u="1"/>
        <s v="BH31321" u="1"/>
        <s v="BH31319" u="1"/>
        <s v="BH31394" u="1"/>
        <s v="BH31320" u="1"/>
        <s v="BH31719" u="1"/>
        <s v="BH31726" u="1"/>
        <s v="BH31801" u="1"/>
        <s v="BH31728" u="1"/>
        <s v="BH31802" u="1"/>
        <s v="BH31727" u="1"/>
        <s v="BH31731" u="1"/>
        <s v="BH31725" u="1"/>
        <s v="BH31715" u="1"/>
        <s v="BH31951" u="1"/>
        <s v="BH32034" u="1"/>
        <s v="BH31975" u="1"/>
        <s v="BH31834" u="1"/>
        <s v="BH31833" u="1"/>
        <s v="BH31898" u="1"/>
        <s v="BH32048" u="1"/>
        <s v="BH32104" u="1"/>
        <s v="BH32261" u="1"/>
        <s v="BH32152" u="1"/>
        <s v="BH32212" u="1"/>
        <s v="BH32493" u="1"/>
        <s v="BH32715" u="1"/>
        <s v="BH32774" u="1"/>
        <s v="BH33020" u="1"/>
        <s v="BH33013" u="1"/>
        <s v="BH33015" u="1"/>
        <s v="BH33017" u="1"/>
        <s v="BH33128" u="1"/>
        <s v="BH33006" u="1"/>
        <s v="BH33158" u="1"/>
        <s v="BH32654" u="1"/>
        <s v="BH33157" u="1"/>
        <s v="BH32667" u="1"/>
        <s v="BH33154" u="1"/>
        <s v="BH33148" u="1"/>
        <s v="BH32656" u="1"/>
        <s v="BH33261" u="1"/>
        <s v="BH33263" u="1"/>
        <s v="BH33394" u="1"/>
        <s v="HN/HT461672605003120" u="1"/>
        <s v="HN/HT461672605003112" u="1"/>
        <s v="HN/HT461672605003091" u="1"/>
        <s v="HN/HT461672605003039" u="1"/>
        <s v="HN/HT461672605000117" u="1"/>
        <s v="HN/HT461662605002939" u="1"/>
        <s v="HN/HT461652605002896" u="1"/>
        <s v="HN/HT461652605002849" u="1"/>
        <s v="HN/HT461642605002730" u="1"/>
        <s v="HN/HT461642605002702" u="1"/>
        <s v="HN/HT461632605002671" u="1"/>
        <s v="HN/HT461632605002601" u="1"/>
        <s v="HN/HT461632605002588" u="1"/>
        <s v="HN/HT461622605002511" u="1"/>
        <s v="HN/HT461622605002499" u="1"/>
        <s v="HN/HT461622605002474" u="1"/>
        <s v="HN/HT461622605002454" u="1"/>
        <s v="HN/HT461622605002435" u="1"/>
        <s v="HN/HT461612605002354" u="1"/>
        <s v="HN/HT461612605002350" u="1"/>
        <s v="HN/HT461612605002282" u="1"/>
        <s v="HN/HT461612605002249" u="1"/>
        <s v="HN/HT461602605002184" u="1"/>
        <s v="HN/HT461602605002178" u="1"/>
        <s v="HN/HT461602605002130" u="1"/>
        <s v="HN/HT461602605002103" u="1"/>
        <s v="HN/HT461602605002027" u="1"/>
        <s v="HN/HT461602605000050" u="1"/>
        <s v="HN/HT461582605001962" u="1"/>
        <s v="HN/HT461582605001956" u="1"/>
        <s v="HN/HT461572605001835" u="1"/>
        <s v="HN/HT461562605001757" u="1"/>
        <s v="HN/HT461552605001664" u="1"/>
        <s v="HN/HT461552605000051" u="1"/>
        <s v="HN/HT461542605001479" u="1"/>
        <s v="HN/HT461532605001370" u="1"/>
        <s v="HN/HT461532605001343" u="1"/>
        <s v="HN/HT461532605001326" u="1"/>
        <s v="HN/HT461532605001286" u="1"/>
        <s v="HN/HT461502605001036" u="1"/>
        <s v="HN/HT461502605000985" u="1"/>
        <s v="HN/HT461502605000036" u="1"/>
        <s v="HN/HT461492605000906" u="1"/>
        <s v="HN/HT461492605000810" u="1"/>
        <s v="HN/HT461492605000744" u="1"/>
        <s v="HN/HT461482605000708" u="1"/>
        <s v="HN/HT461482605000623" u="1"/>
        <s v="HN/HT461482605000618" u="1"/>
        <s v="HN/HT461482605000617" u="1"/>
        <s v="HN/HT461482605000037" u="1"/>
        <s v="HN/HT461472605000537" u="1"/>
        <s v="HN/HT461472605000508" u="1"/>
        <s v="HN/HT461472605000437" u="1"/>
        <s v="HN/HT461472605000421" u="1"/>
        <s v="HN/HT461472605000361" u="1"/>
        <s v="HN/HT461472605000359" u="1"/>
        <s v="HN/HT461472605000334" u="1"/>
        <s v="HN/HT461462605000279" u="1"/>
        <s v="HN/HT461462605000278" u="1"/>
        <s v="HN/HT461462605000267" u="1"/>
        <s v="HN/HT461462605000207" u="1"/>
        <s v="HN/HT461462605000174" u="1"/>
        <s v="HN/HT461442605000010" u="1"/>
        <s v="HT/MB3168" u="1"/>
        <s v="BH33662" u="1"/>
        <s v="BH33602" u="1"/>
        <s v="BH33727" u="1"/>
        <s v="BH33795" u="1"/>
        <s v="BH33651" u="1"/>
        <s v="BH33728" u="1"/>
        <s v="BH33598" u="1"/>
        <s v="BH33579" u="1"/>
        <s v="BH33586" u="1"/>
        <s v="BH33581" u="1"/>
        <s v="BH32655" u="1"/>
        <s v="BH33580" u="1"/>
        <s v="BH33528" u="1"/>
        <s v="BH33582" u="1"/>
        <s v="BH33950" u="1"/>
        <s v="BH33936" u="1"/>
        <s v="BH33982" u="1"/>
        <s v="BH33937" u="1"/>
        <s v="BH34082" u="1"/>
        <s v="BH34080" u="1"/>
        <s v="BH33984" u="1"/>
        <s v="BH34081" u="1"/>
        <s v="BH34079" u="1"/>
        <s v="BH34253" u="1"/>
        <s v="BH34250" u="1"/>
        <s v="BH34266" u="1"/>
        <s v="BH34251" u="1"/>
        <s v="BH34196" u="1"/>
        <s v="BH34252" u="1"/>
        <s v="BH34380" u="1"/>
        <s v="BH34556" u="1"/>
        <s v="BH34588" u="1"/>
        <s v="BH34587" u="1"/>
        <s v="BH34589" u="1"/>
        <s v="BH34590" u="1"/>
        <s v="BH34591" u="1"/>
        <s v="BH34599" u="1"/>
        <s v="BH34598" u="1"/>
        <s v="BH34634" u="1"/>
        <s v="BH34732" u="1"/>
        <s v="BH34635" u="1"/>
        <s v="BH34636" u="1"/>
        <s v="BH34637" u="1"/>
        <s v="BH34633" u="1"/>
        <s v="BH34625" u="1"/>
        <s v="BH34851" u="1"/>
        <s v="BH34771" u="1"/>
        <s v="BH34770" u="1"/>
        <s v="BH34948" u="1"/>
        <s v="BH35035" u="1"/>
        <s v="BH35034" u="1"/>
        <s v="BH35230" u="1"/>
        <s v="BH35234" u="1"/>
        <s v="BH35231" u="1"/>
        <s v="BH35214" u="1"/>
        <s v="BH35328" u="1"/>
        <s v="BH35276" u="1"/>
        <s v="BH35274" u="1"/>
        <s v="BH35437" u="1"/>
        <s v="BH35273" u="1"/>
        <s v="BH35275" u="1"/>
        <s v="BH35243" u="1"/>
        <s v="BH35277" u="1"/>
        <s v="BH35596" u="1"/>
        <s v="BH35577" u="1"/>
        <s v="BH35575" u="1"/>
        <s v="BH35579" u="1"/>
        <s v="BH35578" u="1"/>
        <s v="BH35769" u="1"/>
        <s v="BH35770" u="1"/>
        <s v="BH36142" u="1"/>
        <s v="BH35936" u="1"/>
        <s v="BH36119" u="1"/>
        <s v="BH35919" u="1"/>
        <s v="BH35937" u="1"/>
        <s v="BH36325" u="1"/>
        <s v="BH36510" u="1"/>
        <s v="BH36520" u="1"/>
        <s v="BH36511" u="1"/>
        <s v="BH36523" u="1"/>
        <s v="BH36518" u="1"/>
        <s v="BH36568" u="1"/>
        <s v="BH36578" u="1"/>
        <s v="BH36516" u="1"/>
        <s v="BH36567" u="1"/>
        <s v="BH36571" u="1"/>
        <s v="BH36573" u="1"/>
        <s v="BH36566" u="1"/>
        <s v="BH36649" u="1"/>
        <s v="BH36972" u="1"/>
        <s v="BH36829" u="1"/>
        <s v="BH37121" u="1"/>
        <s v="BH37311" u="1"/>
        <s v="BH37119" u="1"/>
        <s v="BH37310" u="1"/>
        <s v="BH37392" u="1"/>
        <s v="BH2373752" u="1"/>
        <s v="BH2368523" u="1"/>
        <s v="BH2372795" u="1"/>
        <s v="HT22/000104" u="1"/>
        <s v="HT22/000301" u="1"/>
        <s v="HT22/000345" u="1"/>
        <s v="HT23020206" u="1"/>
        <s v="HT2206030" u="1"/>
        <s v="HT23020191" u="1"/>
        <s v="HT23020207" u="1"/>
        <s v="HT23020195" u="1"/>
        <s v="HT23020194" u="1"/>
        <s v="HT22/000497" u="1"/>
        <s v="HT22/000616" u="1"/>
        <s v="HT22/000638" u="1"/>
        <s v="HT22/000650" u="1"/>
        <s v="HT22/000605" u="1"/>
        <s v="HT22/000683" u="1"/>
        <s v="HT23020192" u="1"/>
        <s v="HT22/000725" u="1"/>
        <s v="HT22/000726" u="1"/>
        <s v="HT23020193" u="1"/>
        <s v="HT22/000735" u="1"/>
        <s v="HT22/000749" u="1"/>
        <s v="HT22/000750" u="1"/>
        <s v="HT22/000795" u="1"/>
        <s v="HT22/000820" u="1"/>
        <s v="HT22/000865" u="1"/>
        <s v="HT22/000878" u="1"/>
        <s v="HT2211/00535" u="1"/>
        <s v="HT2211/00536" u="1"/>
        <s v="HBTL2212/256" u="1"/>
        <s v="HBTL2212/255" u="1"/>
        <s v="HBTL2212/254" u="1"/>
        <s v="HBTL2212/257" u="1"/>
        <s v="HT2212/0344" u="1"/>
        <s v="HT2212/0343" u="1"/>
        <s v="HT2212/0345" u="1"/>
        <s v="HT2212/0377" u="1"/>
        <s v="HT2212/0381" u="1"/>
        <s v="HBTL2212/534" u="1"/>
        <s v="HBTL2212/512" u="1"/>
        <s v="HBTL2212/591" u="1"/>
        <s v="HBTL2212/583" u="1"/>
        <s v="HBTL2212/592" u="1"/>
        <s v="HBTL2211/777" u="1"/>
        <s v="HBTL2211/778" u="1"/>
        <s v="BC2307/0230" u="1"/>
        <s v="BH00870" u="1"/>
        <s v="BH17340" u="1"/>
        <s v="BH27744" u="1"/>
        <s v="BH31862" u="1"/>
        <s v="BH2381314" u="1"/>
        <s v="SG/HT041203" u="1"/>
        <s v="BH00632" u="1"/>
        <s v="BH03987" u="1"/>
        <s v="BH03976" u="1"/>
        <s v="BH06903" u="1"/>
        <s v="BH08913" u="1"/>
        <s v="SG/HT190326" u="1"/>
        <s v="BH10549" u="1"/>
        <s v="BH11854" u="1"/>
        <s v="BH12446" u="1"/>
        <s v="BH12504" u="1"/>
        <s v="SG/HT090532" u="1"/>
        <s v="BH13926" u="1"/>
        <s v="BH15083" u="1"/>
        <s v="SG/HT2805369" u="1"/>
        <s v="BH15983" u="1"/>
        <s v="BH16719" u="1"/>
        <s v="BH00439" u="1"/>
        <s v="BH11286" u="1"/>
        <s v="BH13958" u="1"/>
        <s v="BH16641" u="1"/>
        <s v="BH00011" u="1"/>
        <s v="BH00585" u="1"/>
        <s v="BH01025" u="1"/>
        <s v="BH01931" u="1"/>
        <s v="BH04314" u="1"/>
        <s v="BH04397" u="1"/>
        <s v="BH09335" u="1"/>
        <s v="BH14816" u="1"/>
        <s v="BH01293" u="1"/>
        <s v="BH04785" u="1"/>
        <s v="BH18662" u="1"/>
        <s v="BH23797" u="1"/>
        <s v="BH25439" u="1"/>
        <s v="BH28866" u="1"/>
        <s v="BH32076" u="1"/>
        <s v="BH34557" u="1"/>
        <s v="BH37587" u="1"/>
        <s v="BH03787" u="1"/>
        <s v="BH01972" u="1"/>
        <s v="BH07785" u="1"/>
        <s v="BH09312" u="1"/>
        <s v="BH11227" u="1"/>
        <s v="BH13421" u="1"/>
        <s v="BH14486" u="1"/>
        <s v="BH15900" u="1"/>
        <s v="BH00441" u="1"/>
        <s v="BH02704" u="1"/>
        <s v="BH17304" u="1"/>
        <s v="BH17993" u="1"/>
        <s v="BH21064" u="1"/>
        <s v="BH25136" u="1"/>
        <s v="BH26416" u="1"/>
        <s v="BH28509" u="1"/>
        <s v="BH30644" u="1"/>
        <s v="BH32398" u="1"/>
        <s v="BH33948" u="1"/>
        <s v="BH35242" u="1"/>
        <s v="BH36513" u="1"/>
        <s v="BH10090" u="1"/>
        <s v="BH12534" u="1"/>
        <s v="BH15892" u="1"/>
        <s v="SG/HT15892" u="1"/>
        <s v="BH04502" u="1"/>
        <s v="BH00010" u="1"/>
        <s v="BH04624" u="1"/>
        <s v="BH04986" u="1"/>
        <s v="BH29752" u="1"/>
        <s v="BH33608" u="1"/>
        <s v="BH24321" u="1"/>
        <s v="BH26809" u="1"/>
        <s v="BH20418" u="1"/>
        <s v="BH22313" u="1"/>
        <s v="BH35237" u="1"/>
        <s v="BH25309" u="1"/>
        <s v="BH34643" u="1"/>
        <s v="BH22374" u="1"/>
        <s v="BH22373" u="1"/>
        <s v="BH2342814" u="1"/>
        <s v="BH2342817" u="1"/>
        <s v="BH2343740" u="1"/>
        <s v="BH2344381" u="1"/>
        <s v="BH2347015" u="1"/>
        <s v="BH2347016" u="1"/>
        <s v="BH2349041" u="1"/>
        <s v="BH2349880" u="1"/>
        <s v="BH2351913" u="1"/>
        <s v="BH2356499" u="1"/>
        <s v="BH2373627" u="1"/>
        <s v="BH2380002" u="1"/>
        <s v="BH11858" u="1"/>
        <s v="BH15754" u="1"/>
        <s v="BH14646" u="1"/>
        <s v="BH16667" u="1"/>
        <s v="BH16700" u="1"/>
        <s v="BH17482" u="1"/>
        <s v="BH00041" u="1"/>
        <s v="BH00262" u="1"/>
        <s v="BH00255" u="1"/>
        <s v="BH00261" u="1"/>
        <s v="BH00256" u="1"/>
        <s v="BH00066" u="1"/>
        <s v="BH00258" u="1"/>
        <s v="BH00257" u="1"/>
        <s v="BH00259" u="1"/>
        <s v="BH00260" u="1"/>
        <s v="BH01799" u="1"/>
        <s v="BH01692" u="1"/>
        <s v="BH01693" u="1"/>
        <s v="BH01690" u="1"/>
        <s v="BH01688" u="1"/>
        <s v="BH01684" u="1"/>
        <s v="BH01686" u="1"/>
        <s v="BH01685" u="1"/>
        <s v="BH01694" u="1"/>
        <s v="BH01689" u="1"/>
        <s v="BH01696" u="1"/>
        <s v="BH01687" u="1"/>
        <s v="BH04908" u="1"/>
        <s v="BH04913" u="1"/>
        <s v="BH04916" u="1"/>
        <s v="BH06422" u="1"/>
        <s v="BH06420" u="1"/>
        <s v="BH06418" u="1"/>
        <s v="BH06419" u="1"/>
        <s v="BH06423" u="1"/>
        <s v="BH06424" u="1"/>
        <s v="BH06425" u="1"/>
        <s v="BH21201" u="1"/>
        <s v="BH21202" u="1"/>
        <s v="BH21199" u="1"/>
        <s v="BH21207" u="1"/>
        <s v="BH21198" u="1"/>
        <s v="BH21206" u="1"/>
        <s v="BH21205" u="1"/>
        <s v="BH21200" u="1"/>
        <s v="BH21197" u="1"/>
        <s v="BH21204" u="1"/>
        <s v="BH21203" u="1"/>
        <s v="BH23202" u="1"/>
        <s v="BH23200" u="1"/>
        <s v="BH23201" u="1"/>
        <s v="BH25297" u="1"/>
        <s v="BH25301" u="1"/>
        <s v="BH25232" u="1"/>
        <s v="BH25300" u="1"/>
        <s v="BH25229" u="1"/>
        <s v="BH25233" u="1"/>
        <s v="BH25299" u="1"/>
        <s v="BH25298" u="1"/>
        <s v="BH27037" u="1"/>
        <s v="BH27036" u="1"/>
        <s v="BH27031" u="1"/>
        <s v="BH27032" u="1"/>
        <s v="BH27035" u="1"/>
        <s v="BH27038" u="1"/>
        <s v="BH27034" u="1"/>
        <s v="BH27033" u="1"/>
        <s v="BH28527" u="1"/>
        <s v="BH28528" u="1"/>
        <s v="BH28529" u="1"/>
        <s v="BH28530" u="1"/>
        <s v="BH28531" u="1"/>
        <s v="BH28532" u="1"/>
        <s v="BH31131" u="1"/>
        <s v="BH31127" u="1"/>
        <s v="BH31065" u="1"/>
        <s v="BH31062" u="1"/>
        <s v="BH31061" u="1"/>
        <s v="BH31129" u="1"/>
        <s v="BH31063" u="1"/>
        <s v="BH31133" u="1"/>
        <s v="BH31064" u="1"/>
        <s v="BH34267" u="1"/>
        <s v="BH34377" u="1"/>
        <s v="BH34373" u="1"/>
        <s v="BH34374" u="1"/>
        <s v="BH34376" u="1"/>
        <s v="BH34375" u="1"/>
        <s v="BH34378" u="1"/>
        <s v="BH34372" u="1"/>
        <s v="BH05798" u="1"/>
        <s v="0505easye04" u="1"/>
        <s v="120526easye06" u="1"/>
        <s v="2603ready001" u="1"/>
        <s v="1805easymarte05" u="1"/>
        <s v="1905ttg378" u="1"/>
        <s v="912xtkl00181" u="1"/>
        <s v="0201kl00201" u="1"/>
        <s v="0403redymart" u="1"/>
        <s v="1803READYMART" u="1"/>
        <s v="2104viety" u="1"/>
        <s v="204redymart001" u="1"/>
        <s v="2004green003" u="1"/>
        <s v="060326easye06" u="1"/>
        <s v="0603easymarte04" u="1"/>
        <s v="BH22189" u="1"/>
        <s v="0212xtunit" u="1"/>
        <s v="HN/HTTHN000188" u="1"/>
        <s v="0312xtunit0009" u="1"/>
        <s v="HN/HTTHN000356" u="1"/>
        <s v="HN/HTXTNCC01000064" u="1"/>
        <s v="HN/HTTHN00355" u="1"/>
        <s v="0202unit0014" u="1"/>
        <s v="0702UNIT007" u="1"/>
        <s v="1002UNIT007" u="1"/>
        <s v="0801viety" u="1"/>
        <s v="BH2370862" u="1"/>
        <s v="301gtgt" u="1"/>
        <s v="2801unit0009" u="1"/>
        <s v="0403unit0001" u="1"/>
        <s v="1203unit0011" u="1"/>
        <s v="1203unit0003" u="1"/>
        <s v="120326unit0011" u="1"/>
        <s v="BH2378146" u="1"/>
        <s v="BH01042" u="1"/>
        <s v="BH03920" u="1"/>
        <s v="BH05897" u="1"/>
        <s v="BH09012" u="1"/>
        <s v="0901easye04" u="1"/>
        <s v="0602DALAT004" u="1"/>
        <s v="BH18013" u="1"/>
        <s v="BH18011" u="1"/>
        <s v="0601dat003" u="1"/>
        <s v="16readymart002" u="1"/>
        <s v="1612redymart" u="1"/>
        <s v="31readymart002" u="1"/>
        <s v="BH18012" u="1"/>
        <s v="BH18015" u="1"/>
        <s v="XK05819" u="1"/>
        <s v="XK05649" u="1"/>
        <s v="BH00006" u="1"/>
        <s v="BH00005" u="1"/>
        <s v="BH00251" u="1"/>
        <s v="BH00434" u="1"/>
        <s v="BH01037" u="1"/>
        <s v="BH01035" u="1"/>
        <s v="BH01590" u="1"/>
        <s v="BH02281" u="1"/>
        <s v="BH02279" u="1"/>
        <s v="BH02963" u="1"/>
        <s v="BH02962" u="1"/>
        <s v="BH02961" u="1"/>
        <s v="BH02960" u="1"/>
        <s v="BH03845" u="1"/>
        <s v="BH01498" u="1"/>
        <s v="BH04305" u="1"/>
        <s v="BH04100" u="1"/>
        <s v="XK06411" u="1"/>
        <d v="2026-01-30T00:00:00" u="1"/>
        <d v="2026-01-22T00:00:00" u="1"/>
        <d v="2026-01-08T00:00:00" u="1"/>
        <d v="2026-01-01T00:00:00" u="1"/>
        <s v="BH00136" u="1"/>
        <s v="101brg10021" u="1"/>
        <s v="1001brg12741" u="1"/>
        <s v="1001brg12661" u="1"/>
        <s v="HN/HT1000014" u="1"/>
        <s v="0901brg12681" u="1"/>
        <s v="0801BRG12761" u="1"/>
        <s v="0301brg12671" u="1"/>
        <s v="BH00015" u="1"/>
        <s v="0601brg12331" u="1"/>
        <s v="0601brg12551" u="1"/>
        <s v="0601brg12791" u="1"/>
        <s v="0601brg11111" u="1"/>
        <s v="0201brg13041" u="1"/>
        <s v="1312brg13041" u="1"/>
        <s v="0601s04" u="1"/>
        <s v="0601s40" u="1"/>
        <s v="0801s05" u="1"/>
        <s v="0901s44" u="1"/>
        <s v="1101s08" u="1"/>
        <s v="1201s05" u="1"/>
        <s v="1201unit003" u="1"/>
        <s v="1201unit" u="1"/>
        <s v="0801unit0009" u="1"/>
        <s v="BH2362003" u="1"/>
        <s v="BH2332351" u="1"/>
        <s v="BH2362004" u="1"/>
        <s v="BH2360097" u="1"/>
        <s v="BH2360098" u="1"/>
        <s v="BH2365201" u="1"/>
        <s v="BH2365200" u="1"/>
        <s v="BH2365464" u="1"/>
        <s v="BH2366607" u="1"/>
        <s v="BH2366673" u="1"/>
        <s v="BH2366672" u="1"/>
        <s v="HN/HTTHN001425" u="1"/>
        <s v="HN/HTTHN001305" u="1"/>
        <s v="HN/HTTHN001290" u="1"/>
        <s v="HN/HTTHN001217" u="1"/>
        <s v="HN/HTTHN001247" u="1"/>
        <s v="HN/HT191225PK0129" u="1"/>
        <s v="HN/HT191225PK0130" u="1"/>
        <s v="BH2369709" u="1"/>
        <s v="BH00085" u="1"/>
        <s v="BH01219" u="1"/>
        <s v="BH2339342" u="1"/>
        <s v="BH2339415" u="1"/>
        <s v="BH2339632" u="1"/>
        <s v="BH2339811" u="1"/>
        <s v="BH2339962" u="1"/>
        <s v="BH2340077" u="1"/>
        <s v="BH2340288" u="1"/>
        <s v="BH2340290" u="1"/>
        <s v="BH2341268" u="1"/>
        <s v="BH2341369" u="1"/>
        <s v="BH2341346" u="1"/>
        <s v="BH2341504" u="1"/>
        <s v="MH002129" u="1"/>
        <s v="MH002131" u="1"/>
        <s v="MH002132" u="1"/>
        <s v="MH002130" u="1"/>
        <s v="MH002133" u="1"/>
        <s v="MH002127" u="1"/>
        <s v="MH002128" u="1"/>
        <s v="MH002134" u="1"/>
        <s v="BH2343671" u="1"/>
        <s v="BH2343759" u="1"/>
        <s v="BH2343758" u="1"/>
        <s v="BH2343863" u="1"/>
        <s v="BH2344688" u="1"/>
        <s v="BH2344693" u="1"/>
        <s v="BH2344695" u="1"/>
        <s v="BH2345197" u="1"/>
        <s v="BH2345531" u="1"/>
        <s v="BH2345537" u="1"/>
        <s v="BH2345591" u="1"/>
        <s v="MH002282" u="1"/>
        <s v="MH002286" u="1"/>
        <s v="MH002287" u="1"/>
        <s v="MH002283" u="1"/>
        <s v="MH002285" u="1"/>
        <s v="MH002281" u="1"/>
        <s v="MH002280" u="1"/>
        <s v="MH002284" u="1"/>
        <s v="BH2341718" u="1"/>
        <s v="BH2341994" u="1"/>
        <s v="BH2342288" u="1"/>
        <s v="BH2342300" u="1"/>
        <s v="BH2342375" u="1"/>
        <s v="BH2342871" u="1"/>
        <s v="BH2342983" u="1"/>
        <s v="BH2343328" u="1"/>
        <s v="HBTL25010514" u="1"/>
        <s v="MH002208" u="1"/>
        <s v="MH002210" u="1"/>
        <s v="MH002209" u="1"/>
        <s v="MH002207" u="1"/>
        <s v="MH002212" u="1"/>
        <s v="MH002213" u="1"/>
        <s v="MH002214" u="1"/>
        <s v="MH002211" u="1"/>
        <s v="BH2345818" u="1"/>
        <s v="BH2346053" u="1"/>
        <s v="BH2346110" u="1"/>
        <s v="BH2346663" u="1"/>
        <s v="BH2346783" u="1"/>
        <s v="BH2347000" u="1"/>
        <s v="BH2347297" u="1"/>
        <s v="BH2347362" u="1"/>
        <s v="BH2347298" u="1"/>
        <s v="BH2347394" u="1"/>
        <s v="BH2347395" u="1"/>
        <s v="BH2347459" u="1"/>
        <s v="BH2347798" u="1"/>
        <s v="BH2347811" u="1"/>
        <s v="BH2347799" u="1"/>
        <s v="BH2347800" u="1"/>
        <s v="BH2347757" u="1"/>
        <s v="MH002358" u="1"/>
        <s v="MH002361" u="1"/>
        <s v="MH002362" u="1"/>
        <s v="MH002355" u="1"/>
        <s v="MH002356" u="1"/>
        <s v="MH002359" u="1"/>
        <s v="MH002353" u="1"/>
        <s v="MH002354" u="1"/>
        <s v="MH002360" u="1"/>
        <s v="BH2348108" u="1"/>
        <s v="BH2348399" u="1"/>
        <s v="BH2349170" u="1"/>
        <s v="BH2349291" u="1"/>
        <s v="BH2349520" u="1"/>
        <s v="BH2349523" u="1"/>
        <s v="BH2349698" u="1"/>
        <s v="BH2350243" u="1"/>
        <s v="MH002602" u="1"/>
        <s v="MH002478" u="1"/>
        <s v="MH002601" u="1"/>
        <s v="MH002600" u="1"/>
        <s v="MH002477" u="1"/>
        <s v="MH002604" u="1"/>
        <s v="MH002603" u="1"/>
        <s v="MH002605" u="1"/>
        <s v="BH2350400" u="1"/>
        <s v="BH2350402" u="1"/>
        <s v="BH2350642" u="1"/>
        <s v="BH2350887" u="1"/>
        <s v="BH2350906" u="1"/>
        <s v="BH2351027" u="1"/>
        <s v="BH2351093" u="1"/>
        <s v="BH2351324" u="1"/>
        <s v="BH2351321" u="1"/>
        <s v="BH2351515" u="1"/>
        <s v="BH2351512" u="1"/>
        <s v="BH2351513" u="1"/>
        <s v="BH2351511" u="1"/>
        <s v="BH2351510" u="1"/>
        <s v="BH2351909" u="1"/>
        <s v="BH2351954" u="1"/>
        <s v="BH2351956" u="1"/>
        <s v="MH002595" u="1"/>
        <s v="MH002599" u="1"/>
        <s v="MH002598" u="1"/>
        <s v="MH002596" u="1"/>
        <s v="MH002597" u="1"/>
        <s v="MH002564" u="1"/>
        <s v="MH002563" u="1"/>
        <s v="MH002565" u="1"/>
        <s v="BH2352326" u="1"/>
        <s v="BH2352337" u="1"/>
        <s v="BH2352547" u="1"/>
        <s v="BH2352572" u="1"/>
        <s v="BH2352620" u="1"/>
        <s v="BH2352893" u="1"/>
        <s v="BH2353184" u="1"/>
        <s v="BH2353211" u="1"/>
        <s v="TBH0007" u="1"/>
        <s v="TBH0161" u="1"/>
        <s v="BH2354272" u="1"/>
        <s v="BH2354271" u="1"/>
        <s v="BH2354445" u="1"/>
        <s v="HBTL25012162" u="1"/>
        <s v="MDV/PVH/00016" u="1"/>
        <s v="MDV/PVH/00017" u="1"/>
        <s v="MDV/PVH/00018" u="1"/>
        <s v="MDV/PVH/00015" u="1"/>
        <s v="MDV/PVH/00014" u="1"/>
        <s v="BH2354591" u="1"/>
        <s v="BH2354861" u="1"/>
        <s v="BH2354965" u="1"/>
        <s v="BH2354964" u="1"/>
        <s v="BH2354963" u="1"/>
        <s v="BH2355080" u="1"/>
        <s v="BH2355076" u="1"/>
        <s v="BH2355077" u="1"/>
        <s v="BH2355111" u="1"/>
        <s v="BH2355204" u="1"/>
        <s v="BH2355369" u="1"/>
        <s v="BH2355618" u="1"/>
        <s v="BH2355617" u="1"/>
        <s v="BH2355701" u="1"/>
        <s v="BH2355916" u="1"/>
        <s v="BH2355219" u="1"/>
        <s v="BH2355866" u="1"/>
        <s v="BH2356042" u="1"/>
        <s v="BH2356312" u="1"/>
        <s v="BH2356319" u="1"/>
        <s v="BH2356284" u="1"/>
        <s v="BH2356019" u="1"/>
        <s v="BH2356621" u="1"/>
        <s v="BH2356893" u="1"/>
        <s v="BH2356895" u="1"/>
        <s v="BH2357071" u="1"/>
        <s v="BH2357118" u="1"/>
        <s v="MDV/PVH/00104" u="1"/>
        <s v="MDV/PVH/00102" u="1"/>
        <s v="MDV/PVH/00101" u="1"/>
        <s v="MDV/PVH/00100" u="1"/>
        <s v="BH2340202" u="1"/>
        <s v="MDV/PVH/00145" u="1"/>
        <s v="MDV/PVH/00146" u="1"/>
        <s v="BH2357097" u="1"/>
        <s v="BH2357707" u="1"/>
        <s v="BH2357217" u="1"/>
        <s v="BH2357654" u="1"/>
        <s v="BH2358091" u="1"/>
        <s v="BH2358445" u="1"/>
        <s v="BH2358548" u="1"/>
        <s v="BH2358627" u="1"/>
        <s v="BH2358685" u="1"/>
        <s v="BH2358657" u="1"/>
        <s v="BH2359123" u="1"/>
        <s v="BH20251066" u="1"/>
        <s v="BH2359136" u="1"/>
        <s v="BH20250398" u="1"/>
        <s v="BH/207/2025634" u="1"/>
        <s v="BH/207/2025630" u="1"/>
        <s v="BH2370473" u="1"/>
        <s v="BH/207/2025632" u="1"/>
        <s v="BH2370476" u="1"/>
        <s v="BH2372501" u="1"/>
        <s v="BH2372298" u="1"/>
        <s v="BH2372356" u="1"/>
        <s v="BH/207/2025631" u="1"/>
        <s v="BH2372552" u="1"/>
        <s v="BH2370470" u="1"/>
        <s v="BH2372456" u="1"/>
        <s v="BH/207/202756" u="1"/>
        <s v="BH/207/2025275" u="1"/>
        <s v="BH/207/2025329" u="1"/>
        <s v="BH/207/2025331" u="1"/>
        <s v="BH/207/2025441" u="1"/>
        <s v="BH/207/2025733" u="1"/>
        <s v="BH/207/2025739" u="1"/>
        <s v="BH/207/2025856" u="1"/>
        <s v="BH/207/2025899" u="1"/>
        <s v="BH/207/20251567" u="1"/>
        <s v="BH/207/20251620" u="1"/>
        <s v="BH2370437" u="1"/>
        <s v="BH2370525" u="1"/>
        <s v="BH2370650" u="1"/>
        <s v="BH2370814" u="1"/>
        <s v="BH2372448" u="1"/>
        <s v="BH2372502" u="1"/>
        <s v="BH2372647" u="1"/>
        <s v="BH2372648" u="1"/>
        <s v="BH2375667" u="1"/>
        <s v="BH2376401" u="1"/>
        <s v="BH2376174" u="1"/>
        <s v="BH2376169" u="1"/>
        <s v="BH2373555" u="1"/>
        <s v="BH2373408" u="1"/>
        <s v="BH2373644" u="1"/>
        <s v="BH2374166" u="1"/>
        <s v="BH2374244" u="1"/>
        <s v="BH2374218" u="1"/>
        <s v="BH2374357" u="1"/>
        <s v="BH2374501" u="1"/>
        <s v="BH2374517" u="1"/>
        <s v="BH2374605" u="1"/>
        <s v="BH2375530" u="1"/>
        <s v="BH2374410" u="1"/>
        <s v="BH2375691" u="1"/>
        <s v="BH2375478" u="1"/>
        <s v="BH2375822" u="1"/>
        <s v="BH2376363" u="1"/>
        <s v="BH2376462" u="1"/>
        <s v="BH2337023" u="1"/>
        <s v="BH2337848" u="1"/>
        <s v="BH2337847" u="1"/>
        <s v="BH2339292" u="1"/>
        <s v="BH2334946" u="1"/>
        <s v="BH2332846" u="1"/>
        <s v="BH2342317" u="1"/>
        <s v="BH2346063" u="1"/>
        <s v="BH2347291" u="1"/>
        <s v="BH2366551" u="1"/>
        <s v="BH2320777" u="1"/>
        <s v="BH2321132" u="1"/>
        <s v="BH2326079" u="1"/>
        <s v="BH2319700" u="1"/>
        <s v="BH2322150" u="1"/>
        <s v="BH2324576" u="1"/>
        <s v="BH20259652" u="1"/>
        <s v="HN/HT11102501" u="1"/>
        <s v="BH2341522" u="1"/>
        <s v="BH2372401" u="1"/>
        <s v="BH2365430" u="1"/>
        <s v="NKMB-2012xtviety" u="1"/>
        <s v="HBTL2511002387" u="1"/>
        <s v="xts08" u="1"/>
        <s v="HN/HTPOR2511000900" u="1"/>
        <s v="BH2320008" u="1"/>
        <s v="BH2320707" u="1"/>
        <s v="BH2321821" u="1"/>
        <s v="BH2323034" u="1"/>
        <s v="BH2323724" u="1"/>
        <s v="BH2325060" u="1"/>
        <s v="BH2326039" u="1"/>
        <s v="BH2328709" u="1"/>
        <s v="BH2330162" u="1"/>
        <s v="BH2362074" u="1"/>
        <s v="HBTL25010030" u="1"/>
        <s v="HBTL25010224" u="1"/>
        <s v="HBTL25011265" u="1"/>
        <s v="HBTL25012546" u="1"/>
        <s v="HBTL25012945" u="1"/>
        <s v="HBTL25012547" u="1"/>
        <s v="HBTL25010225" u="1"/>
        <s v="HBTL2508001779" u="1"/>
        <s v="HN/HT2025090297" u="1"/>
        <s v="HN/HT2025090296" u="1"/>
        <s v="BH2320934" u="1"/>
        <s v="BH2321596" u="1"/>
        <s v="BH2322418" u="1"/>
        <s v="BH2324531" u="1"/>
        <s v="BH2325920" u="1"/>
        <s v="HBTL25010704" u="1"/>
        <s v="HBTL25010705" u="1"/>
        <s v="BH2315767" u="1"/>
        <s v="BH2318387" u="1"/>
        <s v="HBTL25010708" u="1"/>
        <s v="BTLHN2304/107" u="1"/>
        <s v="HBTL25012144" u="1"/>
        <s v="HN/HTBH2325920" u="1"/>
        <s v="BH2319856" u="1"/>
        <s v="BH2321170" u="1"/>
        <s v="BH2322011" u="1"/>
        <s v="BH2322417" u="1"/>
        <s v="BH2323080" u="1"/>
        <s v="BH2323680" u="1"/>
        <s v="BH2324263" u="1"/>
        <s v="BH2324639" u="1"/>
        <s v="BH2325216" u="1"/>
        <s v="BH2325922" u="1"/>
        <s v="BH2328805" u="1"/>
        <s v="BH2331148" u="1"/>
        <s v="BH2359271" u="1"/>
        <s v="BH2361603" u="1"/>
        <s v="HBTL25010944" u="1"/>
        <s v="HBTL25011267" u="1"/>
        <s v="HBTL25011592" u="1"/>
        <s v="HBTL25012087" u="1"/>
        <s v="HBTL2508001768" u="1"/>
        <s v="BTLHN2304/140" u="1"/>
        <s v="HBTL2311/4268" u="1"/>
        <s v="BH2317661" u="1"/>
        <s v="BH2319126" u="1"/>
        <s v="HN/HTBH2331148" u="1"/>
        <s v="BH2370848" u="1"/>
        <s v="BH2367644" u="1"/>
        <s v="BH2358756" u="1"/>
        <s v="BH2365310" u="1"/>
        <s v="BH2324475" u="1"/>
        <s v="BH2324833" u="1"/>
        <s v="BH2325773" u="1"/>
        <s v="BH2326198" u="1"/>
        <s v="BH2330368" u="1"/>
        <s v="BH2364647" u="1"/>
        <s v="BH2369921" u="1"/>
        <s v="BH2321292" u="1"/>
        <s v="BH2322830" u="1"/>
        <s v="BH2325021" u="1"/>
        <s v="HBTL25012075" u="1"/>
        <s v="BH2326332" u="1"/>
        <s v="HN/HT17102502" u="1"/>
        <s v="BH2331123" u="1"/>
        <s v="HN/HTPK0154" u="1"/>
        <s v="BH2361034" u="1"/>
        <s v="BH2331126" u="1"/>
        <s v="BH2358749" u="1"/>
        <s v="BH2319726" u="1"/>
        <s v="BH2320052" u="1"/>
        <s v="BH2322532" u="1"/>
        <s v="BH2323223" u="1"/>
        <s v="BH2323742" u="1"/>
        <s v="BH2323931" u="1"/>
        <s v="BH2324470" u="1"/>
        <s v="BH2325109" u="1"/>
        <s v="BH2326285" u="1"/>
        <s v="BH2329560" u="1"/>
        <s v="BH2359968" u="1"/>
        <s v="HN/HT2025090134" u="1"/>
        <s v="BTLHN2304/103" u="1"/>
        <s v="HBTL2508001766" u="1"/>
        <s v="HBTL25010029" u="1"/>
        <s v="BH2318583" u="1"/>
        <s v="BH2363797" u="1"/>
        <s v="BH2369989" u="1"/>
        <s v="BH2373625" u="1"/>
        <s v="3012kl00152" u="1"/>
        <s v="BH2318718" u="1"/>
        <s v="BH2320209" u="1"/>
        <s v="BH2320623" u="1"/>
        <s v="BH2321275" u="1"/>
        <s v="BH2322529" u="1"/>
        <s v="BH2322829" u="1"/>
        <s v="BH2324358" u="1"/>
        <s v="BH2325715" u="1"/>
        <s v="BH2326042" u="1"/>
        <s v="BH2331564" u="1"/>
        <s v="BH2359084" u="1"/>
        <s v="HN/HT2025090292" u="1"/>
        <s v="HN/HT2025090293" u="1"/>
        <s v="HN/HT2025090294" u="1"/>
        <s v="HN/HT03112505" u="1"/>
        <s v="HN/HT03112504" u="1"/>
        <s v="BH2319378" u="1"/>
        <s v="BH2317920" u="1"/>
        <s v="BH2320297" u="1"/>
        <s v="BH2321228" u="1"/>
        <s v="BH2321962" u="1"/>
        <s v="BH2322715" u="1"/>
        <s v="BH2323229" u="1"/>
        <s v="BH2324468" u="1"/>
        <s v="BH2325108" u="1"/>
        <s v="BH2326056" u="1"/>
        <s v="BH2328756" u="1"/>
        <s v="BH20259437" u="1"/>
        <s v="BH2363192" u="1"/>
        <s v="HBTL25011266" u="1"/>
        <s v="HBTL25012545" u="1"/>
        <s v="HBTL25012544" u="1"/>
        <s v="HN/HT2025090291" u="1"/>
        <s v="HN/HT15112501" u="1"/>
        <s v="BH2370872" u="1"/>
        <s v="BH2318057" u="1"/>
        <s v="BH2320146" u="1"/>
        <s v="BH2320629" u="1"/>
        <s v="HBTL25010707" u="1"/>
        <s v="BH2322338" u="1"/>
        <s v="HBTL25010943" u="1"/>
        <s v="BH2324049" u="1"/>
        <s v="BH2325129" u="1"/>
        <s v="BH2325689" u="1"/>
        <s v="HBTL25012141" u="1"/>
        <s v="BH2327349" u="1"/>
        <s v="HBTL25012944" u="1"/>
        <s v="BH2330082" u="1"/>
        <s v="HBTL2508001767" u="1"/>
        <s v="BH2331125" u="1"/>
        <s v="BTLHN2304/138" u="1"/>
        <s v="BH20259439" u="1"/>
        <s v="BH2359557" u="1"/>
        <s v="BH2363483" u="1"/>
        <s v="BH2366669" u="1"/>
        <s v="HN/HT12112503" u="1"/>
        <s v="BH2369037" u="1"/>
        <s v="BH2371638" u="1"/>
        <s v="BH2317276" u="1"/>
        <s v="BH2321601" u="1"/>
        <s v="HBTL25010725" u="1"/>
        <s v="BH2324214" u="1"/>
        <s v="HBTL25011696" u="1"/>
        <s v="BH2325386" u="1"/>
        <s v="BTLHN2304/106" u="1"/>
        <s v="BH2327585" u="1"/>
        <s v="BH2328793" u="1"/>
        <s v="BTLHN2304/134" u="1"/>
        <s v="BH2332112" u="1"/>
        <s v="HN/HT2025090143" u="1"/>
        <s v="BH2360948" u="1"/>
        <s v="BH2367643" u="1"/>
        <s v="BH2319534" u="1"/>
        <s v="BH2321390" u="1"/>
        <s v="HBTL25010724" u="1"/>
        <s v="BH2322133" u="1"/>
        <s v="BH2326157" u="1"/>
        <s v="BTLHN2304/104" u="1"/>
        <s v="BH2318748" u="1"/>
        <s v="BH2321238" u="1"/>
        <s v="BH2322626" u="1"/>
        <s v="BH2323859" u="1"/>
        <s v="HBTL25012064" u="1"/>
        <s v="BH2319125" u="1"/>
        <s v="BH2320746" u="1"/>
        <s v="BH2323221" u="1"/>
        <s v="BH2325465" u="1"/>
        <s v="BH2331131" u="1"/>
        <s v="BTLHN2304/139" u="1"/>
        <s v="BH2332109" u="1"/>
        <s v="BH2363114" u="1"/>
        <s v="BH2367187" u="1"/>
        <s v="BH2319380" u="1"/>
        <s v="BH2322092" u="1"/>
        <s v="BH2323632" u="1"/>
        <s v="BH2326190" u="1"/>
        <s v="BH2329208" u="1"/>
        <s v="BH2504/03680" u="1"/>
        <s v="BH2364387" u="1"/>
        <s v="BH2373093" u="1"/>
        <s v="BH2318058" u="1"/>
        <s v="HBTL2311/4270" u="1"/>
        <s v="BH2319370" u="1"/>
        <s v="BH2320281" u="1"/>
        <s v="BH2321448" u="1"/>
        <s v="HBTL25010915" u="1"/>
        <s v="BH2330504" u="1"/>
        <s v="BH2320339" u="1"/>
        <s v="BH2322012" u="1"/>
        <s v="BH2323079" u="1"/>
        <s v="BH2324176" u="1"/>
        <s v="BH2506/02535" u="1"/>
        <s v="BH2326438" u="1"/>
        <s v="BH2373283" u="1"/>
        <s v="BH2331945" u="1"/>
        <s v="BH2362138" u="1"/>
        <s v="BH2320187" u="1"/>
        <s v="BH2318393" u="1"/>
        <s v="BH2317253" u="1"/>
        <s v="BH2321562" u="1"/>
        <s v="BH2324017" u="1"/>
        <s v="BH2325464" u="1"/>
        <s v="BH2328294" u="1"/>
        <s v="BH2331129" u="1"/>
        <s v="BH2361541" u="1"/>
        <s v="BH2363783" u="1"/>
        <s v="HN/HT05112503" u="1"/>
        <s v="HN/HT05112502" u="1"/>
        <s v="BH2367188" u="1"/>
        <s v="BH2373113" u="1"/>
        <s v="BH2320195" u="1"/>
        <s v="BH2319303" u="1"/>
        <s v="BH2321822" u="1"/>
        <s v="HBTL25011318" u="1"/>
        <s v="BH2319863" u="1"/>
        <s v="HBTL25010558" u="1"/>
        <s v="BH2322031" u="1"/>
        <s v="BH2324662" u="1"/>
        <s v="BH2325514" u="1"/>
        <s v="HN/HT2025090142" u="1"/>
        <s v="BH2330453" u="1"/>
        <s v="BH2361155" u="1"/>
        <s v="BH2373117" u="1"/>
        <s v="BH2330450" u="1"/>
        <s v="BH2364649" u="1"/>
        <s v="BH2369038" u="1"/>
        <s v="BH2319477" u="1"/>
        <s v="BH2319453." u="1"/>
        <s v="BH2320192" u="1"/>
        <s v="BH2320279" u="1"/>
        <s v="BH2320341" u="1"/>
        <s v="BH2320401" u="1"/>
        <s v="BH2320414" u="1"/>
        <s v="BH2320418" u="1"/>
        <s v="BH2320426" u="1"/>
        <s v="BH2320433" u="1"/>
        <s v="BH2320434" u="1"/>
        <s v="BH2320436" u="1"/>
        <s v="BH2320847" u="1"/>
        <s v="BH2320697" u="1"/>
        <s v="BH2503/00554" u="1"/>
        <s v="BH2503/00555" u="1"/>
        <s v="BH2503/00556" u="1"/>
        <s v="BH2503/01444" u="1"/>
        <s v="BH2322181" u="1"/>
        <s v="BH2322427" u="1"/>
        <s v="BH2322613" u="1"/>
        <s v="BH2322832" u="1"/>
        <s v="BH2323040" u="1"/>
        <s v="BH2323228" u="1"/>
        <s v="BH2323606" u="1"/>
        <s v="BH2323611" u="1"/>
        <s v="BH2324038" u="1"/>
        <s v="BH2324113" u="1"/>
        <s v="BH2325441" u="1"/>
        <s v="BH2325680" u="1"/>
        <s v="BH2326040" u="1"/>
        <s v="BH2327167" u="1"/>
        <s v="BH2329724" u="1"/>
        <s v="BH2330226" u="1"/>
        <s v="BH2358279" u="1"/>
        <s v="BH202509875" u="1"/>
        <s v="BH2360566" u="1"/>
        <s v="BH2365484" u="1"/>
        <s v="BH2366735" u="1"/>
        <s v="BH2369103" u="1"/>
        <s v="BH2369673" u="1"/>
        <s v="BH2373157" u="1"/>
        <s v="BH2339450" u="1"/>
        <s v="BH2339518" u="1"/>
        <s v="BH2339617" u="1"/>
        <s v="BH2340002" u="1"/>
        <s v="BH2339831" u="1"/>
        <s v="BH2340000" u="1"/>
        <s v="BH2340169" u="1"/>
        <s v="BH2340420" u="1"/>
        <s v="BH2340502" u="1"/>
        <s v="BH2340558" u="1"/>
        <s v="BH2340636" u="1"/>
        <s v="BH2340638" u="1"/>
        <s v="BH2340785" u="1"/>
        <s v="BH2340795" u="1"/>
        <s v="BH2340796" u="1"/>
        <s v="BH2340899" u="1"/>
        <s v="BH2340903" u="1"/>
        <s v="BH2341181" u="1"/>
        <s v="BH2341263" u="1"/>
        <s v="BH2341507" u="1"/>
        <s v="BH2341743" u="1"/>
        <s v="BH2341774" u="1"/>
        <s v="BH2342145" u="1"/>
        <s v="BH2342324" u="1"/>
        <s v="BH2343054" u="1"/>
        <s v="BH2343415" u="1"/>
        <s v="BH2343412" u="1"/>
        <s v="BH2343714" u="1"/>
        <s v="BH2343853" u="1"/>
        <s v="BH2344499" u="1"/>
        <s v="BH2344996" u="1"/>
        <s v="BH2345299" u="1"/>
        <s v="BH2345720" u="1"/>
        <s v="BH2345916" u="1"/>
        <s v="BH2346500" u="1"/>
        <s v="BH2346544" u="1"/>
        <s v="BH2346965" u="1"/>
        <s v="BH2346966" u="1"/>
        <s v="BH2347646" u="1"/>
        <s v="BH2348040" u="1"/>
        <s v="BH2349004" u="1"/>
        <s v="BH2349164" u="1"/>
        <s v="BH2350176" u="1"/>
        <s v="BH2350902" u="1"/>
        <s v="BH2351029" u="1"/>
        <s v="BH2351099" u="1"/>
        <s v="BH2351276" u="1"/>
        <s v="BH2351828" u="1"/>
        <s v="BH2351829" u="1"/>
        <s v="BH2352191" u="1"/>
        <s v="BH2352879" u="1"/>
        <s v="BH2352880" u="1"/>
        <s v="BH2352570" u="1"/>
        <s v="BH2354465" u="1"/>
        <s v="BH2354695" u="1"/>
        <s v="BH2354782" u="1"/>
        <s v="BH2354823" u="1"/>
        <s v="BH2355261" u="1"/>
        <s v="BH2355754" u="1"/>
        <s v="BH2355880" u="1"/>
        <s v="BH2355881" u="1"/>
        <s v="BH2356082" u="1"/>
        <s v="BH2356521" u="1"/>
        <s v="BH2356631" u="1"/>
        <s v="BH2356742" u="1"/>
        <s v="BH2357335" u="1"/>
        <s v="BH2357082" u="1"/>
        <s v="BH2357553" u="1"/>
        <s v="BH2358836" u="1"/>
        <s v="BH2359155" u="1"/>
        <s v="BH2359210" u="1"/>
        <s v="BH2359245" u="1"/>
        <s v="BH20250509" u="1"/>
        <s v="BH20250541" u="1"/>
        <s v="BH20250643" u="1"/>
        <s v="BH2025091066" u="1"/>
        <s v="BH/207/202752" u="1"/>
        <s v="BH/207/2025392" u="1"/>
        <s v="BH/207/2025709" u="1"/>
        <s v="BH/207/2025779" u="1"/>
        <s v="BH/207/2025783" u="1"/>
        <s v="BH/207/2025784" u="1"/>
        <s v="BH/207/20251516" u="1"/>
        <s v="BH/207/20251568" u="1"/>
        <s v="BH/207/20251575" u="1"/>
        <s v="BH/207/20251578" u="1"/>
        <s v="BH2370461" u="1"/>
        <s v="BH2370506" u="1"/>
        <s v="BH2370507" u="1"/>
        <s v="BH2370559" u="1"/>
        <s v="BH2370651" u="1"/>
        <s v="BH2372296" u="1"/>
        <s v="BH2372299" u="1"/>
        <s v="BH2372461" u="1"/>
        <s v="BH2373413" u="1"/>
        <s v="BH2373414" u="1"/>
        <s v="BH2373501" u="1"/>
        <s v="BH2373351" u="1"/>
        <s v="BH2373373" u="1"/>
        <s v="BH2373592" u="1"/>
        <s v="BH2373417" u="1"/>
        <s v="BH2374245" u="1"/>
        <s v="BH2375497" u="1"/>
        <s v="BH2375669" u="1"/>
        <s v="BH2375683" u="1"/>
        <s v="BH2375805" u="1"/>
        <s v="BH2375736" u="1"/>
        <s v="BH2376278" u="1"/>
        <s v="BH2376481" u="1"/>
        <s v="BH2377370" u="1"/>
        <s v="BH2377570" u="1"/>
        <s v="BH2378005" u="1"/>
        <s v="BH2377579" u="1"/>
        <s v="BH2378016" u="1"/>
        <s v="BH2378189" u="1"/>
        <s v="BH2378214" u="1"/>
        <s v="BH2378241" u="1"/>
        <s v="BH2378517" u="1"/>
        <s v="BH2379896" u="1"/>
        <s v="BH2379923" u="1"/>
        <s v="BH2380417" u="1"/>
        <s v="BH2380509" u="1"/>
        <s v="BH2380508" u="1"/>
        <s v="BH2319468" u="1"/>
        <s v="BH2319469" u="1"/>
        <s v="HBTL2311/4274" u="1"/>
        <s v="BH2319722" u="1"/>
        <s v="BH2319723" u="1"/>
        <s v="BH2320137" u="1"/>
        <s v="BH2320138" u="1"/>
        <s v="BH2320139" u="1"/>
        <s v="HBTL25010380" u="1"/>
        <s v="HBTL25010740" u="1"/>
        <s v="HBTL25010908" u="1"/>
        <s v="BH2320662" u="1"/>
        <s v="HBTL25010739" u="1"/>
        <s v="BH2321103" u="1"/>
        <s v="BH2321225" u="1"/>
        <s v="BH2321226" u="1"/>
        <s v="HBTL25010519" u="1"/>
        <s v="HBTL25010528" u="1"/>
        <s v="HBTL25010741" u="1"/>
        <s v="HBTL25010559" u="1"/>
        <s v="BH2321609" u="1"/>
        <s v="BH2321611" u="1"/>
        <s v="BH2321612" u="1"/>
        <s v="BH2321892" u="1"/>
        <s v="HBTL25010730" u="1"/>
        <s v="HBTL25010743" u="1"/>
        <s v="BH2322130" u="1"/>
        <s v="BH2322131" u="1"/>
        <s v="BH2322156" u="1"/>
        <s v="HBTL25011138" u="1"/>
        <s v="BH2322475" u="1"/>
        <s v="BH2322476" u="1"/>
        <s v="BH2322477" u="1"/>
        <s v="BH2322491" u="1"/>
        <s v="BH2322749" u="1"/>
        <s v="BH2322751" u="1"/>
        <s v="BH2322752" u="1"/>
        <s v="BH2322753" u="1"/>
        <s v="HBTL25011146" u="1"/>
        <s v="BH2322963" u="1"/>
        <s v="BH2322964" u="1"/>
        <s v="BH2322965" u="1"/>
        <s v="BH2322966" u="1"/>
        <s v="HBTL25011276" u="1"/>
        <s v="BH2323394" u="1"/>
        <s v="BH2323395" u="1"/>
        <s v="BH2323396" u="1"/>
        <s v="BH2323397" u="1"/>
        <s v="BH2323700" u="1"/>
        <s v="BH2323701" u="1"/>
        <s v="BH2323702" u="1"/>
        <s v="BH2323703" u="1"/>
        <s v="BH2323946" u="1"/>
        <s v="BH2323947" u="1"/>
        <s v="BH2323948" u="1"/>
        <s v="BH2323949" u="1"/>
        <s v="BH2323950" u="1"/>
        <s v="HBTL25011739" u="1"/>
        <s v="BH2324631" u="1"/>
        <s v="BH2324632" u="1"/>
        <s v="BH2324633" u="1"/>
        <s v="BH2324634" u="1"/>
        <s v="HBTL25010940" u="1"/>
        <s v="BH2324837" u="1"/>
        <s v="BH2324838" u="1"/>
        <s v="BH2324839" u="1"/>
        <s v="BH2324840" u="1"/>
        <s v="BH2324841" u="1"/>
        <s v="HBTL25011063" u="1"/>
        <s v="BH2325070" u="1"/>
        <s v="BH2325321" u="1"/>
        <s v="BH2325322" u="1"/>
        <s v="BH2325323" u="1"/>
        <s v="HBTL25012081" u="1"/>
        <s v="HBTL25012082" u="1"/>
        <s v="BH2325600" u="1"/>
        <s v="BH2325601" u="1"/>
        <s v="BH2325602" u="1"/>
        <s v="BH2325603" u="1"/>
        <s v="BTLHN2304/086" u="1"/>
        <s v="BH2325886" u="1"/>
        <s v="BH2325887" u="1"/>
        <s v="BH2325888" u="1"/>
        <s v="BTLHN2304/087" u="1"/>
        <s v="NVK2502/197" u="1"/>
        <s v="NVK2502/198" u="1"/>
        <s v="BH2326119" u="1"/>
        <s v="BTLHN2304/112" u="1"/>
        <s v="BH2326336" u="1"/>
        <s v="BH2326337" u="1"/>
        <s v="BH2326338" u="1"/>
        <s v="BTLHN2304/111" u="1"/>
        <s v="BH2328443" u="1"/>
        <s v="BH2330144" u="1"/>
        <s v="BH2330145" u="1"/>
        <s v="NVK2502/206" u="1"/>
        <s v="BH2330174" u="1"/>
        <s v="HN/HT2025090025" u="1"/>
        <s v="HN/HT2025090026" u="1"/>
        <s v="HN/HT2025090029" u="1"/>
        <s v="HN/HT2025090031" u="1"/>
        <s v="BH2331627" u="1"/>
        <s v="BH2331628" u="1"/>
        <s v="BH2331629" u="1"/>
        <s v="BH2358192" u="1"/>
        <s v="BH2358193" u="1"/>
        <s v="BH2358195" u="1"/>
        <s v="BH2358196" u="1"/>
        <s v="BH2358198" u="1"/>
        <s v="HN/HT2025090092" u="1"/>
        <s v="HN/HT2025090120" u="1"/>
        <s v="BH202509891" u="1"/>
        <s v="BH202509892" u="1"/>
        <s v="BH202509893" u="1"/>
        <s v="BH2359987" u="1"/>
        <s v="BH2359988" u="1"/>
        <s v="BH2359989" u="1"/>
        <s v="BH2359990" u="1"/>
        <s v="BH2359991" u="1"/>
        <s v="BH2360880" u="1"/>
        <s v="BH2360881" u="1"/>
        <s v="BH2360882" u="1"/>
        <s v="BH2360883" u="1"/>
        <s v="BH2362201" u="1"/>
        <s v="BH2362202" u="1"/>
        <s v="BH2362204" u="1"/>
        <s v="BH2362205" u="1"/>
        <s v="BH2363492" u="1"/>
        <s v="BH2363494" u="1"/>
        <s v="BH2363496" u="1"/>
        <s v="BH2363497" u="1"/>
        <s v="BH2365042" u="1"/>
        <s v="BH2365989" u="1"/>
        <s v="BH2365990" u="1"/>
        <s v="BH2365992" u="1"/>
        <s v="BH2367048" u="1"/>
        <s v="BH2367049" u="1"/>
        <s v="BH2367050" u="1"/>
        <s v="BH2367051" u="1"/>
        <s v="BH2368041" u="1"/>
        <s v="BH2368043" u="1"/>
        <s v="BH2368044" u="1"/>
        <s v="BH2368971" u="1"/>
        <s v="BH2368972" u="1"/>
        <s v="BH2368973" u="1"/>
        <s v="BH2368974" u="1"/>
        <s v="HN/HT2025090109" u="1"/>
        <s v="BH2319467" u="1"/>
        <s v="BH2319721" u="1"/>
        <s v="BH2320136" u="1"/>
        <s v="BH2320661" u="1"/>
        <s v="BH2321102" u="1"/>
        <s v="BH2321224" u="1"/>
        <s v="BH2321610" u="1"/>
        <s v="BH2322474" u="1"/>
        <s v="BH2322750" u="1"/>
        <s v="BH2323393" u="1"/>
        <s v="BH2323699" u="1"/>
        <s v="BH2323945" u="1"/>
        <s v="BH2324630" u="1"/>
        <s v="BH2324836" u="1"/>
        <s v="BH2325069" u="1"/>
        <s v="BH2325320" u="1"/>
        <s v="BH2325889" u="1"/>
        <s v="BH2326118" u="1"/>
        <s v="BH2326335" u="1"/>
        <s v="BH2328444" u="1"/>
        <s v="BH2329956" u="1"/>
        <s v="BH2331626" u="1"/>
        <s v="BH2358190" u="1"/>
        <s v="BH202509894" u="1"/>
        <s v="BH2359986" u="1"/>
        <s v="HBTL2311/4265" u="1"/>
        <s v="HBTL25010736" u="1"/>
        <s v="HBTL25010382" u="1"/>
        <s v="HBTL25010735" u="1"/>
        <s v="HBTL25010742" u="1"/>
        <s v="HBTL25010937" u="1"/>
        <s v="HBTL25011149" u="1"/>
        <s v="HBTL25012117" u="1"/>
        <s v="HBTL25012110" u="1"/>
        <s v="HN/HT2025090066" u="1"/>
        <s v="NVK2502/205" u="1"/>
        <s v="BH2360879" u="1"/>
        <s v="BH2362203" u="1"/>
        <s v="BH2363493" u="1"/>
        <s v="BH2365041" u="1"/>
        <s v="BH2365988" u="1"/>
        <s v="BH2367047" u="1"/>
        <s v="BH2368042" u="1"/>
        <s v="BH2368970" u="1"/>
        <s v="HN/HTTHN251211" u="1"/>
        <s v="HN/HTTHN251320" u="1"/>
        <s v="BH2340489" u="1"/>
        <s v="BH2341583" u="1"/>
        <s v="BH2342382" u="1"/>
        <s v="BH2344899" u="1"/>
        <s v="BH2344986" u="1"/>
        <s v="BH2347080" u="1"/>
        <s v="BH2349218" u="1"/>
        <s v="BH2351245" u="1"/>
        <s v="BH2352692" u="1"/>
        <s v="TBH0160" u="1"/>
        <s v="BH2358477" u="1"/>
        <s v="BH2370854" u="1"/>
        <s v="BH2374312" u="1"/>
        <s v="BH2339679" u="1"/>
        <s v="BH2340103" u="1"/>
        <s v="BH2340157" u="1"/>
        <s v="BH2340168" u="1"/>
        <s v="BH2340445" u="1"/>
        <s v="BH2340446" u="1"/>
        <s v="BH2340478" u="1"/>
        <s v="BH2340521" u="1"/>
        <s v="BH2340547" u="1"/>
        <s v="BH2340549" u="1"/>
        <s v="BH2340552" u="1"/>
        <s v="BH2341102" u="1"/>
        <s v="BH2341273" u="1"/>
        <s v="BH2341406" u="1"/>
        <s v="BH2341517" u="1"/>
        <s v="BH2341526" u="1"/>
        <s v="BH2341543" u="1"/>
        <s v="BH2341698" u="1"/>
        <s v="BH2342008" u="1"/>
        <s v="BH2342309" u="1"/>
        <s v="BH2342483" u="1"/>
        <s v="BH2343053" u="1"/>
        <s v="BH2343480" u="1"/>
        <s v="BH2343579" u="1"/>
        <s v="BH2343917" u="1"/>
        <s v="BH2344278" u="1"/>
        <s v="BH2344370" u="1"/>
        <s v="BH2344708" u="1"/>
        <s v="BH2344720" u="1"/>
        <s v="BH2344934" u="1"/>
        <s v="BH2345366" u="1"/>
        <s v="BH2345384" u="1"/>
        <s v="BH2345398" u="1"/>
        <s v="BH2345526" u="1"/>
        <s v="BH2345807" u="1"/>
        <s v="BH2345863" u="1"/>
        <s v="BH2345864" u="1"/>
        <s v="BH2345866" u="1"/>
        <s v="BH2345949" u="1"/>
        <s v="BH2345966" u="1"/>
        <s v="BH2346034" u="1"/>
        <s v="BH2346086" u="1"/>
        <s v="BH2346376" u="1"/>
        <s v="BH2346377" u="1"/>
        <s v="BH2346471" u="1"/>
        <s v="BH2346566" u="1"/>
        <s v="BH2346662" u="1"/>
        <s v="BH2346769" u="1"/>
        <s v="BH2346930" u="1"/>
        <s v="BH2346935" u="1"/>
        <s v="BH2346968" u="1"/>
        <s v="BH2347327" u="1"/>
        <s v="HBTL25011251" u="1"/>
        <s v="BH2347408" u="1"/>
        <s v="BH2347480" u="1"/>
        <s v="BH2347482" u="1"/>
        <s v="BH2347594" u="1"/>
        <s v="BH2347870" u="1"/>
        <s v="BH2347881" u="1"/>
        <s v="BH2348291" u="1"/>
        <s v="BH2348312" u="1"/>
        <s v="BH2348422" u="1"/>
        <s v="BH2348579" u="1"/>
        <s v="BH2348595" u="1"/>
        <s v="BH2348624" u="1"/>
        <s v="BH2348665" u="1"/>
        <s v="BH2348810" u="1"/>
        <s v="BH2349098" u="1"/>
        <s v="BH2349272" u="1"/>
        <s v="BH2349373" u="1"/>
        <s v="BH2349384" u="1"/>
        <s v="BH2349580" u="1"/>
        <s v="BH2349689" u="1"/>
        <s v="BH2349794" u="1"/>
        <s v="BH2349938" u="1"/>
        <s v="BH2349946" u="1"/>
        <s v="HBTL25011633" u="1"/>
        <s v="BH2350495" u="1"/>
        <s v="BH2350620" u="1"/>
        <s v="BH2350834" u="1"/>
        <s v="BH2350875" u="1"/>
        <s v="BH2350876" u="1"/>
        <s v="BH2351081" u="1"/>
        <s v="BH2351130" u="1"/>
        <s v="BH2351168" u="1"/>
        <s v="BH2351172" u="1"/>
        <s v="BH2351551" u="1"/>
        <s v="BH2351569" u="1"/>
        <s v="BH2351815" u="1"/>
        <s v="BH2351835" u="1"/>
        <s v="BH2351846" u="1"/>
        <s v="BH2351963" u="1"/>
        <s v="BH2352247" u="1"/>
        <s v="BH2352322" u="1"/>
        <s v="BH2352544" u="1"/>
        <s v="BH2352577" u="1"/>
        <s v="BH2352749" u="1"/>
        <s v="BH2353049" u="1"/>
        <s v="BH2353116" u="1"/>
        <s v="BH2353559" u="1"/>
        <s v="BH2353560" u="1"/>
        <s v="BH2353561" u="1"/>
        <s v="TBH0008" u="1"/>
        <s v="TBH0050" u="1"/>
        <s v="TBH0152" u="1"/>
        <s v="TBH0153" u="1"/>
        <s v="TBH0216" u="1"/>
        <s v="BH2353919" u="1"/>
        <s v="BH2353965" u="1"/>
        <s v="HBTL25012160" u="1"/>
        <s v="HBTL25012161" u="1"/>
        <s v="BH2354217" u="1"/>
        <s v="HBTL25012163" u="1"/>
        <s v="BH2354612" u="1"/>
        <s v="BH2354850" u="1"/>
        <s v="BH2355082" u="1"/>
        <s v="HBTL2306/529" u="1"/>
        <s v="HBTL2306/520" u="1"/>
        <s v="HBTL2306/526" u="1"/>
        <s v="HBTL2306/528" u="1"/>
        <s v="HBTL2306/523" u="1"/>
        <s v="HBTL2306/521" u="1"/>
        <s v="HBTL2306/524" u="1"/>
        <s v="HBTL2306/525" u="1"/>
        <s v="HBTL2306/522" u="1"/>
        <s v="HBTL2306/527" u="1"/>
        <s v="MDV/PVH/00098" u="1"/>
        <s v="MH002568" u="1"/>
        <s v="BH2339841" u="1"/>
        <s v="BH2339899" u="1"/>
        <s v="BH2339901" u="1"/>
        <s v="BH2339902" u="1"/>
        <s v="BH2339950" u="1"/>
        <s v="BH2339992" u="1"/>
        <s v="BH2340260" u="1"/>
        <s v="BH2340518" u="1"/>
        <s v="BH2340523" u="1"/>
        <s v="BH2340551" u="1"/>
        <s v="BH2501/00982" u="1"/>
        <s v="BH2340584" u="1"/>
        <s v="BH2340585" u="1"/>
        <s v="MH002113" u="1"/>
        <s v="BH2341097" u="1"/>
        <s v="BH2341272" u="1"/>
        <s v="BH2341278" u="1"/>
        <s v="HBTL25010101" u="1"/>
        <s v="BH2341482" u="1"/>
        <s v="BH2341508" u="1"/>
        <s v="BH2341509" u="1"/>
        <s v="BH2341510" u="1"/>
        <s v="BH2341657" u="1"/>
        <s v="BH2341699" u="1"/>
        <s v="BH2342003" u="1"/>
        <s v="BH2342007" u="1"/>
        <s v="BH2342362" u="1"/>
        <s v="BH2343024" u="1"/>
        <s v="BH2343298" u="1"/>
        <s v="BH2343338" u="1"/>
        <s v="BH2343766" u="1"/>
        <s v="BH2343902" u="1"/>
        <s v="BH2343908" u="1"/>
        <s v="BH2344202" u="1"/>
        <s v="BH2344276" u="1"/>
        <s v="BH2344454" u="1"/>
        <s v="BH2344935" u="1"/>
        <s v="BH2344938" u="1"/>
        <s v="BH2344941" u="1"/>
        <s v="BH2345719" u="1"/>
        <s v="BH2345823" u="1"/>
        <s v="BH2346037" u="1"/>
        <s v="BH2346185" u="1"/>
        <s v="BH2346565" u="1"/>
        <s v="BH2346932" u="1"/>
        <s v="BH2346916" u="1"/>
        <s v="BH2346969" u="1"/>
        <s v="BH2347062" u="1"/>
        <s v="BH2347756" u="1"/>
        <s v="BH2347808" u="1"/>
        <s v="BH2347809" u="1"/>
        <s v="BH2347982" u="1"/>
        <s v="BH2348247" u="1"/>
        <s v="BH2348251" u="1"/>
        <s v="HBTL25011576" u="1"/>
        <s v="BH2348439" u="1"/>
        <s v="BH2348440" u="1"/>
        <s v="BH2348620" u="1"/>
        <s v="BH2348666" u="1"/>
        <s v="BH2348814" u="1"/>
        <s v="MH002642" u="1"/>
        <s v="BH2349374" u="1"/>
        <s v="BH2349547" u="1"/>
        <s v="BH2349905" u="1"/>
        <s v="BH2350228" u="1"/>
        <s v="BH2350617" u="1"/>
        <s v="BH2350816" u="1"/>
        <s v="BH2351085" u="1"/>
        <s v="BH2351100" u="1"/>
        <s v="BH2351240" u="1"/>
        <s v="BH2351374" u="1"/>
        <s v="BH2351665" u="1"/>
        <s v="BH2351818" u="1"/>
        <s v="BH2351834" u="1"/>
        <s v="BH2352110" u="1"/>
        <s v="BH2352145" u="1"/>
        <s v="BH2352630" u="1"/>
        <s v="BH2506/02537" u="1"/>
        <s v="BH2352685" u="1"/>
        <s v="BH2353112" u="1"/>
        <s v="BH2353395" u="1"/>
        <s v="BH2354438" u="1"/>
        <s v="BH2354439" u="1"/>
        <s v="TBH0013" u="1"/>
        <s v="TBH0157" u="1"/>
        <s v="TBH0158" u="1"/>
        <s v="TBH0240" u="1"/>
        <s v="BH2354437" u="1"/>
        <s v="BH2354444" u="1"/>
        <s v="BH2354796" u="1"/>
        <s v="BH2354802" u="1"/>
        <s v="BH2354847" u="1"/>
        <s v="BH2355210" u="1"/>
        <s v="MDV/PVH/00040" u="1"/>
        <s v="BH2355897" u="1"/>
        <s v="NVK2407/0002" u="1"/>
        <s v="BH2356349" u="1"/>
        <s v="BH2356734" u="1"/>
        <s v="BH2357065" u="1"/>
        <s v="BH2357092" u="1"/>
        <s v="BH2357219" u="1"/>
        <s v="BH2358121" u="1"/>
        <s v="BH2358467" u="1"/>
        <s v="BH2359131" u="1"/>
        <s v="BH20251119" u="1"/>
        <s v="BH20250510" u="1"/>
        <s v="BH/207/2025328" u="1"/>
        <s v="BH/207/2025621" u="1"/>
        <s v="BH/207/2025760" u="1"/>
        <s v="BH/207/2025824" u="1"/>
        <s v="BH/207/20251422" u="1"/>
        <s v="BH2359308" u="1"/>
        <s v="BH2370596" u="1"/>
        <s v="BH2370608" u="1"/>
        <s v="BH2370836" u="1"/>
        <s v="BH2372539" u="1"/>
        <s v="MDV/PVH/00234" u="1"/>
        <s v="BH2319851" u="1"/>
        <s v="BH2320812" u="1"/>
        <s v="BH2322200" u="1"/>
        <s v="HBTL25011087" u="1"/>
        <s v="BH2323220" u="1"/>
        <s v="BH2323640" u="1"/>
        <s v="BH2325393" u="1"/>
        <s v="BH2325960" u="1"/>
        <s v="BH2326071" u="1"/>
        <s v="NVK2502/201" u="1"/>
        <s v="BH2341460" u="1"/>
        <s v="BH2319463" u="1"/>
        <s v="BH2320398" u="1"/>
        <s v="BH2321632" u="1"/>
        <s v="BH2322018" u="1"/>
        <s v="BH2322019" u="1"/>
        <s v="HBTL25010573" u="1"/>
        <s v="HBTL25010716" u="1"/>
        <s v="BH2322260" u="1"/>
        <s v="BH2322424" u="1"/>
        <s v="BH2322468" u="1"/>
        <s v="HBTL25010907" u="1"/>
        <s v="HBTL25010935" u="1"/>
        <s v="BH2323374" u="1"/>
        <s v="BH2323375" u="1"/>
        <s v="BH2323788" u="1"/>
        <s v="HBTL25011344" u="1"/>
        <s v="HBTL25011757" u="1"/>
        <s v="BH2324696" u="1"/>
        <s v="BH2325569" u="1"/>
        <s v="BH2325878" u="1"/>
        <s v="HBTL25012069" u="1"/>
        <s v="HBTL25012097" u="1"/>
        <s v="HN/HT2025090287" u="1"/>
        <s v="HN/HT2025090286" u="1"/>
        <s v="BTLHN2304/089" u="1"/>
        <s v="BH2326117" u="1"/>
        <s v="BH2326405" u="1"/>
        <s v="BH2327591" u="1"/>
        <s v="BH2327607" u="1"/>
        <s v="BH2329251" u="1"/>
        <s v="HBTL2508000053" u="1"/>
        <s v="HBTL25012976" u="1"/>
        <s v="BH2330529" u="1"/>
        <s v="BH2331214" u="1"/>
        <s v="BH2331455" u="1"/>
        <s v="BH20259650" u="1"/>
        <s v="HN/HT2025090005" u="1"/>
        <s v="BH2317973" u="1"/>
        <s v="BH2319535" u="1"/>
        <s v="BH2318157" u="1"/>
        <s v="BH2318372" u="1"/>
        <s v="BH2317682" u="1"/>
        <s v="BH2318378" u="1"/>
        <s v="BH2317974" u="1"/>
        <s v="BH2319226 " u="1"/>
        <s v="BH2319225 " u="1"/>
        <s v="BH2318987" u="1"/>
        <s v="BH2319823" u="1"/>
        <s v="BH2320425" u="1"/>
        <s v="BH2320996" u="1"/>
        <s v="HBTL25010250" u="1"/>
        <s v="BH2321823" u="1"/>
        <s v="HBTL25010714" u="1"/>
        <s v="BH2322784" u="1"/>
        <s v="BH2323425" u="1"/>
        <s v="HN/HT2025090283" u="1"/>
        <s v="HN/HT2025090281" u="1"/>
        <s v="HBTL25012095" u="1"/>
        <s v="HBTL25012096" u="1"/>
        <s v="HN/HT2025090285" u="1"/>
        <s v="BH2321825" u="1"/>
        <s v="HBTL25012071" u="1"/>
        <s v="BH2320199" u="1"/>
        <s v="BH2321824" u="1"/>
        <s v="HBTL25011155" u="1"/>
        <s v="HBTL25012072" u="1"/>
        <s v="HBTL25012094" u="1"/>
        <s v="BH2323639" u="1"/>
        <s v="BH2324217" u="1"/>
        <s v="BH2324218" u="1"/>
        <s v="BH2324496" u="1"/>
        <s v="BH2324524" u="1"/>
        <s v="BH2324525" u="1"/>
        <s v="BH2324526" u="1"/>
        <s v="BH2324653" u="1"/>
        <s v="BH2324719" u="1"/>
        <s v="BH2325071" u="1"/>
        <s v="BH2325072" u="1"/>
        <s v="BH2325275" u="1"/>
        <s v="BH2325771" u="1"/>
        <s v="BH2326445" u="1"/>
        <s v="BH2326504" u="1"/>
        <s v="BH2327496" u="1"/>
        <s v="BH2327506" u="1"/>
        <s v="BH2329566" u="1"/>
        <s v="BH2329567" u="1"/>
        <s v="BH2330205" u="1"/>
        <s v="BH2330502" u="1"/>
        <s v="BH2330503" u="1"/>
        <s v="BH2332049" u="1"/>
        <s v="BH2320140" u="1"/>
        <s v="BH2320995" u="1"/>
        <s v="HBTL25010464" u="1"/>
        <s v="BH2321730" u="1"/>
        <s v="BH2322149" u="1"/>
        <s v="BH2323090" u="1"/>
        <s v="HBTL25012073" u="1"/>
        <s v="HN/HT2025090137" u="1"/>
        <s v="HN/HT2025090282" u="1"/>
        <s v="BH2359845" u="1"/>
        <s v="BH2320198" u="1"/>
        <s v="BH2321208" u="1"/>
        <s v="HBTL25010516" u="1"/>
        <s v="BH2321755" u="1"/>
        <s v="HBTL25011153" u="1"/>
        <s v="BH2323216" u="1"/>
        <s v="HBTL25011275" u="1"/>
        <s v="9105491866" u="1"/>
        <s v="9105491867" u="1"/>
        <s v="HBTL25012093" u="1"/>
        <s v="BTLHN2304/108" u="1"/>
        <s v="BH2320144" u="1"/>
        <s v="BH2321203" u="1"/>
        <s v="HBTL25010517" u="1"/>
        <s v="BH2321276" u="1"/>
        <s v="BH2321874" u="1"/>
        <s v="HBTL25011154" u="1"/>
        <s v="BH2323091" u="1"/>
        <s v="HN/HT2025090284" u="1"/>
        <s v="HN/HT2025090138" u="1"/>
        <s v="BH2322233" u="1"/>
        <s v="BH2322234" u="1"/>
        <s v="BTLHN2304/119" u="1"/>
        <s v="BH2360306" u="1"/>
        <s v="BH2322231" u="1"/>
        <s v="HBTL25011730" u="1"/>
        <s v="BH2322225" u="1"/>
        <s v="HBTL25011676" u="1"/>
        <s v="HBTL25011728" u="1"/>
        <s v="HBTL25012134" u="1"/>
        <s v="BTLHN2304/118" u="1"/>
        <s v="BH2360311" u="1"/>
        <s v="BH2322232" u="1"/>
        <s v="BH2322226" u="1"/>
        <s v="HBTL25011675" u="1"/>
        <s v="BTLHN2304/095" u="1"/>
        <s v="BTLHN2304/096" u="1"/>
        <s v="BH2360315" u="1"/>
        <s v="HBTL25011726" u="1"/>
        <s v="BH2322229" u="1"/>
        <s v="HBTL25011731" u="1"/>
        <s v="HBTL25012078" u="1"/>
        <s v="HBTL25012104" u="1"/>
        <s v="BH2322844" u="1"/>
        <s v="BH2322850" u="1"/>
        <s v="BH2323149" u="1"/>
        <s v="BH2323278" u="1"/>
        <s v="BH2323279" u="1"/>
        <s v="BH2323280" u="1"/>
        <s v="BH2323281" u="1"/>
        <s v="BH2323951" u="1"/>
        <s v="BH2323954" u="1"/>
        <s v="BH2323958" u="1"/>
        <s v="BH2323959" u="1"/>
        <s v="BH2323971" u="1"/>
        <s v="BH2324426" u="1"/>
        <s v="BH2324428" u="1"/>
        <s v="BH2324436" u="1"/>
        <s v="BH2324904" u="1"/>
        <s v="BH2324908" u="1"/>
        <s v="BH2324912" u="1"/>
        <s v="BH2324922" u="1"/>
        <s v="BH2324451" u="1"/>
        <s v="BH2325538" u="1"/>
        <s v="BH2325570" u="1"/>
        <s v="BH2326442" u="1"/>
        <s v="BH2326469" u="1"/>
        <s v="BH2326476" u="1"/>
        <s v="BH2326481" u="1"/>
        <s v="BH2331295" u="1"/>
        <s v="BH2358752" u="1"/>
        <s v="BH2358932" u="1"/>
        <s v="BH2358934" u="1"/>
        <s v="BH2362804" u="1"/>
        <s v="BH2365184" u="1"/>
        <s v="BH2362825" u="1"/>
        <s v="BH2365199" u="1"/>
        <s v="BH2365183" u="1"/>
        <s v="BH2362803" u="1"/>
        <s v="BH2368587" u="1"/>
        <s v="BH2367177" u="1"/>
        <s v="BH2367193" u="1"/>
        <s v="BH2368638" u="1"/>
        <s v="BH2367194" u="1"/>
        <s v="BH2367178" u="1"/>
        <s v="BH2367250" u="1"/>
        <s v="BH2368639" u="1"/>
        <s v="HN/HTTHN003347" u="1"/>
        <s v="HN/HTTHN003379" u="1"/>
        <s v="xtdalatfarm002" u="1"/>
        <s v="BH2370556" u="1"/>
        <s v="BH2370491" u="1"/>
        <s v="BH2370557" u="1"/>
        <s v="612dalatfarm007" u="1"/>
        <s v="612dalatfarm012" u="1"/>
        <s v="BH2321760" u="1"/>
        <s v="HBTL25011611" u="1"/>
        <s v="BH2323004" u="1"/>
        <s v="HBTL25011274" u="1"/>
        <s v="BH2323402" u="1"/>
        <s v="HBTL25011273" u="1"/>
        <s v="BH2324182" u="1"/>
        <s v="HBTL2508001774" u="1"/>
        <s v="BH2324636" u="1"/>
        <s v="BH2325394" u="1"/>
        <s v="BH2325546" u="1"/>
        <s v="HBTL2508000054" u="1"/>
        <s v="BH2327590" u="1"/>
        <s v="BH2332046" u="1"/>
        <s v="BH2359086" u="1"/>
        <s v="BH2321761" u="1"/>
        <s v="BH2322913" u="1"/>
        <s v="HBTL25011613" u="1"/>
        <s v="HBTL25011612" u="1"/>
        <s v="HBTL2508000055" u="1"/>
        <s v="BH2325633" u="1"/>
        <s v="BH202509889" u="1"/>
        <s v="BH2360640" u="1"/>
        <s v="BH2362697" u="1"/>
        <s v="BH2321763" u="1"/>
        <s v="BH2322345" u="1"/>
        <s v="BH2322997" u="1"/>
        <s v="BH2323150" u="1"/>
        <s v="BH2323276" u="1"/>
        <s v="HBTL25011614" u="1"/>
        <s v="HBTL2508001775" u="1"/>
        <s v="HBTL25011736" u="1"/>
        <s v="BH2324472" u="1"/>
        <s v="BH2325539" u="1"/>
        <s v="HBTL25012612" u="1"/>
        <s v="BH2326069" u="1"/>
        <s v="BH2326492" u="1"/>
        <s v="BH2328864" u="1"/>
        <s v="BH2331454" u="1"/>
        <s v="BH2358189" u="1"/>
        <s v="BH2359075" u="1"/>
        <s v="BH2360585" u="1"/>
        <s v="BH2361676" u="1"/>
        <s v="BH2364161" u="1"/>
        <s v="BH2321762" u="1"/>
        <s v="BH2322144" u="1"/>
        <s v="BH2322364" u="1"/>
        <s v="BH2322969" u="1"/>
        <s v="HBTL25011615" u="1"/>
        <s v="BH2323832" u="1"/>
        <s v="HBTL25012611" u="1"/>
        <s v="BH2324881" u="1"/>
        <s v="BH2325424" u="1"/>
        <s v="HBTL25012092" u="1"/>
        <s v="HBTL25012618" u="1"/>
        <s v="BH2326441" u="1"/>
        <s v="BH2326560" u="1"/>
        <s v="BH2332005" u="1"/>
        <s v="BH2360639" u="1"/>
        <s v="BH2321764" u="1"/>
        <s v="BH2322343" u="1"/>
        <s v="BH2322998" u="1"/>
        <s v="BH2323441" u="1"/>
        <s v="BH2324264" u="1"/>
        <s v="BH2325472" u="1"/>
        <s v="BH2326038" u="1"/>
        <s v="BH2326422" u="1"/>
        <s v="BH2328708" u="1"/>
        <s v="BH2331453" u="1"/>
        <s v="BH202509888" u="1"/>
        <s v="BH2359764" u="1"/>
        <s v="BH2317541" u="1"/>
        <s v="HBTL2311/4267" u="1"/>
        <s v="BH2319601" u="1"/>
        <s v="BH2320222" u="1"/>
        <s v="BH2321401" u="1"/>
        <s v="BH2322400" u="1"/>
        <s v="HBTL25011143" u="1"/>
        <s v="HBTL25011681" u="1"/>
        <s v="BH2324046" u="1"/>
        <s v="BH2324467" u="1"/>
        <s v="BH2325130" u="1"/>
        <s v="BTLHN2304/121" u="1"/>
        <s v="BTLHN2304/122" u="1"/>
        <s v="BTLHN2304/123" u="1"/>
        <s v="BH2331436" u="1"/>
        <s v="BH2365470" u="1"/>
        <s v="HN/HTBH2331436" u="1"/>
        <s v="BH2368790" u="1"/>
        <s v="BH2326498" u="1"/>
        <s v="BH2319464" u="1"/>
        <s v="BH2319466" u="1"/>
        <s v="BH2501/01026" u="1"/>
        <s v="BH2319475" u="1"/>
        <s v="BH2319476" u="1"/>
        <s v="BH2319502" u="1"/>
        <s v="BH2319503" u="1"/>
        <s v="BH2319529" u="1"/>
        <s v="BH2319546" u="1"/>
        <s v="BH2319567" u="1"/>
        <s v="BH2319579" u="1"/>
        <s v="BH2319585" u="1"/>
        <s v="BH2319599" u="1"/>
        <s v="BH2319602" u="1"/>
        <s v="BH2319611" u="1"/>
        <s v="BH2319683" u="1"/>
        <s v="BH2319684" u="1"/>
        <s v="BH2319588" u="1"/>
        <s v="BH2319450." u="1"/>
        <s v="BH2319698" u="1"/>
        <s v="BH2368317" u="1"/>
        <s v="BH2319719" u="1"/>
        <s v="BH2319748" u="1"/>
        <s v="BH2319750" u="1"/>
        <s v="BH2319757" u="1"/>
        <s v="BH2319764" u="1"/>
        <s v="BH2319765" u="1"/>
        <s v="BH2319789" u="1"/>
        <s v="BH2319794" u="1"/>
        <s v="BH2319800" u="1"/>
        <s v="BH2319804" u="1"/>
        <s v="BH2319817" u="1"/>
        <s v="BH2319818" u="1"/>
        <s v="BH2319819" u="1"/>
        <s v="BH2319820" u="1"/>
        <s v="BH2319824" u="1"/>
        <s v="BH2319848" u="1"/>
        <s v="BH2319849" u="1"/>
        <s v="BH2319853" u="1"/>
        <s v="BH2319854" u="1"/>
        <s v="BH2319861" u="1"/>
        <s v="BH2319936" u="1"/>
        <s v="BH2319956" u="1"/>
        <s v="BH2319991" u="1"/>
        <s v="BH2320005" u="1"/>
        <s v="BH2320011" u="1"/>
        <s v="BH2320034" u="1"/>
        <s v="BH2320035" u="1"/>
        <s v="BH2320036" u="1"/>
        <s v="BH2320039" u="1"/>
        <s v="BH2320040" u="1"/>
        <s v="BH2320041" u="1"/>
        <s v="BH2320044" u="1"/>
        <s v="BH2320045" u="1"/>
        <s v="BH2320047" u="1"/>
        <s v="BH2320048" u="1"/>
        <s v="BH2320054" u="1"/>
        <s v="BH2320111" u="1"/>
        <s v="BH2320112" u="1"/>
        <s v="BH2320113" u="1"/>
        <s v="BH2320117" u="1"/>
        <s v="BH2320120" u="1"/>
        <s v="BH2320124" u="1"/>
        <s v="BH2320125" u="1"/>
        <s v="BH2320126" u="1"/>
        <s v="BH2320134" u="1"/>
        <s v="BH2320135" u="1"/>
        <s v="BH2319944" u="1"/>
        <s v="BH2320141" u="1"/>
        <s v="BH2320143" u="1"/>
        <s v="BH2320173" u="1"/>
        <s v="BH2320177" u="1"/>
        <s v="BH2320179" u="1"/>
        <s v="BH2320180" u="1"/>
        <s v="BH2320188" u="1"/>
        <s v="BH2320203" u="1"/>
        <s v="BH2320204" u="1"/>
        <s v="BH2320205" u="1"/>
        <s v="BH2320206" u="1"/>
        <s v="BH2320207" u="1"/>
        <s v="BH2320208" u="1"/>
        <s v="BH2320201" u="1"/>
        <s v="BH2320211" u="1"/>
        <s v="BH2320263" u="1"/>
        <s v="BH2320264" u="1"/>
        <s v="BH2320265" u="1"/>
        <s v="BH2320313" u="1"/>
        <s v="BH2320320" u="1"/>
        <s v="BH2320333" u="1"/>
        <s v="BH2320334" u="1"/>
        <s v="BH2320369" u="1"/>
        <s v="BH2320389" u="1"/>
        <s v="BH2320402" u="1"/>
        <s v="BH2320405" u="1"/>
        <s v="BH2320417" u="1"/>
        <s v="BH2320421" u="1"/>
        <s v="BH2320424" u="1"/>
        <s v="BH2341544" u="1"/>
        <s v="BH2341545" u="1"/>
        <s v="BH2341546" u="1"/>
        <s v="BH2320439" u="1"/>
        <s v="BH2320452" u="1"/>
        <s v="BH2320453" u="1"/>
        <s v="BH2320454" u="1"/>
        <s v="BH2320455" u="1"/>
        <s v="BH2320456" u="1"/>
        <s v="BH2320457" u="1"/>
        <s v="BH2320550" u="1"/>
        <s v="BH2320551" u="1"/>
        <s v="BH2320573" u="1"/>
        <s v="BH2320556" u="1"/>
        <s v="BH2320557" u="1"/>
        <s v="BH2320608" u="1"/>
        <s v="BH2320622" u="1"/>
        <s v="BH2320714" u="1"/>
        <s v="BH2320747" u="1"/>
        <s v="BH2320750" u="1"/>
        <s v="BH2320757" u="1"/>
        <s v="BH2320776" u="1"/>
        <s v="BH2320800" u="1"/>
        <s v="BH2320801" u="1"/>
        <s v="BH2320802" u="1"/>
        <s v="BH2320803" u="1"/>
        <s v="BH2320804" u="1"/>
        <s v="BH2320805" u="1"/>
        <s v="BH2320806" u="1"/>
        <s v="BH2320807" u="1"/>
        <s v="BH2320811" u="1"/>
        <s v="BH2320856" u="1"/>
        <s v="BH2320857" u="1"/>
        <s v="BH2320858" u="1"/>
        <s v="BH2320869" u="1"/>
        <s v="BH2320873" u="1"/>
        <s v="BH2320872" u="1"/>
        <s v="BH2320939" u="1"/>
        <s v="BH2320949" u="1"/>
        <s v="BH2320951" u="1"/>
        <s v="BH2320962" u="1"/>
        <s v="BH2320968" u="1"/>
        <s v="BH2320993" u="1"/>
        <s v="BH2321003" u="1"/>
        <s v="BH2321050" u="1"/>
        <s v="BH2321009" u="1"/>
        <s v="BH2321052" u="1"/>
        <s v="BH2321061" u="1"/>
        <s v="BH2321074" u="1"/>
        <s v="BH2321082" u="1"/>
        <s v="BH2321092" u="1"/>
        <s v="BH2321095" u="1"/>
        <s v="BH2321116" u="1"/>
        <s v="BH2321123" u="1"/>
        <s v="BH2321128" u="1"/>
        <s v="BH2321129" u="1"/>
        <s v="BH2321131" u="1"/>
        <s v="BH2321194" u="1"/>
        <s v="BH2321197" u="1"/>
        <s v="BH2321222" u="1"/>
        <s v="BH2321227" u="1"/>
        <s v="BH2321230" u="1"/>
        <s v="BH2321251" u="1"/>
        <s v="BH2321252" u="1"/>
        <s v="BH2321279" u="1"/>
        <s v="BH2321280" u="1"/>
        <s v="BH2321281" u="1"/>
        <s v="BH2321282" u="1"/>
        <s v="BH2321257" u="1"/>
        <s v="BH2321331" u="1"/>
        <s v="BH2321397" u="1"/>
        <s v="BH2321426" u="1"/>
        <s v="BH2321427" u="1"/>
        <s v="BH2321443" u="1"/>
        <s v="BH2321451" u="1"/>
        <s v="BH2321452" u="1"/>
        <s v="BH2321455" u="1"/>
        <s v="BH2321462" u="1"/>
        <s v="BH2321469" u="1"/>
        <s v="BH2321470" u="1"/>
        <s v="BH2321490" u="1"/>
        <s v="BH2321493" u="1"/>
        <s v="BH2321496" u="1"/>
        <s v="BH2321497" u="1"/>
        <s v="BH2321498" u="1"/>
        <s v="BH2321499" u="1"/>
        <s v="BH2321503" u="1"/>
        <s v="BH2321512" u="1"/>
        <s v="BH2321513" u="1"/>
        <s v="BH2321541" u="1"/>
        <s v="BH2321544" u="1"/>
        <s v="BH2321551" u="1"/>
        <s v="BH2321738" u="1"/>
        <s v="BH2321746" u="1"/>
        <s v="BH2321754" u="1"/>
        <s v="BH2321757" u="1"/>
        <s v="BH2321759" u="1"/>
        <s v="BH2321773" u="1"/>
        <s v="BH2321778" u="1"/>
        <s v="BH2321779" u="1"/>
        <s v="BH2321780" u="1"/>
        <s v="BH2321812" u="1"/>
        <s v="BH2321817" u="1"/>
        <s v="BH2321818" u="1"/>
        <s v="BH2321827" u="1"/>
        <s v="BH2321855" u="1"/>
        <s v="BH2321872" u="1"/>
        <s v="BH2321873" u="1"/>
        <s v="BH2321875" u="1"/>
        <s v="BH2321876" u="1"/>
        <s v="BH2321891" u="1"/>
        <s v="BH2321906" u="1"/>
        <s v="BH2321907" u="1"/>
        <s v="BH2321908" u="1"/>
        <s v="BH2321964" u="1"/>
        <s v="BH2321965" u="1"/>
        <s v="BH2321966" u="1"/>
        <s v="BH2321967" u="1"/>
        <s v="BH2321968" u="1"/>
        <s v="BH2321999" u="1"/>
        <s v="BH2322009" u="1"/>
        <s v="BH2322010" u="1"/>
        <s v="BH2322016" u="1"/>
        <s v="BH2322017" u="1"/>
        <s v="BH2322037" u="1"/>
        <s v="BH2322045" u="1"/>
        <s v="BH2322046" u="1"/>
        <s v="BH2322053" u="1"/>
        <s v="BH2322064" u="1"/>
        <s v="BH2322065" u="1"/>
        <s v="BH2322066" u="1"/>
        <s v="BH2322067" u="1"/>
        <s v="BH2322080" u="1"/>
        <s v="BH2322082" u="1"/>
        <s v="BH2322101" u="1"/>
        <s v="BH2322132" u="1"/>
        <s v="BH2322154" u="1"/>
        <s v="BH2322199" u="1"/>
        <s v="BH2322201" u="1"/>
        <s v="BH2322221" u="1"/>
        <s v="BH2322222" u="1"/>
        <s v="BH2322241" u="1"/>
        <s v="BH2322244" u="1"/>
        <s v="BH2322259" u="1"/>
        <s v="BH2322263" u="1"/>
        <s v="BH2322265" u="1"/>
        <s v="BH2322266" u="1"/>
        <s v="BH2322288" u="1"/>
        <s v="BH2322292" u="1"/>
        <s v="BH2322324" u="1"/>
        <s v="BH2322326" u="1"/>
        <s v="BH2322336" u="1"/>
        <s v="BH2322337" u="1"/>
        <s v="BH2322353" u="1"/>
        <s v="BH2322354" u="1"/>
        <s v="BH2322355" u="1"/>
        <s v="BH2322356" u="1"/>
        <s v="BH2322357" u="1"/>
        <s v="BH2322358" u="1"/>
        <s v="BH2322359" u="1"/>
        <s v="BH2322375" u="1"/>
        <s v="BH2322403" u="1"/>
        <s v="BH2322419" u="1"/>
        <s v="BH2322420" u="1"/>
        <s v="BH2322421" u="1"/>
        <s v="BH2322460" u="1"/>
        <s v="BH2322473" u="1"/>
        <s v="BH2322489" u="1"/>
        <s v="BH2322514" u="1"/>
        <s v="BH2322515" u="1"/>
        <s v="BH2322516" u="1"/>
        <s v="BH2322517" u="1"/>
        <s v="BH2322523" u="1"/>
        <s v="BH2322537" u="1"/>
        <s v="BH2322615" u="1"/>
        <s v="BH2322616" u="1"/>
        <s v="BH2322618" u="1"/>
        <s v="BH2322619" u="1"/>
        <s v="BH2322620" u="1"/>
        <s v="BH2322621" u="1"/>
        <s v="BH2322622" u="1"/>
        <s v="BH2322636" u="1"/>
        <s v="BH2322671" u="1"/>
        <s v="BH2322676" u="1"/>
        <s v="BH2322682" u="1"/>
        <s v="BH2322713" u="1"/>
        <s v="BH2322730" u="1"/>
        <s v="BH2322734" u="1"/>
        <s v="BH2322735" u="1"/>
        <s v="BH2322745" u="1"/>
        <s v="BH2322746" u="1"/>
        <s v="BH2322747" u="1"/>
        <s v="BH2322756" u="1"/>
        <s v="BH2322772" u="1"/>
        <s v="BH2322835" u="1"/>
        <s v="BH2322836" u="1"/>
        <s v="BH2322852" u="1"/>
        <s v="BH2322866" u="1"/>
        <s v="BH2322867" u="1"/>
        <s v="BH2322868" u="1"/>
        <s v="BH2322869" u="1"/>
        <s v="BH2322870" u="1"/>
        <s v="BH2322874" u="1"/>
        <s v="BH2322875" u="1"/>
        <s v="BH2322910" u="1"/>
        <s v="BH2322912" u="1"/>
        <s v="BH2322915" u="1"/>
        <s v="BH2322955" u="1"/>
        <s v="BH2322956" u="1"/>
        <s v="BH2322962" u="1"/>
        <s v="BH2323002" u="1"/>
        <s v="BH2323003" u="1"/>
        <s v="BH2323021" u="1"/>
        <s v="BH2323029" u="1"/>
        <s v="BH2323036" u="1"/>
        <s v="BH2323037" u="1"/>
        <s v="BH2323039" u="1"/>
        <s v="BH2323053" u="1"/>
        <s v="BH2323055" u="1"/>
        <s v="BH2323056" u="1"/>
        <s v="BH2323081" u="1"/>
        <s v="BH2323087" u="1"/>
        <s v="BH2323100" u="1"/>
        <s v="BH2323103" u="1"/>
        <s v="BH2323147" u="1"/>
        <s v="BH2323196" u="1"/>
        <s v="BH2323209" u="1"/>
        <s v="BH2323210" u="1"/>
        <s v="BH2323211" u="1"/>
        <s v="BH2323212" u="1"/>
        <s v="BH2323222" u="1"/>
        <s v="BH2323215" u="1"/>
        <s v="BH2323219" u="1"/>
        <s v="BH2323293" u="1"/>
        <s v="BH2323299" u="1"/>
        <s v="BH2323326" u="1"/>
        <s v="BH2323327" u="1"/>
        <s v="BH2323337" u="1"/>
        <s v="BH2323338" u="1"/>
        <s v="BH2323392" u="1"/>
        <s v="BH2323403" u="1"/>
        <s v="BH2323404" u="1"/>
        <s v="BH2323449" u="1"/>
        <s v="BH2323450" u="1"/>
        <s v="BH2323451" u="1"/>
        <s v="BH2323454" u="1"/>
        <s v="BH2323455" u="1"/>
        <s v="BH2323456" u="1"/>
        <s v="BH2323457" u="1"/>
        <s v="BH2323502" u="1"/>
        <s v="BH2323503" u="1"/>
        <s v="BH2323506" u="1"/>
        <s v="BH2323517" u="1"/>
        <s v="BH2323579" u="1"/>
        <s v="BH2323600" u="1"/>
        <s v="BH2323607" u="1"/>
        <s v="BH2323608" u="1"/>
        <s v="BH2323634" u="1"/>
        <s v="BH2323635" u="1"/>
        <s v="BH2323636" u="1"/>
        <s v="BH2323637" u="1"/>
        <s v="BH2323690" u="1"/>
        <s v="BH2323692" u="1"/>
        <s v="BH2323697" u="1"/>
        <s v="BH2323704" u="1"/>
        <s v="BH2323725" u="1"/>
        <s v="BH2323726" u="1"/>
        <s v="BH2323727" u="1"/>
        <s v="BH2323728" u="1"/>
        <s v="BH2323744" u="1"/>
        <s v="BH2323758" u="1"/>
        <s v="BH2323778" u="1"/>
        <s v="BH2323785" u="1"/>
        <s v="BH2323819" u="1"/>
        <s v="BH2323834" u="1"/>
        <s v="BH2323843" u="1"/>
        <s v="BH2323844" u="1"/>
        <s v="BH2323846" u="1"/>
        <s v="BH2323847" u="1"/>
        <s v="BH2323851" u="1"/>
        <s v="BH2323852" u="1"/>
        <s v="BH2323894" u="1"/>
        <s v="BH2323895" u="1"/>
        <s v="BH2323902" u="1"/>
        <s v="BH2323903" u="1"/>
        <s v="BH2323904" u="1"/>
        <s v="BH2323905" u="1"/>
        <s v="BH2323944" u="1"/>
        <s v="BH2323977" u="1"/>
        <s v="BH2324011" u="1"/>
        <s v="BH2324021" u="1"/>
        <s v="BH2324036" u="1"/>
        <s v="BH2324067" u="1"/>
        <s v="BH2324041" u="1"/>
        <s v="BH2324050" u="1"/>
        <s v="BH2324071" u="1"/>
        <s v="BH2324107" u="1"/>
        <s v="BH2324108" u="1"/>
        <s v="BH2324111" u="1"/>
        <s v="BH2324114" u="1"/>
        <s v="BH2324134" u="1"/>
        <s v="BH2324141" u="1"/>
        <s v="BH2324142" u="1"/>
        <s v="BH2324145" u="1"/>
        <s v="BH2324177" u="1"/>
        <s v="BH2324183" u="1"/>
        <s v="BH2324211" u="1"/>
        <s v="BH2324213" u="1"/>
        <s v="BH2324248" u="1"/>
        <s v="BH2323791" u="1"/>
        <s v="BH2323792" u="1"/>
        <s v="BH2324012" u="1"/>
        <s v="BH2324255" u="1"/>
        <s v="BH2324254" u="1"/>
        <s v="BH2324260" u="1"/>
        <s v="BH2324336" u="1"/>
        <s v="BH2324354" u="1"/>
        <s v="BH2324356" u="1"/>
        <s v="BH2324360" u="1"/>
        <s v="BH2324365" u="1"/>
        <s v="BH2324391" u="1"/>
        <s v="BH2324392" u="1"/>
        <s v="BH2324393" u="1"/>
        <s v="BH2324402" u="1"/>
        <s v="BH2324400" u="1"/>
        <s v="BH2324401" u="1"/>
        <s v="BH2324418" u="1"/>
        <s v="BH2324433" u="1"/>
        <s v="BH2324453" u="1"/>
        <s v="BH2324465" u="1"/>
        <s v="BH2324474" u="1"/>
        <s v="BH2324497" u="1"/>
        <s v="BH2324498" u="1"/>
        <s v="BH2324527" u="1"/>
        <s v="BH2324529" u="1"/>
        <s v="BH2324533" u="1"/>
        <s v="BH2324534" u="1"/>
        <s v="BH2324535" u="1"/>
        <s v="BH2324566" u="1"/>
        <s v="BH2324567" u="1"/>
        <s v="BH2324568" u="1"/>
        <s v="BH2324573" u="1"/>
        <s v="BH2324590" u="1"/>
        <s v="BH2324604" u="1"/>
        <s v="BH2324605" u="1"/>
        <s v="BH2324629" u="1"/>
        <s v="BH2324638" u="1"/>
        <s v="BH2324655" u="1"/>
        <s v="BH2324677" u="1"/>
        <s v="BH2324710" u="1"/>
        <s v="BH2324714" u="1"/>
        <s v="BH2324715" u="1"/>
        <s v="BH2324716" u="1"/>
        <s v="BH2324717" u="1"/>
        <s v="BH2324749" u="1"/>
        <s v="BH2324761" u="1"/>
        <s v="BH2324810" u="1"/>
        <s v="BH2324803" u="1"/>
        <s v="BH2324804" u="1"/>
        <s v="BH2324812" u="1"/>
        <s v="BH2324821" u="1"/>
        <s v="BH2324835" u="1"/>
        <s v="BH2324825" u="1"/>
        <s v="BH2324830" u="1"/>
        <s v="BH2324834" u="1"/>
        <s v="BH2324861" u="1"/>
        <s v="BH2324943" u="1"/>
        <s v="BH2324944" u="1"/>
        <s v="BH2325022" u="1"/>
        <s v="BH2325023" u="1"/>
        <s v="BH2325055" u="1"/>
        <s v="BH2325056" u="1"/>
        <s v="BH2325057" u="1"/>
        <s v="BH2325058" u="1"/>
        <s v="BH2325075" u="1"/>
        <s v="BH2325099" u="1"/>
        <s v="BH2324980" u="1"/>
        <s v="BH2325103" u="1"/>
        <s v="BH2325127" u="1"/>
        <s v="BH2325132" u="1"/>
        <s v="BH2325148" u="1"/>
        <s v="BH2325149" u="1"/>
        <s v="BH2325178" u="1"/>
        <s v="BH2325187" u="1"/>
        <s v="BH2325217" u="1"/>
        <s v="BH2325221" u="1"/>
        <s v="BH2325222" u="1"/>
        <s v="BH2325223" u="1"/>
        <s v="BH2325224" u="1"/>
        <s v="BH2325225" u="1"/>
        <s v="BH2325235" u="1"/>
        <s v="BH2325277" u="1"/>
        <s v="BH2325281" u="1"/>
        <s v="BH2325311" u="1"/>
        <s v="BH2325339" u="1"/>
        <s v="BH2325341" u="1"/>
        <s v="BH2325345" u="1"/>
        <s v="BH2325346" u="1"/>
        <s v="BH2325347" u="1"/>
        <s v="BH2325348" u="1"/>
        <s v="BH2325350" u="1"/>
        <s v="BH2325354" u="1"/>
        <s v="BH2325375" u="1"/>
        <s v="BH2325385" u="1"/>
        <s v="BH2325388" u="1"/>
        <s v="BH2325417" u="1"/>
        <s v="BH2325418" u="1"/>
        <s v="BH2325421" u="1"/>
        <s v="BH2325461" u="1"/>
        <s v="BH2325462" u="1"/>
        <s v="BH2325466" u="1"/>
        <s v="BH2325467" u="1"/>
        <s v="BH2325468" u="1"/>
        <s v="BH2325469" u="1"/>
        <s v="BH2325470" u="1"/>
        <s v="BH2325475" u="1"/>
        <s v="BH2325471" u="1"/>
        <s v="BH2325473" u="1"/>
        <s v="BH2325517" u="1"/>
        <s v="BH2325518" u="1"/>
        <s v="BH2325519" u="1"/>
        <s v="BH2325574" u="1"/>
        <s v="BH2325583" u="1"/>
        <s v="BH2325599" u="1"/>
        <s v="BH2325604" u="1"/>
        <s v="BH2325606" u="1"/>
        <s v="BH2325620" u="1"/>
        <s v="BH2325627" u="1"/>
        <s v="BH2325628" u="1"/>
        <s v="BH2325629" u="1"/>
        <s v="BH2325631" u="1"/>
        <s v="BH2325636" u="1"/>
        <s v="BH2325653" u="1"/>
        <s v="BH2325675" u="1"/>
        <s v="BH2325683" u="1"/>
        <s v="BH2325684" u="1"/>
        <s v="BH2325685" u="1"/>
        <s v="BH2325686" u="1"/>
        <s v="BH2325714" u="1"/>
        <s v="BH2325763" u="1"/>
        <s v="BH2325765" u="1"/>
        <s v="BH2325766" u="1"/>
        <s v="BH2325767" u="1"/>
        <s v="BH2325768" u="1"/>
        <s v="BH2325769" u="1"/>
        <s v="BH2325770" u="1"/>
        <s v="BH2325775" u="1"/>
        <s v="BH2325779" u="1"/>
        <s v="BH2325780" u="1"/>
        <s v="BH2325781" u="1"/>
        <s v="BH2325824" u="1"/>
        <s v="BH2325825" u="1"/>
        <s v="BH2325826" u="1"/>
        <s v="BH2325828" u="1"/>
        <s v="BH2325829" u="1"/>
        <s v="BH2325830" u="1"/>
        <s v="BH2325847" u="1"/>
        <s v="BH2325848" u="1"/>
        <s v="BH2325849" u="1"/>
        <s v="BH2325850" u="1"/>
        <s v="BH2325867" u="1"/>
        <s v="BH2325868" u="1"/>
        <s v="BH2325874" u="1"/>
        <s v="BH2325879" u="1"/>
        <s v="BH2325880" u="1"/>
        <s v="BH2325885" u="1"/>
        <s v="BH2325929" u="1"/>
        <s v="BH2325932" u="1"/>
        <s v="BH2325939" u="1"/>
        <s v="BH2325956" u="1"/>
        <s v="BH2325957" u="1"/>
        <s v="BH2325958" u="1"/>
        <s v="BH2325992" u="1"/>
        <s v="BH2326066" u="1"/>
        <s v="BH2325963" u="1"/>
        <s v="BH2326073" u="1"/>
        <s v="BH2326153" u="1"/>
        <s v="BH2326187" u="1"/>
        <s v="BH2326188" u="1"/>
        <s v="BH2326192" u="1"/>
        <s v="BH2326194" u="1"/>
        <s v="BH2326278" u="1"/>
        <s v="BH2326286" u="1"/>
        <s v="BH2326288" u="1"/>
        <s v="BH2326290" u="1"/>
        <s v="BH2326328" u="1"/>
        <s v="BH2326339" u="1"/>
        <s v="BH2326340" u="1"/>
        <s v="BH2326376" u="1"/>
        <s v="BH2326377" u="1"/>
        <s v="BH2326378" u="1"/>
        <s v="BH2326379" u="1"/>
        <s v="BH2326380" u="1"/>
        <s v="BH2326423" u="1"/>
        <s v="BH2326424" u="1"/>
        <s v="BH2326444" u="1"/>
        <s v="BH2326464" u="1"/>
        <s v="BH2326484" u="1"/>
        <s v="BH2326495" u="1"/>
        <s v="BH2326497" u="1"/>
        <s v="BH2326500" u="1"/>
        <s v="BH2326501" u="1"/>
        <s v="BH2326502" u="1"/>
        <s v="BH2326503" u="1"/>
        <s v="BH2326505" u="1"/>
        <s v="BH2326510" u="1"/>
        <s v="BH2326511" u="1"/>
        <s v="BH2326512" u="1"/>
        <s v="BH2326513" u="1"/>
        <s v="BH2326970" u="1"/>
        <s v="BH2326981" u="1"/>
        <s v="BH2327114" u="1"/>
        <s v="BH2327161" u="1"/>
        <s v="BH2327498" u="1"/>
        <s v="BH2327512" u="1"/>
        <s v="BH2327549" u="1"/>
        <s v="BH2327550" u="1"/>
        <s v="BH2327568" u="1"/>
        <s v="BH2327586" u="1"/>
        <s v="BH2327592" u="1"/>
        <s v="BH2327593" u="1"/>
        <s v="BH2327602" u="1"/>
        <s v="BH2327603" u="1"/>
        <s v="BH2327604" u="1"/>
        <s v="BH2327608" u="1"/>
        <s v="BH2327613" u="1"/>
        <s v="BH2327825" u="1"/>
        <s v="BH2328031" u="1"/>
        <s v="BH2328032" u="1"/>
        <s v="BH2328295" u="1"/>
        <s v="BH2328394" u="1"/>
        <s v="BH2328397" u="1"/>
        <s v="BH2328502" u="1"/>
        <s v="BH2328676" u="1"/>
        <s v="BH2328687" u="1"/>
        <s v="BH2328697" u="1"/>
        <s v="BH2328758" u="1"/>
        <s v="BH2328759" u="1"/>
        <s v="BH2328760" u="1"/>
        <s v="BH2328794" u="1"/>
        <s v="BH2328795" u="1"/>
        <s v="BH2328796" u="1"/>
        <s v="BH2328797" u="1"/>
        <s v="BH2328798" u="1"/>
        <s v="BH2328799" u="1"/>
        <s v="BH2328800" u="1"/>
        <s v="BH2328801" u="1"/>
        <s v="BH2328802" u="1"/>
        <s v="BH2328803" u="1"/>
        <s v="BH2328804" u="1"/>
        <s v="BH2328854" u="1"/>
        <s v="BH2328855" u="1"/>
        <s v="BH2328856" u="1"/>
        <s v="BH2328857" u="1"/>
        <s v="BH2328858" u="1"/>
        <s v="BH2328859" u="1"/>
        <s v="BH2328860" u="1"/>
        <s v="BH2328863" u="1"/>
        <s v="BH2328865" u="1"/>
        <s v="BH2328866" u="1"/>
        <s v="BH2329252" u="1"/>
        <s v="BH2329561" u="1"/>
        <s v="BH2329562" u="1"/>
        <s v="BH2330093" u="1"/>
        <s v="BH2330095" u="1"/>
        <s v="BH2330104" u="1"/>
        <s v="BH2330105" u="1"/>
        <s v="BH2330143" u="1"/>
        <s v="BH2330170" u="1"/>
        <s v="BH2330206" u="1"/>
        <s v="BH2330316" u="1"/>
        <s v="BH2330318" u="1"/>
        <s v="BH2330319" u="1"/>
        <s v="BH2330320" u="1"/>
        <s v="BH2330322" u="1"/>
        <s v="BH2330323" u="1"/>
        <s v="BH2330325" u="1"/>
        <s v="BH2330326" u="1"/>
        <s v="BH2330328" u="1"/>
        <s v="BH2330329" u="1"/>
        <s v="BH2330331" u="1"/>
        <s v="BH2330332" u="1"/>
        <s v="BH2330333" u="1"/>
        <s v="BH2330462" u="1"/>
        <s v="BH2330465" u="1"/>
        <s v="BH2330481" u="1"/>
        <s v="BH2330483" u="1"/>
        <s v="BH2330484" u="1"/>
        <s v="BH2330485" u="1"/>
        <s v="BH2330486" u="1"/>
        <s v="BH2330527" u="1"/>
        <s v="BH2331159" u="1"/>
        <s v="BH2331160" u="1"/>
        <s v="BH2331161" u="1"/>
        <s v="BH2331162" u="1"/>
        <s v="BH2331202" u="1"/>
        <s v="BH2331431" u="1"/>
        <s v="BH2331432" u="1"/>
        <s v="BH2331438" u="1"/>
        <s v="BH2331439" u="1"/>
        <s v="BH2331444" u="1"/>
        <s v="BH2331445" u="1"/>
        <s v="BH2331446" u="1"/>
        <s v="BH2331447" u="1"/>
        <s v="BH2331448" u="1"/>
        <s v="BH2331449" u="1"/>
        <s v="BH2331450" u="1"/>
        <s v="BH2331451" u="1"/>
        <s v="BH2331487" u="1"/>
        <s v="BH2331488" u="1"/>
        <s v="BH2331566" u="1"/>
        <s v="BH2331567" u="1"/>
        <s v="BH2331568" u="1"/>
        <s v="BH2331649" u="1"/>
        <s v="BH2331668" u="1"/>
        <s v="BH2331885" u="1"/>
        <s v="BH2331996" u="1"/>
        <s v="BH2332011" u="1"/>
        <s v="BH2332067" u="1"/>
        <s v="BH2332068" u="1"/>
        <s v="BH2332071" u="1"/>
        <s v="BH2332072" u="1"/>
        <s v="BH2332073" u="1"/>
        <s v="BH2332074" u="1"/>
        <s v="BH2332075" u="1"/>
        <s v="BH2332076" u="1"/>
        <s v="BH2332079" u="1"/>
        <s v="BH2332084" u="1"/>
        <s v="BH2358186" u="1"/>
        <s v="BH2358187" u="1"/>
        <s v="BH2358188" u="1"/>
        <s v="BH2358643" u="1"/>
        <s v="BH2358758" u="1"/>
        <s v="BH2358759" u="1"/>
        <s v="BH20259260" u="1"/>
        <s v="BH20259432" u="1"/>
        <s v="BH20259433" u="1"/>
        <s v="BH20259440" u="1"/>
        <s v="BH20259640" u="1"/>
        <s v="BH20259824" u="1"/>
        <s v="BH20259915" u="1"/>
        <s v="BH20260188" u="1"/>
        <s v="BH202509664" u="1"/>
        <s v="BH202509742" u="1"/>
        <s v="BH202509685" u="1"/>
        <s v="BH202509821" u="1"/>
        <s v="BH202509835" u="1"/>
        <s v="BH202509863" u="1"/>
        <s v="BH202509867" u="1"/>
        <s v="BH202509872" u="1"/>
        <s v="BH202509874" u="1"/>
        <s v="BH202509877" u="1"/>
        <s v="BH202509878" u="1"/>
        <s v="BH202509883" u="1"/>
        <s v="BH202509885" u="1"/>
        <s v="BH202509886" u="1"/>
        <s v="BH20260174" u="1"/>
        <s v="BH202510104" u="1"/>
        <s v="BH202509970" u="1"/>
        <s v="BH202509972" u="1"/>
        <s v="BH202510107" u="1"/>
        <s v="BH202510108" u="1"/>
        <s v="BH202510212" u="1"/>
        <s v="BH202510221" u="1"/>
        <s v="BH202510222" u="1"/>
        <s v="BH202510224" u="1"/>
        <s v="BH2332314" u="1"/>
        <s v="4177462126" u="1"/>
        <s v="BH2332352" u="1"/>
        <s v="BH2359253" u="1"/>
        <s v="BH2359362" u="1"/>
        <s v="BH2359363" u="1"/>
        <s v="BH2359364" u="1"/>
        <s v="BH2359831" u="1"/>
        <s v="BH2359833" u="1"/>
        <s v="BH2359970" u="1"/>
        <s v="BH2359971" u="1"/>
        <s v="BH2359984" u="1"/>
        <s v="BH2359985" u="1"/>
        <s v="BH2360023" u="1"/>
        <s v="BH2360024" u="1"/>
        <s v="BH2360025" u="1"/>
        <s v="BH2360026" u="1"/>
        <s v="BH2360068" u="1"/>
        <s v="BH2360147" u="1"/>
        <s v="BH2360163" u="1"/>
        <s v="BH2360299" u="1"/>
        <s v="BH2360300" u="1"/>
        <s v="BH2360434" u="1"/>
        <s v="BH2360436" u="1"/>
        <s v="BH2360463" u="1"/>
        <s v="BH2360468" u="1"/>
        <s v="BH2360469" u="1"/>
        <s v="BH2360581" u="1"/>
        <s v="BH2360582" u="1"/>
        <s v="BH2360583" u="1"/>
        <s v="BH2360614" u="1"/>
        <s v="BH2360618" u="1"/>
        <s v="BH2360629" u="1"/>
        <s v="BH2360630" u="1"/>
        <s v="BH2360631" u="1"/>
        <s v="BH2360642" u="1"/>
        <s v="BH2360788" u="1"/>
        <s v="BH2360758" u="1"/>
        <s v="BH2360800" u="1"/>
        <s v="BH2360875" u="1"/>
        <s v="BH2360877" u="1"/>
        <s v="BH2360884" u="1"/>
        <s v="BH2360928" u="1"/>
        <s v="BH2360929" u="1"/>
        <s v="BH2361019" u="1"/>
        <s v="BH2361161" u="1"/>
        <s v="BH2361162" u="1"/>
        <s v="BH2361321" u="1"/>
        <s v="BH2361369" u="1"/>
        <s v="BH2361401" u="1"/>
        <s v="BH2361402" u="1"/>
        <s v="BH2361646" u="1"/>
        <s v="BH2361648" u="1"/>
        <s v="BH2361667" u="1"/>
        <s v="BH2361668" u="1"/>
        <s v="BH2361669" u="1"/>
        <s v="BH2361848" u="1"/>
        <s v="BH2361849" u="1"/>
        <s v="BH2361846" u="1"/>
        <s v="BH2362198" u="1"/>
        <s v="BH2362199" u="1"/>
        <s v="BH2362433" u="1"/>
        <s v="BH2362437" u="1"/>
        <s v="BH2362438" u="1"/>
        <s v="BH2362446" u="1"/>
        <s v="BH2362590" u="1"/>
        <s v="BH2362681" u="1"/>
        <s v="BH2362856" u="1"/>
        <s v="BH2362857" u="1"/>
        <s v="BH2362858" u="1"/>
        <s v="BH2362859" u="1"/>
        <s v="BH2362898" u="1"/>
        <s v="BH2362977" u="1"/>
        <s v="BH2362978" u="1"/>
        <s v="BH2363107" u="1"/>
        <s v="BH2363108" u="1"/>
        <s v="BH2363109" u="1"/>
        <s v="BH2363160" u="1"/>
        <s v="BH2363261" u="1"/>
        <s v="BH2363489" u="1"/>
        <s v="BH2363491" u="1"/>
        <s v="BH2363700" u="1"/>
        <s v="BH2363701" u="1"/>
        <s v="BH2363795" u="1"/>
        <s v="BH2363796" u="1"/>
        <s v="BH2364004" u="1"/>
        <s v="BH2364162" u="1"/>
        <s v="BH2364163" u="1"/>
        <s v="BH2364164" u="1"/>
        <s v="BH2364165" u="1"/>
        <s v="BH2364166" u="1"/>
        <s v="BH2364317" u="1"/>
        <s v="BH2364318" u="1"/>
        <s v="BH2364384" u="1"/>
        <s v="BH2364418" u="1"/>
        <s v="BH2364419" u="1"/>
        <s v="BH2364642" u="1"/>
        <s v="BH2364643" u="1"/>
        <s v="BH2364771" u="1"/>
        <s v="BH2364966" u="1"/>
        <s v="BH2364967" u="1"/>
        <s v="BH2364993" u="1"/>
        <s v="BH2364979" u="1"/>
        <s v="BH2365214" u="1"/>
        <s v="BH2365217" u="1"/>
        <s v="BH2365467" u="1"/>
        <s v="BH2365468" u="1"/>
        <s v="BH2365469" u="1"/>
        <s v="BH2365577" u="1"/>
        <s v="BH2365563" u="1"/>
        <s v="BH2365574" u="1"/>
        <s v="BH2365590" u="1"/>
        <s v="BH2365591" u="1"/>
        <s v="BH2365642" u="1"/>
        <s v="BH2365643" u="1"/>
        <s v="BH2365710" u="1"/>
        <s v="BH2365712" u="1"/>
        <s v="BH2365713" u="1"/>
        <s v="BH2365720" u="1"/>
        <s v="BH2365721" u="1"/>
        <s v="BH2365722" u="1"/>
        <s v="BH2365833" u="1"/>
        <s v="BH2365978" u="1"/>
        <s v="BH2365979" u="1"/>
        <s v="BH2366060" u="1"/>
        <s v="BH2366076" u="1"/>
        <s v="BH2366228" u="1"/>
        <s v="BH2366090" u="1"/>
        <s v="BH2366091" u="1"/>
        <s v="BH2366332" u="1"/>
        <s v="BH2366444" u="1"/>
        <s v="BH2366445" u="1"/>
        <s v="BH2366514" u="1"/>
        <s v="BH2366553" u="1"/>
        <s v="BH2366608" u="1"/>
        <s v="BH2366611" u="1"/>
        <s v="BH2366612" u="1"/>
        <s v="BH2366623" u="1"/>
        <s v="BH2366624" u="1"/>
        <s v="BH2366625" u="1"/>
        <s v="BH2366670" u="1"/>
        <s v="BH2366704" u="1"/>
        <s v="BH2366852" u="1"/>
        <s v="BH2366853" u="1"/>
        <s v="BH2366899" u="1"/>
        <s v="BH2367037" u="1"/>
        <s v="BH2367038" u="1"/>
        <s v="BH2367039" u="1"/>
        <s v="BH2367044" u="1"/>
        <s v="BH2367046" u="1"/>
        <s v="BH2367182" u="1"/>
        <s v="BH2367196" u="1"/>
        <s v="BH2367251" u="1"/>
        <s v="BH2367333" u="1"/>
        <s v="BH2367612" u="1"/>
        <s v="BH2367619" u="1"/>
        <s v="BH2367621" u="1"/>
        <s v="BH2367634" u="1"/>
        <s v="BH2367635" u="1"/>
        <s v="BH2367637" u="1"/>
        <s v="BH2367638" u="1"/>
        <s v="BH2367639" u="1"/>
        <s v="BH2367640" u="1"/>
        <s v="BH2367731" u="1"/>
        <s v="BH2367732" u="1"/>
        <s v="BH2367740" u="1"/>
        <s v="BH2367741" u="1"/>
        <s v="BH2367829" u="1"/>
        <s v="BH2367830" u="1"/>
        <s v="BH2367841" u="1"/>
        <s v="BH2367994" u="1"/>
        <s v="BH2367995" u="1"/>
        <s v="BH2368119" u="1"/>
        <s v="BH2368120" u="1"/>
        <s v="BH2368221" u="1"/>
        <s v="BH2368298" u="1"/>
        <s v="BH2368374" u="1"/>
        <s v="BH2368376" u="1"/>
        <s v="BH2368380" u="1"/>
        <s v="BH2368484" u="1"/>
        <s v="BH2368485" u="1"/>
        <s v="BH2368486" u="1"/>
        <s v="BH2368546" u="1"/>
        <s v="BH2368547" u="1"/>
        <s v="BH2368621" u="1"/>
        <s v="BH2368662" u="1"/>
        <s v="BH2368665" u="1"/>
        <s v="BH2368689" u="1"/>
        <s v="BH2368691" u="1"/>
        <s v="BH2368794" u="1"/>
        <s v="BH2368802" u="1"/>
        <s v="BH2368893" u="1"/>
        <s v="BH2368898" u="1"/>
        <s v="BH2368940" u="1"/>
        <s v="BH2369041" u="1"/>
        <s v="BH2369365" u="1"/>
        <s v="BH2319821" u="1"/>
        <s v="BH2321107" u="1"/>
        <s v="BH2321894" u="1"/>
        <s v="BH2322525" u="1"/>
        <s v="BH2323547" u="1"/>
        <s v="BH2324798" u="1"/>
        <s v="BH2326189" u="1"/>
        <s v="BH2328633" u="1"/>
        <s v="BH2359779" u="1"/>
        <s v="BH2360792" u="1"/>
        <s v="BH2364134" u="1"/>
        <s v="BH2368302" u="1"/>
        <s v="HBTL25012063" u="1"/>
        <s v="BH2324674" u="1"/>
        <s v="BH2319530" u="1"/>
        <s v="BH2319855" u="1"/>
        <s v="HBTL25010027" u="1"/>
        <s v="BH2320266" u="1"/>
        <s v="BH2320708" u="1"/>
        <s v="HBTL25010248" u="1"/>
        <s v="HBTL25010524" u="1"/>
        <s v="BH2321218" u="1"/>
        <s v="HBTL25010523" u="1"/>
        <s v="BH2321229" u="1"/>
        <s v="HBTL25010522" u="1"/>
        <s v="BH2321604" u="1"/>
        <s v="HBTL25010572" u="1"/>
        <s v="HBTL25010713" u="1"/>
        <s v="BH2322000" u="1"/>
        <s v="BH2322095" u="1"/>
        <s v="BH2322096" u="1"/>
        <s v="BH2322097" u="1"/>
        <s v="HBTL25010909" u="1"/>
        <s v="HBTL25010938" u="1"/>
        <s v="BH2322533" u="1"/>
        <s v="BH2322876" u="1"/>
        <s v="HBTL25011150" u="1"/>
        <s v="BH2322967" u="1"/>
        <s v="HBTL25011151" u="1"/>
        <s v="HBTL25011280" u="1"/>
        <s v="BH2323217" u="1"/>
        <s v="HBTL25011340" u="1"/>
        <s v="BH2323427" u="1"/>
        <s v="BH2323820" u="1"/>
        <s v="BH2323821" u="1"/>
        <s v="HBTL25011665" u="1"/>
        <s v="BH2324077" u="1"/>
        <s v="HBTL25011664" u="1"/>
        <s v="BH2324654" u="1"/>
        <s v="BH2324760" u="1"/>
        <s v="HBTL25012102" u="1"/>
        <s v="HBTL25012103" u="1"/>
        <s v="NVK2502/192" u="1"/>
        <s v="BH2325371" u="1"/>
        <s v="HBTL25012084" u="1"/>
        <s v="BH2325474" u="1"/>
        <s v="NVK2502/193" u="1"/>
        <s v="BTLHN2304/114" u="1"/>
        <s v="BH2329210" u="1"/>
        <s v="HBTL2508000056" u="1"/>
        <s v="NVK2502/204" u="1"/>
        <s v="HN/HT2025090078" u="1"/>
        <s v="BH2361835" u="1"/>
        <s v="HN/HTPXTH010001418" u="1"/>
        <s v="BH2321130" u="1"/>
        <s v="BH2321468" u="1"/>
        <s v="BH2321972" u="1"/>
        <s v="BH2322049" u="1"/>
        <s v="BH2322187" u="1"/>
        <s v="HBTL25010941" u="1"/>
        <s v="BH2322837" u="1"/>
        <s v="BH2323092" u="1"/>
        <s v="BH2323978" u="1"/>
        <s v="HBTL25011695" u="1"/>
        <s v="BH2325351" u="1"/>
        <s v="BH2325681" u="1"/>
        <s v="BTLHN2304/105" u="1"/>
        <s v="BH2332078" u="1"/>
        <s v="BTLHN1509/106" u="1"/>
        <s v="HN/HTBH2332078" u="1"/>
        <s v="BH2321745" u="1"/>
        <s v="BH2320190" u="1"/>
        <s v="BH2324399" u="1"/>
        <s v="BH2325120" u="1"/>
        <s v="BH2325919" u="1"/>
        <s v="BH2326156" u="1"/>
        <s v="HBTL2311/4271" u="1"/>
        <s v="BTLHN2304/133" u="1"/>
        <s v="HBTL25010177" u="1"/>
        <s v="BH2365038" u="1"/>
        <s v="BH2367892" u="1"/>
        <s v="BH2320210" u="1"/>
        <s v="BH2321241" u="1"/>
        <s v="HBTL25010726" u="1"/>
        <s v="PT2503/0062" u="1"/>
        <s v="HBTL25011491" u="1"/>
        <s v="BH2320959" u="1"/>
        <s v="BH2321495" u="1"/>
        <s v="BH2324262" u="1"/>
        <s v="HBTL25011697" u="1"/>
        <s v="BH2324913" u="1"/>
        <s v="BH2325575" u="1"/>
        <s v="BH2326329" u="1"/>
        <s v="BH2326477" u="1"/>
        <s v="BH2331212" u="1"/>
        <s v="BH2358937" u="1"/>
        <s v="BH2319582" u="1"/>
        <s v="BH2320009" u="1"/>
        <s v="BH2320756" u="1"/>
        <s v="BH2320956" u="1"/>
        <s v="BH2321501" u="1"/>
        <s v="BH2322094" u="1"/>
        <s v="BH2323023" u="1"/>
        <s v="BH2323643" u="1"/>
        <s v="BH2324266" u="1"/>
        <s v="BH2325180" u="1"/>
        <s v="BH2325679" u="1"/>
        <s v="BH2327600" u="1"/>
        <s v="BH2329122" u="1"/>
        <s v="BH2363299" u="1"/>
        <s v="BH2368203" u="1"/>
        <s v="BH2371585" u="1"/>
        <s v="BH2373484" u="1"/>
        <s v="BH2325635" u="1"/>
        <s v="BH2321623" u="1"/>
        <s v="BH2324359" u="1"/>
        <s v="BH2324603" u="1"/>
        <s v="BH2324879" u="1"/>
        <s v="BH2325181" u="1"/>
        <s v="BH2325587" u="1"/>
        <s v="BH2326037" u="1"/>
        <s v="BH2326489" u="1"/>
        <s v="BH2330452" u="1"/>
        <s v="BH2359169" u="1"/>
        <s v="BH2360926" u="1"/>
        <s v="BH2366955" u="1"/>
        <s v="HN/HT12112502" u="1"/>
        <s v="BH2319603" u="1"/>
        <s v="BH2320373" u="1"/>
        <s v="BH2322871" u="1"/>
        <s v="BH2328699" u="1"/>
        <s v="HBTL2508001769" u="1"/>
        <s v="BH2330451" u="1"/>
        <s v="BH2368305" u="1"/>
        <s v="BH20259702" u="1"/>
        <s v="BH2362489" u="1"/>
        <s v="BH2365301" u="1"/>
        <s v="BH2367809" u="1"/>
        <s v="BH2372021" u="1"/>
        <s v="BH2319862" u="1"/>
        <s v="9105873459" u="1"/>
        <s v="BH2322849" u="1"/>
        <s v="BH2323201" u="1"/>
        <s v="BH2323616" u="1"/>
        <s v="HBTL25011489" u="1"/>
        <s v="HBTL25011680" u="1"/>
        <s v="BH2324907" u="1"/>
        <s v="BH2325545" u="1"/>
        <s v="BH2326467" u="1"/>
        <s v="BTLHN2304/124" u="1"/>
        <s v="BTLHN2304/127" u="1"/>
        <s v="BH2331207" u="1"/>
        <s v="BH2360307" u="1"/>
        <s v="BH2323918" u="1"/>
        <s v="BH2324906" u="1"/>
        <s v="BH2325544" u="1"/>
        <s v="BH2326466" u="1"/>
        <s v="BH2331205" u="1"/>
        <s v="BH2360308" u="1"/>
        <s v="BTLHN2304/126" u="1"/>
        <s v="BH2350661" u="1"/>
        <s v="BH2350991" u="1"/>
        <s v="BH2352204" u="1"/>
        <s v="BH2353533" u="1"/>
        <s v="BH2354758" u="1"/>
        <s v="BH2357230" u="1"/>
        <s v="BH2378233" u="1"/>
        <s v="BH2319598" u="1"/>
        <s v="BH2320196" u="1"/>
        <s v="BH2320432" u="1"/>
        <s v="BH2320559" u="1"/>
        <s v="BH2321059" u="1"/>
        <s v="BH2321237" u="1"/>
        <s v="BH2321547" u="1"/>
        <s v="HBTL25010711" u="1"/>
        <s v="BH2322145" u="1"/>
        <s v="BH2322352" u="1"/>
        <s v="BH2322846" u="1"/>
        <s v="BH2323200" u="1"/>
        <s v="BH2323615" u="1"/>
        <s v="BH2324905" u="1"/>
        <s v="BH2325543" u="1"/>
        <s v="BH2326465" u="1"/>
        <s v="BTLHN2304/125" u="1"/>
        <s v="BH2331204" u="1"/>
        <s v="BH2360309" u="1"/>
        <s v="BH2321491" u="1"/>
        <s v="BH2322842" u="1"/>
        <s v="BH2323274" u="1"/>
        <s v="BH2324053" u="1"/>
        <s v="BH2325542" u="1"/>
        <s v="BH2326440" u="1"/>
        <s v="HN/HT041255" u="1"/>
        <s v="HN/HT221102" u="1"/>
        <s v="HBTL25011320" u="1"/>
        <s v="HBTL25012143" u="1"/>
        <s v="BH2318385" u="1"/>
        <s v="BH2316406" u="1"/>
        <s v="BH2320617" u="1"/>
        <s v="BH2321766" u="1"/>
        <s v="BH2323035" u="1"/>
        <s v="BH2323373" u="1"/>
        <s v="BH2324795" u="1"/>
        <s v="BH2330350" u="1"/>
        <s v="HBTL25011319" u="1"/>
        <s v="BTLHN2304/135" u="1"/>
        <s v="BH2359273" u="1"/>
        <s v="BH2320193" u="1"/>
        <s v="BH2320400" u="1"/>
        <s v="BH2320558" u="1"/>
        <s v="BH2320751" u="1"/>
        <s v="BH2320964" u="1"/>
        <s v="BH2321516" u="1"/>
        <s v="BH2322360" u="1"/>
        <s v="HBTL25010553" u="1"/>
        <s v="HBTL25010942" u="1"/>
        <s v="BH2320752" u="1"/>
        <s v="BH2320963" u="1"/>
        <s v="HBTL25010552" u="1"/>
        <s v="BH2316733" u="1"/>
        <s v="BH2320277" u="1"/>
        <s v="BH2324599" u="1"/>
        <s v="BH2321771" u="1"/>
        <s v="BH2322372" u="1"/>
        <s v="BH2323282" u="1"/>
        <s v="BH2324390" u="1"/>
        <s v="BH2325573" u="1"/>
        <s v="BH2326475" u="1"/>
        <s v="HN/HT2025090133" u="1"/>
        <s v="HBTL25012142" u="1"/>
        <s v="HBTL25010703" u="1"/>
        <s v="HN/HT22102501" u="1"/>
        <s v="BH2320372" u="1"/>
        <s v="BH2321239" u="1"/>
        <s v="BH2322627" u="1"/>
        <s v="HBTL25011679" u="1"/>
        <s v="BH2323856" u="1"/>
        <s v="BH2324695" u="1"/>
        <s v="BH2359074" u="1"/>
        <s v="BH2319045" u="1"/>
        <s v="HN/HT2025090298" u="1"/>
        <s v="HN/HT011125" u="1"/>
        <s v="BH2364648" u="1"/>
        <s v="BH2319435" u="1"/>
        <s v="BH2315295" u="1"/>
        <s v="HBTL2311/4266" u="1"/>
        <s v="BH2318791" u="1"/>
        <s v="BH2319350" u="1"/>
        <s v="BH2320628" u="1"/>
        <s v="BH2321400" u="1"/>
        <s v="BH2322339" u="1"/>
        <s v="HBTL25011490" u="1"/>
        <s v="BH2323957" u="1"/>
        <s v="HBTL2508001765" u="1"/>
        <s v="BH2319127" u="1"/>
        <s v="HBTL2311/4272" u="1"/>
        <s v="BH2320627" u="1"/>
        <s v="BH2321399" u="1"/>
        <s v="HBTL25010706" u="1"/>
        <s v="HBTL25010914" u="1"/>
        <s v="BH2322340" u="1"/>
        <s v="BH2323973" u="1"/>
        <s v="BH2324902" u="1"/>
        <s v="HBTL2508001771" u="1"/>
        <s v="BH2319179" u="1"/>
        <s v="BH2319532" u="1"/>
        <s v="BH2320462" u="1"/>
        <s v="BH2321240" u="1"/>
        <s v="HBTL25010709" u="1"/>
        <s v="BH2322839" u="1"/>
        <s v="BH2323405" u="1"/>
        <s v="BH2324070" u="1"/>
        <s v="BH2324824" u="1"/>
        <s v="BH2325516" u="1"/>
        <s v="BH2325991" u="1"/>
        <s v="BH2328500" u="1"/>
        <s v="BH2331128" u="1"/>
        <s v="HN/HT2025090145" u="1"/>
        <s v="BH2360467" u="1"/>
        <s v="BH2340256" u="1"/>
        <s v="BH2341520" u="1"/>
        <s v="BH2345044" u="1"/>
        <s v="BH2351667" u="1"/>
        <s v="BH2362391" u="1"/>
        <s v="BH2323790" u="1"/>
        <s v="BH2324571" u="1"/>
        <s v="BH2325285" u="1"/>
        <s v="BH2325621" u="1"/>
        <s v="BH2325764" u="1"/>
        <s v="BH2326059" u="1"/>
        <s v="BH2326437" u="1"/>
        <s v="BH2327175" u="1"/>
        <s v="BH2328788" u="1"/>
        <s v="BH2330840" u="1"/>
        <s v="BH20260149" u="1"/>
        <s v="BH2359525" u="1"/>
        <s v="BH2365703" u="1"/>
        <s v="BH2368503" u="1"/>
        <s v="BH2369368" u="1"/>
        <s v="BH2370833" u="1"/>
        <s v="BH2371052" u="1"/>
        <s v="BH2371048" u="1"/>
        <s v="BH2324184" u="1"/>
        <s v="BH2324996" u="1"/>
        <s v="BH2325931" u="1"/>
        <s v="BH2330081" u="1"/>
        <s v="BH20259431" u="1"/>
        <s v="HBTL2508001772" u="1"/>
        <s v="BH2366894" u="1"/>
        <s v="BH2372218" u="1"/>
        <s v="BH2319533" u="1"/>
        <s v="BH2319942" u="1"/>
        <s v="BH2320842" u="1"/>
        <s v="BH2321398" u="1"/>
        <s v="HBTL25010710" u="1"/>
        <s v="BH2322402" u="1"/>
        <s v="BH2322840" u="1"/>
        <s v="BH2323757" u="1"/>
        <s v="HBTL25011682" u="1"/>
        <s v="BH2325059" u="1"/>
        <s v="BH2325717" u="1"/>
        <s v="HN/HT2025090295" u="1"/>
        <s v="BH2361845" u="1"/>
        <s v="HN/HT27102504" u="1"/>
        <s v="BH2321960" u="1"/>
        <s v="BH2332113" u="1"/>
        <s v="HN/HT2025090144" u="1"/>
        <s v="BH2366668" u="1"/>
        <s v="BH2321484" u="1"/>
        <s v="BH2322847" u="1"/>
        <s v="BH2323614" u="1"/>
        <s v="BH2323953" u="1"/>
        <s v="BH2324910" u="1"/>
        <s v="BH2325572" u="1"/>
        <s v="BH2326080" u="1"/>
        <s v="BH2326478" u="1"/>
        <s v="BH2327601" u="1"/>
        <s v="BH2331209" u="1"/>
        <s v="BH2360313" u="1"/>
        <s v="HBTL25011152" u="1"/>
        <s v="HBTL25011678" u="1"/>
        <s v="HBTL25012062" u="1"/>
        <s v="HBTL25012088" u="1"/>
        <s v="BH2367179" u="1"/>
        <s v="BH2370496" u="1"/>
        <s v="BH2339331" u="1"/>
        <s v="BH2342685" u="1"/>
        <s v="BH2346934" u="1"/>
        <s v="BH2349791" u="1"/>
        <s v="BH2356494" u="1"/>
        <s v="BH2359259" u="1"/>
        <s v="BH/207/20251340" u="1"/>
        <s v="BH2372549" u="1"/>
        <s v="BH2375544" u="1"/>
        <s v="BH2321108" u="1"/>
        <s v="BH2322530" u="1"/>
        <s v="BH2325110" u="1"/>
        <s v="BH2326098" u="1"/>
        <s v="BH2328789" u="1"/>
        <s v="HN/HT22102502" u="1"/>
        <s v="BH2362683" u="1"/>
        <s v="BH2321633" u="1"/>
        <s v="BH2326330" u="1"/>
        <s v="BH2320010" u="1"/>
        <s v="BH2320819" u="1"/>
        <s v="BH2322068" u="1"/>
        <s v="BH2323723" u="1"/>
        <s v="BH2326043" u="1"/>
        <s v="BH2327567" u="1"/>
        <s v="BH2330163" u="1"/>
        <s v="BH20259918" u="1"/>
        <s v="BH2339748" u="1"/>
        <s v="BH2340667" u="1"/>
        <s v="BH2341368" u="1"/>
        <s v="BH2342059" u="1"/>
        <s v="BH2344387" u="1"/>
        <s v="BH2345714" u="1"/>
        <s v="BH2346951" u="1"/>
        <s v="BH2347886" u="1"/>
        <s v="BH2348383" u="1"/>
        <s v="BH2349933" u="1"/>
        <s v="BH2351819" u="1"/>
        <s v="BH2353231" u="1"/>
        <s v="BH2354747" u="1"/>
        <s v="BH2356044" u="1"/>
        <s v="BH2357152" u="1"/>
        <s v="BH2373473" u="1"/>
        <s v="BH2377434" u="1"/>
        <s v="BH2319462" u="1"/>
        <s v="BH2319566" u="1"/>
        <s v="BH2319545" u="1"/>
        <s v="HBTL25010142" u="1"/>
        <s v="BH2319718" u="1"/>
        <s v="BH2319717" u="1"/>
        <s v="BH2319788" u="1"/>
        <s v="HBTL25010141" u="1"/>
        <s v="BH2320037" u="1"/>
        <s v="BH2320132" u="1"/>
        <s v="BH2320131" u="1"/>
        <s v="BH2320130" u="1"/>
        <s v="BH2320129" u="1"/>
        <s v="BH2320262" u="1"/>
        <s v="BH2320200" u="1"/>
        <s v="BH2320370" u="1"/>
        <s v="BH2320416" u="1"/>
        <s v="BH2320420" u="1"/>
        <s v="BH2320618" u="1"/>
        <s v="BH2320779" u="1"/>
        <s v="BH2320883" u="1"/>
        <s v="BH2321049" u="1"/>
        <s v="HBTL25010253" u="1"/>
        <s v="BH2321062" u="1"/>
        <s v="BH2321192" u="1"/>
        <s v="BH2321215" u="1"/>
        <s v="BH2321200" u="1"/>
        <s v="BH2321328" u="1"/>
        <s v="BH2321396" u="1"/>
        <s v="BH2321395" u="1"/>
        <s v="BH2321737" u="1"/>
        <s v="BH2321728" u="1"/>
        <s v="BH2321727" u="1"/>
        <s v="BH2321767" u="1"/>
        <s v="BH2322052" u="1"/>
        <s v="BH2322050" u="1"/>
        <s v="BH2322088" u="1"/>
        <s v="BH2322087" u="1"/>
        <s v="BH2322086" u="1"/>
        <s v="BH2322335" u="1"/>
        <s v="BH2322374" u="1"/>
        <s v="BH2322351" u="1"/>
        <s v="BH2322350" u="1"/>
        <s v="BH2322414" u="1"/>
        <s v="BH2322531" u="1"/>
        <s v="BH2322612" u="1"/>
        <s v="BH2322611" u="1"/>
        <s v="BH2322610" u="1"/>
        <s v="BH2322609" u="1"/>
        <s v="BH2322608" u="1"/>
        <s v="BH2322607" u="1"/>
        <s v="HBTL2508001777" u="1"/>
        <s v="HBTL2508001778" u="1"/>
        <s v="HBTL2508001776" u="1"/>
        <s v="BH2322821" u="1"/>
        <s v="BH2322841" u="1"/>
        <s v="BH2323192" u="1"/>
        <s v="BH2323190" u="1"/>
        <s v="BH2323155" u="1"/>
        <s v="BH2323198" u="1"/>
        <s v="BH2323214" u="1"/>
        <s v="BH2323461" u="1"/>
        <s v="BH2323460" u="1"/>
        <s v="BH2323453" u="1"/>
        <s v="BH2323452" u="1"/>
        <s v="BH2323649" u="1"/>
        <s v="BH2323729" u="1"/>
        <s v="HBTL25010551" u="1"/>
        <s v="BH2324066" u="1"/>
        <s v="BH2324065" u="1"/>
        <s v="BH2324064" u="1"/>
        <s v="BH2324063" u="1"/>
        <s v="BH2324221" u="1"/>
        <s v="BH2324256" u="1"/>
        <s v="BH2324421" u="1"/>
        <s v="BH2324404" u="1"/>
        <s v="BH2324403" u="1"/>
        <s v="BH2324615" u="1"/>
        <s v="BH2324614" u="1"/>
        <s v="BH2324611" u="1"/>
        <s v="BH2324829" u="1"/>
        <s v="BH2324882" u="1"/>
        <s v="BH2325051" u="1"/>
        <s v="BH2325050" u="1"/>
        <s v="BH2325033" u="1"/>
        <s v="BH2325029" u="1"/>
        <s v="BH2324992" u="1"/>
        <s v="HBTL25012291" u="1"/>
        <s v="HBTL25012119" u="1"/>
        <s v="HBTL25012292" u="1"/>
        <s v="HBTL25012121" u="1"/>
        <s v="HBTL25012290" u="1"/>
        <s v="HBTL25012140" u="1"/>
        <s v="HBTL25012120" u="1"/>
        <s v="HBTL25012289" u="1"/>
        <s v="BH2325166" u="1"/>
        <s v="BH2325310" u="1"/>
        <s v="BH2325309" u="1"/>
        <s v="BH2325308" u="1"/>
        <s v="BH2325598" u="1"/>
        <s v="BH2325597" u="1"/>
        <s v="BH2325586" u="1"/>
        <s v="HBTL2508000057" u="1"/>
        <s v="HBTL25012293" u="1"/>
        <s v="BH2325674" u="1"/>
        <s v="HBTL2508000058" u="1"/>
        <s v="BH2325918" u="1"/>
        <s v="BH2325891" u="1"/>
        <s v="HBTL25012135" u="1"/>
        <s v="HBTL25012137" u="1"/>
        <s v="HBTL25012136" u="1"/>
        <s v="HBTL25012139" u="1"/>
        <s v="HBTL2508000059" u="1"/>
        <s v="BH2325921" u="1"/>
        <s v="HBTL25012138" u="1"/>
        <s v="BH2326197" u="1"/>
        <s v="BH2326333" u="1"/>
        <s v="BH2326474" u="1"/>
        <s v="BH2326443" u="1"/>
        <s v="BH2326499" u="1"/>
        <s v="BH2327117" u="1"/>
        <s v="BH2327116" u="1"/>
        <s v="BTLHN2304/110" u="1"/>
        <s v="BH2327548" u="1"/>
        <s v="BH2327810" u="1"/>
        <s v="BH2328806" u="1"/>
        <s v="BH2329559" u="1"/>
        <s v="BH2330161" u="1"/>
        <s v="BH2330160" u="1"/>
        <s v="BH2330200" u="1"/>
        <s v="BH2330199" u="1"/>
        <s v="BH2330198" u="1"/>
        <s v="BH2331127" u="1"/>
        <s v="BH2332003" u="1"/>
        <s v="BH2332002" u="1"/>
        <s v="BH2332036" u="1"/>
        <s v="BH20259821" u="1"/>
        <s v="BH20260171" u="1"/>
        <s v="HN/HT2025090153" u="1"/>
        <s v="HN/HT2025090209" u="1"/>
        <s v="HN/HT2025090154" u="1"/>
        <s v="HN/HT2025090208" u="1"/>
        <s v="HN/HT2025090207" u="1"/>
        <s v="BH202509884" u="1"/>
        <s v="BH2332349" u="1"/>
        <s v="BH2359768" u="1"/>
        <s v="BH2359767" u="1"/>
        <s v="BH2359766" u="1"/>
        <s v="BH2359765" u="1"/>
        <s v="BH2360466" u="1"/>
        <s v="BH2360465" u="1"/>
        <s v="BH2361033" u="1"/>
        <s v="BH2361032" u="1"/>
        <s v="BH2361031" u="1"/>
        <s v="BH2365040" u="1"/>
        <s v="BH2365039" u="1"/>
        <s v="BH2365036" u="1"/>
        <s v="BH2369071" u="1"/>
        <s v="BH2369069" u="1"/>
        <s v="BH2366056" u="1"/>
        <s v="BH2366057" u="1"/>
        <s v="BH2366059" u="1"/>
        <s v="BH2369070" u="1"/>
        <s v="BH2365828" u="1"/>
        <s v="BH2366865" u="1"/>
        <s v="BH2319543" u="1"/>
        <s v="BH2319576" u="1"/>
        <s v="HBTL2311/4273" u="1"/>
        <s v="BH2319699" u="1"/>
        <s v="BH2319802" u="1"/>
        <s v="BH2320396" u="1"/>
        <s v="BH2320718" u="1"/>
        <s v="HBTL25010179" u="1"/>
        <s v="BH2320785" u="1"/>
        <s v="BH2320894" u="1"/>
        <s v="BH2320900" u="1"/>
        <s v="HBTL25010183" u="1"/>
        <s v="BH2320953" u="1"/>
        <s v="BH2320954" u="1"/>
        <s v="HBTL25010255" u="1"/>
        <s v="HBTL25010939" u="1"/>
        <s v="BH2321010" u="1"/>
        <s v="HBTL25010254" u="1"/>
        <s v="BH2321094" u="1"/>
        <s v="BH2321133" u="1"/>
        <s v="BH2321168" u="1"/>
        <s v="BH2321169" u="1"/>
        <s v="HBTL25010518" u="1"/>
        <s v="HBTL25010521" u="1"/>
        <s v="BH2321274" u="1"/>
        <s v="BH2321323" u="1"/>
        <s v="HBTL25010556" u="1"/>
        <s v="HBTL25010561" u="1"/>
        <s v="BH2321422" u="1"/>
        <s v="HBTL25010557" u="1"/>
        <s v="BH2321450" u="1"/>
        <s v="BH2321485" u="1"/>
        <s v="BH2321549" u="1"/>
        <s v="HBTL25010578" u="1"/>
        <s v="BH2321608" u="1"/>
        <s v="BH2321626" u="1"/>
        <s v="HBTL25010570" u="1"/>
        <s v="HBTL25010922" u="1"/>
        <s v="HBTL25010571" u="1"/>
        <s v="BH2321726" u="1"/>
        <s v="BH2321768" u="1"/>
        <s v="HBTL25012613" u="1"/>
        <s v="BH2321816" u="1"/>
        <s v="HBTL25010712" u="1"/>
        <s v="BH2321853" u="1"/>
        <s v="BH2321963" u="1"/>
        <s v="HBTL25010729" u="1"/>
        <s v="BH2322004" u="1"/>
        <s v="BH2322007" u="1"/>
        <s v="HBTL25010728" u="1"/>
        <s v="BH2322098" u="1"/>
        <s v="BH2322344" u="1"/>
        <s v="HBTL25010932" u="1"/>
        <s v="BH2322373" u="1"/>
        <s v="BH2322456" u="1"/>
        <s v="BH2322466" u="1"/>
        <s v="BH2322467" u="1"/>
        <s v="BH2322535" u="1"/>
        <s v="BH2322630" u="1"/>
        <s v="HBTL25012614" u="1"/>
        <s v="BH2322692" u="1"/>
        <s v="HBTL25011133" u="1"/>
        <s v="HBTL25012615" u="1"/>
        <s v="HBTL25011145" u="1"/>
        <s v="BH2322908" u="1"/>
        <s v="HBTL25011148" u="1"/>
        <s v="HBTL25011144" u="1"/>
        <s v="BH2323440" u="1"/>
        <s v="BH2323495" u="1"/>
        <s v="HBTL25011338" u="1"/>
        <s v="BH2323497" u="1"/>
        <s v="BH2323545" u="1"/>
        <s v="BH2323596" u="1"/>
        <s v="BH2323597" u="1"/>
        <s v="HBTL25011337" u="1"/>
        <s v="HBTL25011339" u="1"/>
        <s v="BH2323612" u="1"/>
        <s v="HBTL25011336" u="1"/>
        <s v="HBTL25012616" u="1"/>
        <s v="BH2323646" u="1"/>
        <s v="BH2323721" u="1"/>
        <s v="HBTL25011616" u="1"/>
        <s v="BH2323780" u="1"/>
        <s v="BH2323861" u="1"/>
        <s v="HBTL25011670" u="1"/>
        <s v="BH2323916" u="1"/>
        <s v="BH2323960" u="1"/>
        <s v="HBTL25011671" u="1"/>
        <s v="HBTL25011672" u="1"/>
        <s v="HBTL25011674" u="1"/>
        <s v="BH2324016" u="1"/>
        <s v="HBTL25011677" u="1"/>
        <s v="BH2324078" u="1"/>
        <s v="HBTL25011673" u="1"/>
        <s v="HBTL25012131" u="1"/>
        <s v="BH2324337" u="1"/>
        <s v="BH2324355" u="1"/>
        <s v="HBTL25011719" u="1"/>
        <s v="HBTL25011721" u="1"/>
        <s v="HBTL25011723" u="1"/>
        <s v="BH2324432" u="1"/>
        <s v="HBTL25011725" u="1"/>
        <s v="BH2324469" u="1"/>
        <s v="HBTL25012130" u="1"/>
        <s v="BH2324537" u="1"/>
        <s v="BH2324613" u="1"/>
        <s v="HBTL25012129" u="1"/>
        <s v="HBTL25012132" u="1"/>
        <s v="BH2324673" u="1"/>
        <s v="BH2324699" u="1"/>
        <s v="HBTL25012128" u="1"/>
        <s v="BH2324820" u="1"/>
        <s v="HBTL25012125" u="1"/>
        <s v="HBTL25012126" u="1"/>
        <s v="HBTL25012127" u="1"/>
        <s v="HBTL25012610" u="1"/>
        <s v="HBTL25012124" u="1"/>
        <s v="BH2324946" u="1"/>
        <s v="HBTL25012122" u="1"/>
        <s v="HBTL25012123" u="1"/>
        <s v="BH2324990" u="1"/>
        <s v="HBTL25012070" u="1"/>
        <s v="BH2325338" u="1"/>
        <s v="BH2325340" u="1"/>
        <s v="HBTL25012079" u="1"/>
        <s v="HBTL25012080" u="1"/>
        <s v="BH2325383" u="1"/>
        <s v="BH2325457" u="1"/>
        <s v="BTLHN2304/130" u="1"/>
        <s v="BTLHN2304/131" u="1"/>
        <s v="BH2325581" u="1"/>
        <s v="BTLHN2304/132" u="1"/>
        <s v="BH2325762" u="1"/>
        <s v="BTLHN2304/083" u="1"/>
        <s v="BTLHN2304/084" u="1"/>
        <s v="BH2326373" u="1"/>
        <s v="BTLHN2304/098" u="1"/>
        <s v="BTLHN2304/094" u="1"/>
        <s v="BH2326482" u="1"/>
        <s v="BH2327115" u="1"/>
        <s v="BH2327507" u="1"/>
        <s v="BTLHN2304/109" u="1"/>
        <s v="BTLHN2304/117" u="1"/>
        <s v="HBTL2508000050" u="1"/>
        <s v="BH2328807" u="1"/>
        <s v="BH2322182" u="1"/>
        <s v="BH2319541" u="1"/>
        <s v="BH2319762" u="1"/>
        <s v="BH2320068" u="1"/>
        <s v="BH2320212" u="1"/>
        <s v="BH2320471" u="1"/>
        <s v="BH2320846" u="1"/>
        <s v="BH2321174" u="1"/>
        <s v="HBTL25010554" u="1"/>
        <s v="BH2321402" u="1"/>
        <s v="HBTL25010579" u="1"/>
        <s v="BH2321736" u="1"/>
        <s v="BH2322001" u="1"/>
        <s v="BH2322267" u="1"/>
        <s v="BH2322748" u="1"/>
        <s v="BH2323038" u="1"/>
        <s v="BH2323376" u="1"/>
        <s v="BH2323631" u="1"/>
        <s v="BH2323854" u="1"/>
        <s v="BH2324215" u="1"/>
        <s v="BH2324718" u="1"/>
        <s v="BH2324915" u="1"/>
        <s v="BH2325146" u="1"/>
        <s v="BH2325607" u="1"/>
        <s v="BTLHN2304/088" u="1"/>
        <s v="BH2326067" u="1"/>
        <s v="BH2326813" u="1"/>
        <s v="BTLHN2304/113" u="1"/>
        <s v="BH2328501" u="1"/>
        <s v="BH2330337" u="1"/>
        <s v="BH2358645" u="1"/>
        <s v="BH20259438" u="1"/>
        <s v="BH2359838" u="1"/>
        <s v="BH2360435" u="1"/>
        <s v="BH2360797" u="1"/>
        <s v="BH2360798" u="1"/>
        <s v="BH2362440" u="1"/>
        <s v="BH2363705" u="1"/>
        <s v="BH00414" u="1"/>
        <s v="BH00001" u="1"/>
        <s v="BH00002" u="1"/>
        <s v="BH00413" u="1"/>
        <s v="BH00031" u="1"/>
        <s v="BH00137" u="1"/>
        <s v="BH00415" u="1"/>
        <s v="BH00094" u="1"/>
        <s v="BH00254" u="1"/>
        <s v="BH00857" u="1"/>
        <s v="BH01034" u="1"/>
        <s v="BH00443" u="1"/>
        <s v="BH00159" u="1"/>
        <s v="BH00171" u="1"/>
        <s v="BH00540" u="1"/>
        <s v="BH00166" u="1"/>
        <s v="BH00433" u="1"/>
        <s v="BH00097" u="1"/>
        <s v="BH00327" u="1"/>
        <s v="BH00035" u="1"/>
        <s v="BH00885" u="1"/>
        <s v="BH00884" u="1"/>
        <s v="BH00021" u="1"/>
        <s v="BH00012" u="1"/>
        <s v="BH00591" u="1"/>
        <s v="BH00652" u="1"/>
        <s v="BH00653" u="1"/>
        <s v="BH00640" u="1"/>
        <s v="BH00592" u="1"/>
        <s v="BH00866" u="1"/>
        <s v="BH00613" u="1"/>
        <s v="BH00650" u="1"/>
        <s v="BH00638" u="1"/>
        <s v="BH00635" u="1"/>
        <s v="BH00593" u="1"/>
        <s v="BH00667" u="1"/>
        <s v="BH00651" u="1"/>
        <s v="BH00648" u="1"/>
        <s v="BH00647" u="1"/>
        <s v="BH00649" u="1"/>
        <s v="BH00657" u="1"/>
        <s v="BH00602" u="1"/>
        <s v="BH00659" u="1"/>
        <s v="BH00642" u="1"/>
        <s v="BH00641" u="1"/>
        <s v="BH00598" u="1"/>
        <s v="BH00600" u="1"/>
        <s v="BH00601" u="1"/>
        <s v="BH00867" u="1"/>
        <s v="BH00643" u="1"/>
        <s v="BH00672" u="1"/>
        <s v="BH00645" u="1"/>
        <s v="BH00603" u="1"/>
        <s v="BH00644" u="1"/>
        <s v="BH00646" u="1"/>
        <s v="BH00673" u="1"/>
        <s v="BH00614" u="1"/>
        <s v="BH00020" u="1"/>
        <s v="BH00658" u="1"/>
        <s v="BH00660" u="1"/>
        <s v="BH00040" u="1"/>
        <s v="BH00597" u="1"/>
        <s v="BH00666" u="1"/>
        <s v="BH00663" u="1"/>
        <s v="BH00661" u="1"/>
        <s v="BH00662" u="1"/>
        <s v="BH00665" u="1"/>
        <s v="BH00594" u="1"/>
        <s v="BH00595" u="1"/>
        <s v="BH00633" u="1"/>
        <s v="BH00664" u="1"/>
        <s v="BH00596" u="1"/>
        <s v="BH00599" u="1"/>
        <s v="BH00634" u="1"/>
        <s v="BH00022" u="1"/>
        <s v="BH00880" u="1"/>
        <s v="BH00655" u="1"/>
        <s v="BH00656" u="1"/>
        <s v="BH00654" u="1"/>
        <s v="2411xtviety" u="1"/>
        <s v="BH2319435." u="1"/>
        <s v="readymart004" u="1"/>
        <d v="2025-01-02T00:00:00" u="1"/>
        <s v="BC2210-0045" u="1"/>
        <s v="BC2210-0046" u="1"/>
      </sharedItems>
    </cacheField>
    <cacheField name="Ngày hóa đơn" numFmtId="14">
      <sharedItems containsNonDate="0" containsDate="1" containsString="0" containsBlank="1" minDate="2025-12-01T00:00:00" maxDate="2026-08-29T00:00:00"/>
    </cacheField>
    <cacheField name="Số hóa đơn" numFmtId="0">
      <sharedItems containsBlank="1"/>
    </cacheField>
    <cacheField name="Diễn giải" numFmtId="0">
      <sharedItems containsBlank="1" count="4162" longText="1">
        <s v="Sibafood S007 - Tòa Mulberry"/>
        <s v="Sibafood Vinhomes Green Bay, Mễ Trì"/>
        <s v="Sibafood Hope Residences"/>
        <s v="Sibafood Thăng Long Capital"/>
        <s v=""/>
        <s v="ĐÃ KIỂM TRA - Hàng trả - SIBA-HNI-NTL-0001 - Sibafood Vinhomes Green Bay, Mễ Trì - phiếu: 6001033609 - Phiếu ngày (06/01/2026)"/>
        <s v="Hàng trả - SIBA-HNI-HDG-0018 - Sibafood S007 - Tòa Mulberry - 0901siba0018 - Phiếu ngày (09/01/2026)"/>
        <s v="Hàng trả - SIBA-HNI-HDC-0005 - Sibafood Thăng Long Capital - 2001siba0018 - Phiếu ngày (20/01/2026)"/>
        <s v="Hàng trả - SIBA-HNI-NTL-0001 - Sibafood Vinhomes Green Bay, Mễ Trì - 2801siba0001 - Phiếu ngày (28/01/2026)"/>
        <s v="ĐÃ KIỂM TRA - Hàng trả - SIBA-HNI-LBN-0009 - Sibafood Hope Residences - phiếu: 600105093 - Phiếu ngày (30/01/2026)"/>
        <s v="Sibafood Terra An Hưng"/>
        <s v="Bán hàng S704- tầng 1 tòa N02 New Horizon city , 87 Lĩnh Nam, P. Vĩnh Tuy, Hai Bà Trưng, Hà Nội  theo hóa đơn 00009530 , ĐƠN KHAI TRƯƠNG CK 10% ( GIAO HÀNG 7/2/2026)"/>
        <s v="Hàng trả - SIBA-HNI-NTL-0001 - Sibafood Vinhomes Green Bay, Mễ Trì - 0402siba0001 - Phiếu ngày (04/02/2026)"/>
        <s v="S704- tầng 1 tòa N02 New Horizon city , 87 Lĩnh Nam, P. Vĩnh Tuy, Hai Bà Trưng, Hà Nội"/>
        <s v="ĐÃ KIỂM TRA - Hàng trả - SIBA-HNI-HDG-0017 - Sibafood Terra An Hưng  - Phiếu ngày (08/03/2026)"/>
        <s v="ĐÃ KIỂM TRA - Hàng trả - SIBA-HNI-HDG-0017 - Sibafood Terra An Hưng  - Phiếu ngày (09/03/2026)"/>
        <s v="ĐÃ KIỂM TRA - Hàng trả - SIBA-HNI-HDC-0005 - Sibafood Thăng Long Capital -phiếu: 6001084511 - Phiếu ngày (11/03/2026)"/>
        <s v="ĐÃ KIỂM TRA - Hàng trả - SIBA-HNI-TXN-25505-001 - CHI NHÁNH CÔNG TY CỔ PHẦN SIBA FOOD VIỆT NAM TẠI HÀ NỘI -PHIẾU: 6001087558 - Phiếu ngày (13/03/2026)"/>
        <s v="ĐÃ KIỂM TRA - Hàng trả - SIBA-HNI-HBT-S074 - chi nhánh công ty cổ phần siba food việt nam - phiếu: 6001098400 - Phiếu ngày (23/03/2026)"/>
        <s v="Sibafood S704- tầng 1 tòa N02 New Horizon city"/>
        <s v="Bán hàng Sibafood S007 - Tòa Mulberry theo hóa đơn 00024938"/>
        <s v="Bán hàng Sibafood S704- tầng 1 tòa N02 New Horizon city theo hóa đơn 00028274"/>
        <s v="Bán hàng Sibafood Terra An Hưng theo hóa đơn 00030203"/>
        <s v="Bán hàng Sibafood S007 - Tòa Mulberry theo hóa đơn 00030204"/>
        <s v="ĐÃ KIỂM TRA - Hàng trả - SIBA-HNI-NTL-0001 - Sibafood Vinhomes Green Bay, Mễ Trì - phiếu: 6001116150 - Phiếu ngày (04/04/2026)"/>
        <s v="ĐÃ KIỂM TRA - Hàng trả - SIBA-HNI-LBN-0009 - Sibafood Hope Residences  - Phiếu ngày (06/04/2026)"/>
        <s v="ĐÃ KIỂM TRA - Hàng trả - SIBA-HNI-HDC-0005 - Sibafood Thăng Long Capital - phiếu: 6001116341 - Phiếu ngày (07/04/2026)"/>
        <s v="ĐÃ KIỂM TRA- Hàng trả - SIBA-HNI-HDG-0018 - Sibafood S007 - Tòa Mulberry - Phiếu ngày (07/04/2026)"/>
        <s v="ĐÃ KIỂM TRA - Hàng trả - SIBA-HNI-HDG-0017 - Sibafood Terra An Hưng  - Phiếu ngày (13/04/2026)"/>
        <s v="ĐÃ KIỂM TRA - Hàng trả - SIBA-HNI-HBT-S074 - Cửa hàng Horizon Lĩnh Nam - - Phiếu ngày (13/04/2026)"/>
        <s v="ĐÃ KIỂM TRA - Hàng trả - siba-hni-hdc-0005 - Sibafood Thăng Long Capital - 1105siba0005 - Phiếu ngày (11/05/2026)"/>
        <s v="ĐÃ KIỂM TRA - Hàng trả - SIBA-HNI-LBN-0009 - Sibafood Hope Residences  - Phiếu ngày (24/04/2026)"/>
        <s v="Bán hàng Sibafood Hope Residences theo hóa đơn 00031518"/>
        <s v="Bán hàng Siba Food Epic's Home theo hóa đơn 00031565 , ĐƠN KHAI TRƯƠNG CK 10% + CK CỐ ĐỊNH 6%"/>
        <s v="Bán hàng Sibafood S704- tầng 1 tòa N02 New Horizon city theo hóa đơn 00031564"/>
        <s v="Bán hàng Sibafood Thăng Long Capital theo hóa đơn 00033135"/>
        <s v="Bán hàng Sibafood S007 - Tòa Mulberry theo hóa đơn 00033134"/>
        <s v="Bán hàng SIBA FOOF S078 -0125- CT2B, tòa nhà ct2  theo hóa đơn 00033136 , CK CỐ ĐỊNH 6% + ĐƠN KHAI TRƯƠNG CK 10%"/>
        <s v="Bán hàng Sibafood Terra An Hưng theo hóa đơn 00034393"/>
        <s v="4100167066"/>
        <s v="Bán hàng Sibafood Hope Residences theo hóa đơn 00034780"/>
        <s v="Bán hàng SIBA FOOF  S085 -Căn 1S 27 tầng 1 , tòa nhà P3 phân khu the pavilion  theo hóa đơn 00034891 , ĐƠN KHAI TRƯƠNG GIAO 20-5 + CK CỐ ĐỊNH 6% + 10% ĐƠN KHAI TRƯƠNG"/>
        <s v="Bán hàng Sibafood S007 - Tòa Mulberry theo hóa đơn 00034898"/>
        <s v="Bán hàng Sibafood S704- tầng 1 tòa N02 New Horizon city theo hóa đơn 00036330"/>
        <s v="4100167069"/>
        <s v="4100167070"/>
        <s v="4100170573"/>
        <s v="4100173071"/>
        <s v="Hàng trả - siba-hni-hdc-0005 - Sibafood Thăng Long Capital - 1105siba0005 - Phiếu ngày (11/05/2026)"/>
        <s v="ĐÃ KIỂM TRA - Hàng trả -  - Sibafood Vinhomes Green Bay, Mễ Trì - 310526siba0001 - Phiếu ngày (31/05/2026)-SIBA-HNI-NTL-0001"/>
        <s v="Bán hàng Sibafood S704- tầng 1 tòa N02 New Horizon city theo hóa đơn 00037979"/>
        <s v="Bán hàng Sibafood Thăng Long Capital theo hóa đơn 00037978"/>
        <s v="Bán hàng Siba food S088- số 1S26 , tầng 1 , tòa nhà ZR 1"/>
        <s v="Bán hàng Sibafood Hope Residences theo hóa đơn 00039065"/>
        <s v="4100167068"/>
        <s v="Bán hàng Siba food theo hóa đơn 00039695"/>
        <s v="Bán hàng Geleximco Lê Trọng Tấn -Dương Nội theo hóa đơn 00039694 , đơn khai trương ck 10%"/>
        <s v="4100179985"/>
        <s v="Bán hàng Sibafood Thăng Long Capital theo hóa đơn 00040540"/>
        <s v="Bán hàng Sibafood S007 - Tòa Mulberry theo hóa đơn 00041135"/>
        <s v="4100181672"/>
        <s v="Bán hàng Sibafood Vinhomes Green Bay, Mễ Trì theo hóa đơn 00041225"/>
        <s v="Bán hàng Sibafood Hope Residences theo hóa đơn 00041918"/>
        <s v="Bán hàng SIBA FOOF theo hóa đơn 00042504"/>
        <s v="Bán hàng Sibafood S704- tầng 1 tòa N02 New Horizon city theo hóa đơn 00042720"/>
        <s v="Bán hàng Sibafood Terra An Hưng theo hóa đơn 00042696"/>
        <s v="Bán hàng Siba food S500 Số 01s03 tòa R1.05 tại lô B5 -CT01-2 , dự án khu đô thị gia lâm - vinhomes ocean park , gia lâm , HN theo hđ 00044511 - ĐƠN KHAI TRƯƠNG CK 10%"/>
        <s v="ĐÃ KIỂM TRA - Hàng trả - Sibafood Hope Residences - 040626siba0009 - Phiếu ngày (04/06/2026)-SIBA-HNI-LBN-0009"/>
        <s v="Hàng trả -  - chi nhánh công ty cổ phần siba food việt nam - 090626siba074 - Phiếu ngày (09/06/2026)-SIBA-HNI-HBT-S074"/>
        <s v="ĐÃ KIỂM TRA - Hàng trả -  - Sibafood Vinhomes Green Bay, Mễ Trì - 170626siba0001 - Phiếu ngày (17/06/2026)-SIBA-HNI-NTL-0001"/>
        <s v="ĐÃ KIỂM TRA - Hàng trả -  - Sibafood Thăng Long Capital - 190626siba0005 - Phiếu ngày (19/06/2026)-SIBA-HNI-HDC-0005"/>
        <s v="ĐÃ KIỂM TRA - Hàng trả -  - Sibafood Terra An Hưng - 270626siba017 - Phiếu ngày (27/06/2026)-SIBA-HNI-HDG-0017"/>
        <s v="4100189036"/>
        <s v="4100190264"/>
        <s v="Bán hàng Siba food S093 theo hóa đơn 00046018 , đơn khai trương ck 10%"/>
        <s v="Bán hàng Siba food MASTERI SMART CITY theo hóa đơn 00046055 , ĐƠN KHAI TRƯƠNG CK 10%"/>
        <s v="Bán hàng Sibafood S007 - Tòa Mulberry theo hóa đơn 00046555"/>
        <s v="Bán hàng Geleximco Lê Trọng Tấn -Dương Nội theo hóa đơn 00047554"/>
        <s v="4100196018"/>
        <s v="Bán hàng Sibafood Thăng Long Capital theo hóa đơn 00048198"/>
        <s v="Bán hàng Siba food S089 theo hóa đơn 00048490 , ĐƠN KHAI TRƯƠNG CK 10%"/>
        <s v="Bán hàng Siba food S501 theo hóa đơn 00048492 , ĐƠN KHAI TRƯƠNG CK 10%"/>
        <s v="Bán hàng Siba food S502 theo hóa đơn 00048491 , ĐƠN KHAI TRƯƠNG CK 10%"/>
        <s v="Bán hàng Siba food S090 theo hóa đơn 00048489 , ĐƠN KHAI TRƯƠNG CK 10%"/>
        <s v="4100198027"/>
        <s v="Bán hàng Sibafood S007 - Tòa Mulberry theo hóa đơn 00048588"/>
        <s v="4100198296"/>
        <s v="Bán hàng Geleximco Lê Trọng Tấn -Dương Nội theo hóa đơn 00050137"/>
        <s v="4100199888"/>
        <s v="Bán hàng SIBA FOOF theo hóa đơn 00052335"/>
        <s v="Bán hàng Sibafood Thăng Long Capital theo hóa đơn 00052334"/>
        <s v="Bán hàng Sibafood Terra An Hưng theo hóa đơn 00052396"/>
        <s v="Bán hàng Sibafood Hope Residences theo hóa đơn 00052336"/>
        <s v="Bán hàng Sibafood S704- tầng 1 tòa N02 New Horizon city theo hóa đơn 00052470"/>
        <s v="ĐÃ KIỂM TRA - Hàng trả   - Sibafood S704- tầng 1 tòa N02 New Horizon city - 070726SIBA074 - Phiếu ngày (07/07/2026)-SIBA-HNI-HBT-S074"/>
        <s v="ĐÃ KIỂM TRA - Hàng trả -  - Sibafood Thăng Long Capital - 090726siba0005 - Phiếu ngày (09/07/2026)-SIBA-HNI-HDC-0005"/>
        <s v="ĐÃ KIỂM TRA - Hàng trả -  - SIBA FOOF - 270726siba085 - Phiếu ngày (27/07/2026)-SIBA-HNI-GLM-S085"/>
        <s v="ĐÃ KIỂM TRA - Hàng trả -  -Sibafood S704- tầng 1 tòa N02 New Horizon city - 290726siba074 - Phiếu ngày (29/07/2026)-SIBA-HNI-HBT-S074"/>
        <s v="Bán hàng Siba food S093 theo hóa đơn 00054126"/>
        <s v="Bán hàng Sibafood Vinhomes Green Bay, Mễ Trì theo hóa đơn 00054179"/>
        <s v="Bán hàng Siba food S090 theo hóa đơn 00054125"/>
        <s v="Bán hàng Siba food theo hóa đơn 00054204"/>
        <s v="Bán hàng Sibafood S704- tầng 1 tòa N02 New Horizon city theo hóa đơn 00054203"/>
        <s v="Bán hàng Sibafood S007 - Tòa Mulberry theo hóa đơn 00054265"/>
        <s v="Bán hàng Geleximco Lê Trọng Tấn -Dương Nội theo hóa đơn 00054205"/>
        <s v="Bán hàng Sibafood Hope Residences theo hóa đơn 00054202"/>
        <s v="Bán hàng Siba food MASTERI SMART CITY theo hóa đơn 00054260"/>
        <s v="4100207405"/>
        <s v="Bán hàng Sibafood Thăng Long Capital theo hóa đơn 00055623"/>
        <s v="4100212717"/>
        <s v="4100211056"/>
        <s v="4100215099"/>
        <s v="4100211046"/>
        <s v="4100213617"/>
        <s v="4100219717"/>
        <s v="Hàng trả -  - Geleximco Lê Trọng Tấn -Dương Nội - 010826sibaa11 - Phiếu ngày (01/08/2026)-SIBA-HNI-HDG-A11"/>
        <s v="Hàng trả -  - Sibafood S007 - Tòa Mulberry - 060826siba0018 - Phiếu ngày (06/08/2026)-SIBA-HNI-HDG-0018"/>
        <s v="Hỗ trợ trưng bày tháng 5.2026 ( 1%)"/>
        <s v="Hỗ trợ trưng bày tháng 6.2026 ( 1%)"/>
        <s v="Hỗ trợ trưng bày tháng 7.2026 ( 1%)"/>
        <s v="Hỗ trợ trưng bày tháng 8.2026 ( 1%)"/>
        <m/>
        <s v="Bán hàng ANH CƯỜNG - QUẢNG NINH theo hóa đơn 00000129" u="1"/>
        <s v="Bán hàng ANH CƯỜNG - QUẢNG NINH theo hđ 00010879" u="1"/>
        <s v="Bán hàng ANH CƯỜNG - QUẢNG NINH theo hóa đơn 00021538" u="1"/>
        <s v="Bán hàng ANH CƯỜNG - QUẢNG NINH theo hóa đơn 00029968" u="1"/>
        <s v="Bán hàng ANH CƯỜNG - QUẢNG NINH theo hóa đơn 00034794" u="1"/>
        <s v="Bán hàng ANH CƯỜNG - QUẢNG NINH theo hóa đơn 00042017" u="1"/>
        <s v="cleverfood Lữ Đoàn 136 Hồ Tùng Mậu" u="1"/>
        <s v="ĐÃ KIỂM TRA - Hàng trả - CLEVERFOOD-HNI-NTL-006 - cleverfood Lữ Đoàn 21 Lê Đức Thọ - 1403clever - Phiếu ngày (14/03/2026)" u="1"/>
        <s v="ĐÃ KIỂM TRA - Hàng trả - CLEVERFOOD-HNI-TXN-012 - cleverfood Toà A Goldseason, Quận Thanh Xuân - 02cleverfood012 - Phiếu ngày (02/04/2026)" u="1"/>
        <s v="Bán hàng CP PORK SHOP THANH LINH , THANH TOÁN LUN, CK 8% , SĐT : 0963691821 Chị Linh" u="1"/>
        <s v="Bán hàng CP PORK SHOP THANH LINH theo hóa đơn 00006814 , THANH TOÁN LUN, CK 8% ,  SĐT : 0963691821 Chị Linh" u="1"/>
        <s v="Bán hàng CP PORK SHOP THANH LINH theo hóa đơn 00008417" u="1"/>
        <s v="Bán hàng cho Mai Văn Thái theo hóa đơn 00088223" u="1"/>
        <s v="Bán hàng Cửa hàng Tiện ích C Mart FLC Đại Mỗ theo hóa đơn 00005256" u="1"/>
        <s v="Bán hàng Cửa hàng Tiện ích C Mart FLC Đại Mỗ theo hóa đơn 00010497" u="1"/>
        <s v="Bán hàng Cửa hàng Tiện ích C Mart FLC Đại Mỗ ( Mai Văn Thái)  theo hóa đơn 00023289" u="1"/>
        <s v="Bán hàng Cửa hàng tiện ích C Mart FLC Đại Mỗ" u="1"/>
        <s v="ĐƠN KHÁCH LẼ C6, THANH TOÁN LUN,  CK 5%" u="1"/>
        <s v="Bán hàng Cửa hàng tự chọn Quỳnh Anh ,  THANH TOÁN LUN , CK CỐ ĐỊNH 5%" u="1"/>
        <s v="Bán hàng Cửa hàng tự chọn Quỳnh Anh theo hóa đơn 00010608" u="1"/>
        <s v="Bán hàng Cherry Mart - S1.07 Vinhomes Ocean Park" u="1"/>
        <s v="Bán hàng Chị Cẩm Nhung - Siêu Thị Phú Sơn theo hóa đơn 00002703 , CK 8%" u="1"/>
        <s v="Bán hàng Chị Cẩm Nhung - Siêu Thị Phú Sơn theo hóa đơn 00006038" u="1"/>
        <s v="Bán hàng Chị Cẩm Nhung - Siêu Thị Phú Sơn theo hóa đơn 00008420" u="1"/>
        <s v="Bán hàng Chị Cẩm Nhung - Siêu Thị Phú Sơn theo hóa đơn 00008454" u="1"/>
        <s v="Bán hàng Chị Cẩm Nhung - Siêu Thị Phú Sơn theo hóa đơn 00013236" u="1"/>
        <s v="Bán hàng Chị Cẩm Nhung - Siêu Thị Phú Sơn theo hóa đơn 00017310" u="1"/>
        <s v="Bán hàng Chị Cẩm Nhung - Siêu Thị Phú Sơn theo hóa đơn 00024903" u="1"/>
        <s v="Bán hàng Chị Cẩm Nhung - Siêu Thị Phú Sơn theo hóa đơn 00027877" u="1"/>
        <s v="Bán hàng Chị Cẩm Nhung - Siêu Thị Phú Sơn theo hóa đơn 00030120" u="1"/>
        <s v="Bán hàng Chị Cẩm Nhung - Siêu Thị Phú Sơn theo hóa đơn 00033172" u="1"/>
        <s v="Bán hàng Chị Cẩm Nhung - Siêu Thị Phú Sơn theo hóa đơn 00037908" u="1"/>
        <s v="Bán hàng Chị Cẩm Nhung - Siêu Thị Phú Sơn theo hóa đơn 00039624" u="1"/>
        <s v="Bán hàng Chị Cẩm Nhung - Siêu Thị Phú Sơn theo hóa đơn 00043883" u="1"/>
        <s v="Bán hàng Chị Huyền - SĐT 0916 931 659 , thanh toán lun" u="1"/>
        <s v="Bán hàng Chị Huyền - SĐT 0916 931 659 theo hóa đơn 00009499" u="1"/>
        <s v="Bán hàng Chị Huyền - SĐT 0916 931 659 theo hóa đơn 00014553" u="1"/>
        <s v="Bán hàng Chị Huyền - SĐT 0916 931 659 xuất theo hđ 00021575" u="1"/>
        <s v="Bán hàng Chị Huyền - SĐT 0916 931 659 theo hóa đơn 00028329" u="1"/>
        <s v="Bán hàng Chị Huyền - SĐT 0916 931 659 theo hóa đơn 00033087" u="1"/>
        <s v="Bán hàng Chị Huyền - SĐT 0916 931 659 theo hóa đơn 00035980" u="1"/>
        <s v="Bán hàng Chị Huyền - SĐT 0916 931 659 theo hóa đơn 00037925" u="1"/>
        <s v="Bán hàng Chị Huyền - SĐT 0916 931 659" u="1"/>
        <s v="Bán hàng chị Lan 0947835982 , THANH TOÁN LUN , CK 8%" u="1"/>
        <s v="Bán hàng chị Lan 0947835982 theo hóa đơn 00031555" u="1"/>
        <s v="Bán hàng Daily H2.02 Ocean Park - Trâu Quỳ, Gia Lâm" u="1"/>
        <s v="Trả 1 TH + 3 TH sốt thái + 2 CGST" u="1"/>
        <s v="Trả  5 TH + 8 CGST" u="1"/>
        <s v="Hàng trả - KL00188 - Daily H2.02 Ocean Park - Trâu Quỳ, Gia Lâm - 2611kl00188 - Phiếu ngày (26/11/2025)" u="1"/>
        <s v="Bán hàng Daily H2.02 Ocean Park - Trâu Quỳ, Gia Lâm theo hóa đơn 00003870" u="1"/>
        <s v="Hàng trả - KL-HNI-GLM-00188 - Daily H2.02 Ocean Park - Trâu Quỳ, Gia Lâm - 1901kl00188 - Phiếu ngày (19/01/2026)" u="1"/>
        <s v="Bán hàng Daily H2.02 Ocean Park - Trâu Quỳ, Gia Lâm theo hóa đơn 00008406" u="1"/>
        <s v="Bán hàng Daily H2.02 Ocean Park - Trâu Quỳ, Gia Lâm theo hóa đơn 00017252" u="1"/>
        <s v="Hàng trả" u="1"/>
        <s v="Bán hàng Daily H2.02 Ocean Park - Trâu Quỳ, Gia Lâm theo hóa đơn 00034843" u="1"/>
        <s v="Bán hàng Daily H3.03 Ocean Park - Trâu Quỳ, Gia Lâm" u="1"/>
        <s v="Trả 1 GTLX + 1 TH" u="1"/>
        <s v="ĐÃ KIỂM TRA - HÀNG TRẢ - Daily H3.03 Ocean Park - Trâu Quỳ, Gia Lâm - KL00190" u="1"/>
        <s v="trả 1 GM500 + 1 CC300" u="1"/>
        <s v="Bán hàng Daily H3.03 Ocean Park - Trâu Quỳ, Gia Lâm theo hóa đơn 00003896" u="1"/>
        <s v="Hàng trả - KL-HNI-GLM-00190 - Daily H3.03 Ocean Park - Trâu Quỳ, Gia Lâm - 1901kl00190 - Phiếu ngày (19/01/2026)" u="1"/>
        <s v="Bán hàng Daily H3.03 Ocean Park - Trâu Quỳ, Gia Lâm theo hóa đơn 00034842" u="1"/>
        <s v="CHƯA XUẤT HĐ Bán hàng Daily H3.03 Ocean Park - Trâu Quỳ, Gia Lâm" u="1"/>
        <s v="ĐƠN DAILY 24/9" u="1"/>
        <s v="PODragon Village16/1" u="1"/>
        <s v="ĐƠN DRAGON 9/2" u="1"/>
        <s v="DAILY 16/3" u="1"/>
        <s v="DAILY 6/6" u="1"/>
        <s v="ĐƠN KHÁCH LẼ , THANH TOÁN LUN , CK 5% , SĐT : 0949.918.333 ANH HUY" u="1"/>
        <s v="Bán hàng Daily Mart H1.18 Gia Lâm theo hóa đơn 00079661" u="1"/>
        <s v="Bán hàng Daily Mart H1.18 Gia Lâm" u="1"/>
        <s v="Daily Mart H1.18 Gia Lâm" u="1"/>
        <s v="Hàng trả - KL-HNI-GLM-00176 - Daily Mart H1.18 Gia Lâm - 1901kl00176 - Phiếu ngày (19/01/2026)" u="1"/>
        <s v="Bán hàng Daily Mart H1.18 Gia Lâm theo hóa đơn 00017251" u="1"/>
        <s v="Bán hàng Daily Mart H1.18 Gia Lâm theo hóa đơn 00034841" u="1"/>
        <s v="Bán hàng Daily Mart H1.18 Gia Lâm theo hóa đơn 00036423" u="1"/>
        <s v="CHƯA XUẤT HĐ Bán hàng Daily Mart H1.18 Gia Lâm" u="1"/>
        <s v="Bán hàng Eco Mart" u="1"/>
        <s v="ĐƠN KHÁCH LẼ C6, ĐƠN THỨ 22 GỐI ĐẦU, THANH TOÁN ĐƠN THỨ 21 , SĐT : 0904500122, CK 7%" u="1"/>
        <s v="ĐƠN KHÁCH LẼ C6, ĐƠN THỨ 29 GỐI ĐẦU, THANH TOÁN ĐƠN THỨ 28 , SĐT : 0904500122, CK 7%" u="1"/>
        <s v="ĐƠN KHÁCH LẼ C6 ,  ĐƠN THỨ 30 GỐI ĐẦU, THANH TOÁN ĐƠN THỨ 29 , SĐT : 0904500122, CK 7%" u="1"/>
        <s v="ĐƠN KHÁCH LẼ C6 ,  ĐƠN THỨ 31 GỐI ĐẦU, THANH TOÁN ĐƠN THỨ 30 , SĐT : 0904500122, CK 7%" u="1"/>
        <s v="ĐƠN KHÁCH LẼ C6 ,  ĐƠN THỨ 32 GỐI ĐẦU, THANH TOÁN ĐƠN THỨ 31 , SĐT : 0904500122, CK 7%" u="1"/>
        <s v="Bán hàng Eco Mart , toà 143 Trần Phú theo hóa đơn 00033250" u="1"/>
        <s v="ĐƠN KHÁCH LẼ C6, CHỊ TRANG SĐT : 0912377776, THANH TOÁN LUN" u="1"/>
        <s v="Haàng trả" u="1"/>
        <s v="ĐƠN KHÁCH LẼ C6, SĐT: 0973268824 CHỊ TUYẾN , ĐƠN THỨ 28  GỐI ĐẦU, THANH TOÁN ĐƠN THỨ 27" u="1"/>
        <s v="hàng trả 3 con gà trên đơn thanh toán phiếu BH2372215" u="1"/>
        <s v="Trả bù ngày 13/01/2026 của phiếu BH2372215 khách trừ sai tiền 3 con gà" u="1"/>
        <s v="ĐƠN KHÁCH LẼ C6, SĐT: 0973268824 CHỊ TUYẾN , ĐƠN THỨ 29  GỐI ĐẦU, THANH TOÁN ĐƠN THỨ 28" u="1"/>
        <s v="Bán hàng Fresh Food , ĐƠN THỨ 30  GỐI ĐẦU, THANH TOÁN ĐƠN THỨ 29" u="1"/>
        <s v="Bán hàng Trần Thanh Vân theo hóa đơn 00001693" u="1"/>
        <s v="Bán hàng Trần Thanh Vân theo hóa đơn 00009641" u="1"/>
        <s v="Bán hàng Trần Thanh Vân theo  hđ 00019269" u="1"/>
        <s v="Bán hàng Trần Thanh Vân theo hóa đơn 00026333" u="1"/>
        <s v="Bán hàng Trần Thanh Vân theo hóa đơn 00030116" u="1"/>
        <s v="Bán hàng Trần Thanh Vân theo hđ 00033173" u="1"/>
        <s v="Bán hàng Trần Thanh Vân theo hóa đơn 00038073" u="1"/>
        <s v="Bán hàng HỘ KINH DOANH NGUYỄN THIÊN ĐẠT theo hóa đơn 00042699" u="1"/>
        <s v="Bán hàng Văn Quyền Mart Số nhà 28 ngách 46 ngõ 1 Bùi Xương Trạch - Thanh Xuân - HN , thanh toán lun, ck 8%" u="1"/>
        <s v="Bán hàng Văn Quyền Mart theo hóa đơn 00016233" u="1"/>
        <s v="Bán hàng Văn Quyền Mart Số nhà 28 ngách 46 ngõ 1 Bùi Xương Trạch - Thanh Xuân - HN , CK 8%" u="1"/>
        <s v="Bán hàng Văn Quyền Mart theo hóa đơn 00027872" u="1"/>
        <s v="Bán hàng Văn Quyền Mart theo hóa đơn 00033004" u="1"/>
        <s v="Bán hàng Văn Quyền Mart theo hóa đơn 00040987" u="1"/>
        <s v="Bán hàng Vi Oanh - V-mart , THANH TOÁN LUN, CK 5%" u="1"/>
        <s v="Hàng trả lúc thanh toán" u="1"/>
        <s v="Bán hàng Vi Oanh - V-mart theo hóa đơn 00006043" u="1"/>
        <s v="Bán hàng Vi Oanh - V-mart theo hóa đơn 00018401" u="1"/>
        <s v="Bán hàng Vi Oanh - V-mart theo hóa đơn 00031561" u="1"/>
        <s v="Bán hàng Vi Oanh - V-mart theo hóa đơn 00042429" u="1"/>
        <s v="ĐƠN KHÁCH LẼ Xanh Mart - S1.08 Vinhomes Ocean Park,  SĐT : 0972602299" u="1"/>
        <s v="Bán hàng Xanh Mart - S1.08 Vinhomes Ocean Park" u="1"/>
        <s v="Bán hàng Xanh Mart - S1.08 Vinhomes Ocean Park theo hóa đơn 00000520" u="1"/>
        <s v="Hàng trả BH2365196" u="1"/>
        <s v="Bán hàng Xanh Mart - S1.08 Vinhomes Ocean Park theo hóa đơn 00024819" u="1"/>
        <s v="ĐƠN PHÚC ĐẠT 2/7" u="1"/>
        <s v="Phúc Đạt 26/12" u="1"/>
        <s v="phúc đạt 19/1" u="1"/>
        <s v="PHÚC ĐẠT 9/2" u="1"/>
        <s v="PHÚC ĐẠT 10/3" u="1"/>
        <s v="PHÚC ĐẠT 1/4" u="1"/>
        <s v="PHÚC ĐẠT 20/4" u="1"/>
        <s v="Phúc Đạt 29/4" u="1"/>
        <s v="PHÚC ĐẠT 8/5" u="1"/>
        <s v="PHÚC ĐẠT 19/5" u="1"/>
        <s v="PHÚC ĐẠT 4/6" u="1"/>
        <s v="Bán hàng Chumi Mart theo hóa đơn 00006758 , THANH TOÁN TRƯỚC KHI NHẬN HÀNG, CK 5%" u="1"/>
        <s v="Bán hàng Chumi Mart , THANH TOÁN TRƯỚC KHI NHẬN HÀNG, CK 5%" u="1"/>
        <s v="Bán hàng Hộ kinh doanh Phúc Hậu (chị Liên sđt 0982164624) theo hóa đơn 00081298 nhà 10, ngõ 62 phố Vĩnh Phúc Ba ĐÌnh ( Đối diện trường THCS Hoàng Hoa Thám)" u="1"/>
        <s v="Bán hàng Hộ kinh doanh Phúc Hậu (chị Liên sđt 0982164624) theo hóa đơn 00002057" u="1"/>
        <s v="Bán hàng Hộ kinh doanh Phúc Hậu (chị Liên sđt 0982164624) theo hóa đơn 00010493" u="1"/>
        <s v="Bán hàng nhà 10, ngõ 62 phố Vĩnh Phúc Ba ĐÌnh ( Đối diện trường THCS Hoàng Hoa Thám)  theo hóa đơn 00018397" u="1"/>
        <s v="Bán hàng Hộ kinh doanh Phúc Hậu (chị Liên sđt 0982164624) theo hóa đơn 00025011" u="1"/>
        <s v="Bán hàng Hộ kinh doanh Phúc Hậu (chị Liên sđt 0982164624) theo hóa đơn 00030093" u="1"/>
        <s v="Bán hàng Hộ kinh doanh Phúc Hậu (chị Liên sđt 0982164624) theo hóa đơn 00042506" u="1"/>
        <s v="Bán hàng Hộ kinh doanh Phúc Hậu (chị Liên sđt 0982164624) 55 Vạn Bảo, Ba Đình, HN  theo hóa đơn 00082162" u="1"/>
        <s v="Bán hàng Hộ kinh doanh Phúc Hậu (chị Liên sđt 0982164624) theo hóa đơn 00004783" u="1"/>
        <s v="Bán hàng Hộ kinh doanh Phúc Hậu (chị Liên sđt 0982164624) theo hóa đơn 00010492" u="1"/>
        <s v="Bán hàng Hộ kinh doanh Phúc Hậu (chị Liên sđt 0982164624) theo hóa đơn 00015567" u="1"/>
        <s v="Bán hàng Hộ kinh doanh Phúc Hậu (chị Liên sđt 0982164624) theo hóa đơn 00029980" u="1"/>
        <s v="Bán hàng Hộ kinh doanh Phúc Hậu (chị Liên sđt 0982164624)- 55 Vạn Bảo, Ba Đình, HN theo hóa đơn 00034706" u="1"/>
        <s v="Bán hàng Hộ kinh doanh Phúc Hậu (chị Liên sđt 0982164624) theo hóa đơn 00042695" u="1"/>
        <s v="ĐƠN KHÁCH LẼ Minh Mart  , ĐƠN THỨ 34  GỐI ĐẦU , THANH TOÁN ĐƠN THỨ 33,  SĐT:  0888807469 Phương" u="1"/>
        <s v="Bán hàng Minh Mart theo hóa đơn 00003122" u="1"/>
        <s v="Bán hàng Minh Mart theo hóa đơn 00014549" u="1"/>
        <s v="Bán hàng Người mua không cung cấp thông tin theo hóa đơn 00024912" u="1"/>
        <s v="Bán hàng Minh Mart theo hóa đơn 00028289" u="1"/>
        <s v="Bán hàng Minh Mart theo hóa đơn 00037834" u="1"/>
        <s v="Bán hàng Minh Mart theo hóa đơn 00039643" u="1"/>
        <s v="Bán hàng Siêu thị Minh Nhi Mart , CK 5% ( Khách Lẻ Không cung cấp thông tin)" u="1"/>
        <s v="Bán hàng Siêu thị Minh Nhi Mart , CK CỐ ĐỊNH 5%" u="1"/>
        <s v="Bán hàng Siêu thị Minh Nhi Mart theo hóa đơn 00003219 , ck 5%" u="1"/>
        <s v="Bán hàng Siêu thị Minh Nhi Mart theo hóa đơn 00014552" u="1"/>
        <s v="Bán hàng Siêu thị Minh Nhi Mart theo hóa đơn 00020688" u="1"/>
        <s v="Bán hàng Siêu thị Minh Nhi Mart theo hóa đơn 00030114" u="1"/>
        <s v="Hàng trả - KL-HNI-TTI-00202 - SIÊU THỊ minh nhi mart - 2902kl00202 - Phiếu ngày (29/04/2026)" u="1"/>
        <s v="Bán hàng Siêu thị Minh Nhi Mart theo hóa đơn 00036470" u="1"/>
        <s v="Bán hàng Siêu thị Minh Nhi Mart theo hóa đơn 00039642" u="1"/>
        <s v="Bán hàng Siêu thị Minh Nhi Mart theo hóa đơn 00041221" u="1"/>
        <s v="ĐƠN KHÁCH LẼ Siêu thị TH's Mart SA5 , CK 7%, THANH TOÁN LUN, MỸ HẠNH -SĐT: 0963262791" u="1"/>
        <s v="Bán hàng Siêu thị TH's Mart SA5 ,  CK 7%, THANH TOÁN LUN, MỸ HẠNH -SĐT: 0963262791" u="1"/>
        <s v="Bán hàng Siêu thị TH's Mart SA5 ,  CK 7%, THANH TOÁN LUN, MỸ HẠNH -SĐT: 0963262791 xuất theo hđ 00039513" u="1"/>
        <s v="Bán hàng TD Mart , CK 5%" u="1"/>
        <s v="TD Mart, Sunshine Dương Văn Bé (Mở mới), Mai Động, Hoàng Mai, HN" u="1"/>
        <s v="Bán hàng TD Mart" u="1"/>
        <s v="Trả hàng " u="1"/>
        <s v="Bán hàng TD Mart theo hóa đơn 00005246" u="1"/>
        <s v="Hàng trả - KL-HNI-HMI-00184 - TD Mart - 2401kl00184 - Phiếu ngày (24/01/2026)" u="1"/>
        <s v="TD Mart tầng 1 tòa glexico ngõ 885 Tam Trinh, Hoàng Mai. Hà Nội" u="1"/>
        <s v="ĐƠN KHÁCH LẼ C6, THANH TOÁN LUN, CK 5%" u="1"/>
        <s v="Bán hàng Tiện Lợi Mart , CK 7% CỐ ĐỊNH , ĐƠN THỨ 16 THANH TOÁN ĐƠN THỨ 15" u="1"/>
        <s v="Bán hàng Tiện Lợi Mart, CK 7% CỐ ĐỊNH , ĐƠN THỨ 17 THANH TOÁN ĐƠN THỨ 16" u="1"/>
        <s v="Tiện Lợi Mart, CK 7% CỐ ĐỊNH , ĐƠN THỨ 17 THANH TOÁN ĐƠN THỨ 16" u="1"/>
        <s v="Tiện Lợi Mart, CK 7% CỐ ĐỊNH , ĐƠN THỨ 18 THANH TOÁN ĐƠN THỨ 17" u="1"/>
        <s v="Bán Hàng Tiện Lợi Mart, CK 7% CỐ ĐỊNH , ĐƠN THỨ 18 THANH TOÁN ĐƠN THỨ 17 THEO HĐ 00029618" u="1"/>
        <s v="Tiện Lợi Mart ,  CK 7% CỐ ĐỊNH , ĐƠN THỨ 19 THANH TOÁN ĐƠN THỨ 18" u="1"/>
        <s v="CHƯA XUẤT HĐ Tiện Lợi Mart ,  CK 7% CỐ ĐỊNH , ĐƠN THỨ 20 THANH TOÁN ĐƠN THỨ 19" u="1"/>
        <s v="Bán hàng THANH BÌNH MART , CK 5%" u="1"/>
        <s v="Hàng trả trực tiếp trên đơn hàng chưa có trên Misa" u="1"/>
        <s v="Chiết khấu lúc thanh toán" u="1"/>
        <s v="Bán hàng THANH BÌNH MART theo hóa đơn 00017293" u="1"/>
        <s v="Bán hàng THANH BÌNH MART theo hóa đơn 00026436" u="1"/>
        <s v="Hàng trả trực tiếp trên đơn hàng BH26402" u="1"/>
        <s v="Hàng trả trực tiếp trên đơn hàng BH21254" u="1"/>
        <s v="ĐƠN KHÁCH LẼ C6, THANH TOÁN LUN, CK 5% , SĐT: 0974617563" u="1"/>
        <s v="Bán hàng Thực phẩm sạch HT mart (Em Huyền) 0974617563 , THANH TOÁN LUN , CK 5%" u="1"/>
        <s v="Bán hàng Thực phẩm sạch HT mart (Em Huyền) 0974617563 theo hóa đơn 00005296" u="1"/>
        <s v="Bán hàng Thực phẩm sạch HT mart (Em Huyền) 0974617563 theo hóa đơn 00010502" u="1"/>
        <s v="Bán hàng Thực phẩm sạch HT mart (Em Huyền) 0974617563 theo hóa đơn 00025013" u="1"/>
        <s v="Bán hàng Thực phẩm sạch HT mart (Em Huyền) 0974617563 theo hóa đơn 00033040" u="1"/>
        <s v="Điều chỉnh giảm cho hóa đơn 10502" u="1"/>
        <s v="Bán hàng LAN THU MART ( ANH ĐỨC)   theo hóa đơn 00012518" u="1"/>
        <s v="Bán hàng cho CÔNG TY TNHH MINH ĐĂNG FOOD theo hóa đơn 00089781" u="1"/>
        <s v="Bán hàng Link mart theo hóa đơn 00001971 , thanh toán lun , ck 5%" u="1"/>
        <s v="Bán hàng Link mart theo hóa đơn 00004050" u="1"/>
        <s v="Bán hàng Link mart theo hóa đơn 00008531" u="1"/>
        <s v="Bán hàng Link mart theo hóa đơn 00014497" u="1"/>
        <s v="Bán hàng Link mart theo hóa đơn 00014495" u="1"/>
        <s v="Bán hàng Link mart theo hóa đơn 00020755" u="1"/>
        <s v="Bán hàng Link mart theo hóa đơn 00028288" u="1"/>
        <s v="Bán hàng Link mart theo hóa đơn 00035985" u="1"/>
        <s v="Bán hàng Link mart theo hóa đơn 00036035" u="1"/>
        <s v="Bán hàng Link mart theo hóa đơn 00037998" u="1"/>
        <s v="Bán hàng Link mart theo hóa đơn 00040541" u="1"/>
        <s v="Bán hàng Link mart theo hóa đơn 00040565" u="1"/>
        <s v="Bán hàng Link mart theo hóa đơn 00041307" u="1"/>
        <s v="Bán hàng Link mart theo hóa đơn 00043618" u="1"/>
        <s v="Bán hàng Thực phẩm sạch Minh An SA2 the Sakura Vinhomes Smartcity, Tây Mỗ theo hóa đơn 00001972" u="1"/>
        <s v="Bán hàng Thực phẩm sạch Minh An SA2 the Sakura Vinhomes Smartcity, Tây Mỗ theo hóa đơn 00013231" u="1"/>
        <s v="Bán hàng Thực phẩm sạch Minh An SA2 the Sakura Vinhomes Smartcity, Tây Mỗ theo hóa đơn 00021622" u="1"/>
        <s v="Bán hàng Thực phẩm sạch Minh An SA2 the Sakura Vinhomes Smartcity, Tây Mỗ theo hóa đơn 00028290" u="1"/>
        <s v="Bán hàng Thực phẩm sạch Minh An SA2 the Sakura Vinhomes Smartcity, Tây Mỗ" u="1"/>
        <s v="Bán hàng Thực phẩm sạch Minh An SA2 the Sakura Vinhomes Smartcity, Tây Mỗ theo hóa đơn 00044502" u="1"/>
        <s v="HƯƠNG BẮC 30/12" u="1"/>
        <s v="ĐƠN HƯƠNG BẮC 16/1" u="1"/>
        <s v="HƯƠNG BẮC 31/1" u="1"/>
        <s v="HƯƠNG BẮC 10/2" u="1"/>
        <s v="HƯƠNG BẮC 6/3" u="1"/>
        <s v="HƯƠNG BẮC 30/3" u="1"/>
        <s v="HƯƠNG BẮC 27/4" u="1"/>
        <s v="HƯƠNG BẮC 29/5" u="1"/>
        <s v="HƯƠNG BẮC 15/6" u="1"/>
        <s v="Bán hàng Thực phẩm xanh theo hóa đơn 00001792" u="1"/>
        <s v="Bán hàng Thực phẩm xanh theo hóa đơn 00014550" u="1"/>
        <s v="Bán hàng Thực phẩm xanh theo hóa đơn 00029981" u="1"/>
        <s v="Bán hàng Người mua không cung cấp thông tin theo hóa đơn 00041278" u="1"/>
        <s v="Bán hàng SIÊU THỊ HOMEMART24H theo hóa đơn 00001603" u="1"/>
        <s v="Bán hàng SIÊU THỊ HOMEMART24H theo hóa đơn 00010462" u="1"/>
        <s v="Bán hàng SIÊU THỊ HOMEMART24H theo hóa đơn 00029969" u="1"/>
        <s v="Bán hàng SIÊU THỊ HOMEMART24H theo hóa đơn 00034884" u="1"/>
        <s v="Bán hàng C Mart - Chung cư viện bỏng Hà Đông theo hóa đơn 00000115 , CK CỐ ĐỊNH 5%" u="1"/>
        <s v="Bán hàng Phan Thị Chiêm theo hóa đơn 00004782" u="1"/>
        <s v="Bán hàng C Mart - Chung cư viện bỏng Hà Đông theo hóa đơn 00014797" u="1"/>
        <s v="Bán hàng C Mart - Chung cư viện bỏng Hà Đông theo hóa đơn 00020739" u="1"/>
        <s v="Bán hàng C Mart - Chung cư viện bỏng Hà Đông theo hóa đơn 00028277 , CK 5%" u="1"/>
        <s v="Bán hàng C Mart - Chung cư viện bỏng Hà Đông theo hóa đơn 00030252" u="1"/>
        <s v="Bán hàng C Mart - Chung cư viện bỏng Hà Đông theo hóa đơn 00040604" u="1"/>
        <s v="Bán hàng C Mart - Chung cư viện bỏng Hà Đông theo hóa đơn 00044503" u="1"/>
        <s v="Bán hàng Siêu thị C Mart - Hải Phòng" u="1"/>
        <s v="Bán hàng Siêu thị C Mart - Hải Phòng theo hóa đơn 00029572" u="1"/>
        <s v="Bán hàng Siêu thị C Mart - Hải Phòng theo hóa đơn 00039674" u="1"/>
        <s v="Bán hàng Thực phẩm xanh (Hệ thống Cmart) theo hóa đơn 00005255" u="1"/>
        <s v="Bán hàng Thực phẩm xanh (Hệ thống Cmart) theo hóa đơn 00009669" u="1"/>
        <s v="Bán hàng Thực phẩm xanh (Hệ thống Cmart) theo hóa đơn 00014551" u="1"/>
        <s v="Bán hàng Thực phẩm xanh (Hệ thống Cmart) theo hóa đơn 00021532" u="1"/>
        <s v="Bán hàng Thực phẩm xanh (Hệ thống Cmart) theo hóa đơn 00027894" u="1"/>
        <s v="Bán hàng Thực phẩm xanh (Hệ thống Cmart) theo hóa đơn 00031554" u="1"/>
        <s v="Bán hàng Thực phẩm xanh (Hệ thống Cmart) theo hóa đơn 00036471" u="1"/>
        <s v="Bán hàng Thực phẩm xanh (Hệ thống Cmart) theo hóa đơn 00039511" u="1"/>
        <s v="Bán hàng Người mua không cung cấp thông tin theo hóa đơn 00041279" u="1"/>
        <s v="Xuất kho bán hàng Minh An Mart theo hóa đơn 00008405" u="1"/>
        <s v="Bán hàng Minh An Mart theo hóa đơn 00013232" u="1"/>
        <s v="Bán hàng Minh An Mart theo hóa đơn 00023163" u="1"/>
        <s v="Bán hàng Minh An Mart theo hóa đơn 00030198" u="1"/>
        <s v="Bán hàng Minh An Mart ( Trần Thị Thu Hà )  theo số hđ 00038074" u="1"/>
        <s v="Bán hàng Minh An Mart ( trần thị thu hà) theo hđ 00044152" u="1"/>
        <s v="ĐƠN KHÁCH LẼ Siêu thị TH's Mart TC2  , CK 7%, THANH TOÁN LUN, MỸ HẠNH -SĐT: 0963262791" u="1"/>
        <s v="Bán hàng Siêu thị TH's Mart TC2 ,  CK 7%, THANH TOÁN LUN, MỸ HẠNH -SĐT: 0963262791" u="1"/>
        <s v="Bán hàng HN" u="1"/>
        <s v="Xuất kho bán hàng HN - bánh trung thu" u="1"/>
        <s v="ĐƠN KHÁCH LẼ C6 theo số hđ 00000741  , THANH TOÁN LUN , CK 8%" u="1"/>
        <s v="Bán hàng ĐƠN KHÁCH LẺ C6 theo hóa đơn 00003338" u="1"/>
        <s v="ĐƠN KHÁCH LẼ C6 , THANH TOÁN LUN, CK 8%" u="1"/>
        <s v="ĐƠN KHÁCH LẺ CHỊ TRẦN HOÀI - SĐT: 0946.783.297 , THANH TOÁN LUN, CK 10%" u="1"/>
        <s v="ĐƠN KHÁCH LẺ CHỊ HẰNG ( THANH TOÁN CHUYỂN KHOẢN) -SĐT: 0375238996, ƯỚP ĐÁ KĨ VÀ  GIAO HÀNG THỨ 4 TUẦN SAU VÀO NGÀY 4-2-2026 ( GIAO TRƯỚC 2H CHIỀU) VÌ MANG VỀ QUÊ  BIẾU GIA ĐÌNH" u="1"/>
        <s v="Bán hàng chị khánh Linh, Thanh toán lun, ck 18%" u="1"/>
        <s v="ĐƠN KHÁCH LẺ CHỊ CẨM NHUNG ( MUA RIÊNG)- HÀ TĨNH , THANH TOÁN LUN, CK 8%" u="1"/>
        <s v="ĐƠN KHÁCH LẺ C6 , THANH TOÁN LUN , CK 8%" u="1"/>
        <s v="Bán Hàng  ĐƠN KHÁCH LẺ C6 , THANH TOÁN LUN, CK 8%" u="1"/>
        <s v="BÁN HÀNG ĐƠN KHÁCH LẺ C6 , THANH TOÁN LUN, CK 10%" u="1"/>
        <s v="Bán Hàng  ĐƠN KHÁCH LẺ C6 , THANH TOÁN LUN, CK 10%" u="1"/>
        <s v="ĐƠN KHÁCH LẺ C6 , THANH TOÁN LUN , CK 10%" u="1"/>
        <s v="ĐƠN KHÁCH LẺ C6, THANH TOÁN LUN , CK 10%" u="1"/>
        <s v="ĐƠN KHÁCH LẺ C6, THANH TOÁN LUN, CK 10%" u="1"/>
        <s v="ĐƠN KHÁCH LẺ C 6 , THANH TOÁN LUN, CK 10%" u="1"/>
        <s v="Đơn khách lẻ C6 thanh toán luôn CK 10%" u="1"/>
        <s v="ĐƠN KHÁCH LẺ C6 ( NHÂN VIÊN QUANG)  , THANH TOÁN LUN, CK 8%" u="1"/>
        <s v="ĐƠN KHÁCH LẺ C6, THANH TOÁN LUN, CK 15%" u="1"/>
        <s v="ĐƠN KHÁCH LẺ C6, THANH TOÁN LUN, CK 8% , NGƯỜI NHẬN : CHỊ LINH - SĐT: 0911617989" u="1"/>
        <s v="ĐƠN KHÁCH LẺ C6 , THANH TOÁN LUN, CK 10%" u="1"/>
        <s v="ĐƠN KHÁCH LẺ C6 , CHỊ HƯƠNG+ LAN ANH CHƠI GAME MINI TRÚNG GIẢI- SĐT: 0988182550 ( GIAO HÀNG KHÔNG THU TIỀN)" u="1"/>
        <s v="ĐƠN KHÁCH LẺ C6 , THANH TOÁN LUN, CK 8% , MUA 1 GIÒ THỦ TẶNG 1 GIÒ THỦ TÍNH TIỀN 1 TÚI" u="1"/>
        <s v="KHÁCH ĐỀN HÀNG , THANH TOÁN LUN, GIAO HÀNG QUA CHÀNH XE NGHỆ AN  CHO VM + 4632 NHƯNG CỬA HÀNG BÁO KHÔNG NHẬN ĐƯỢC ĐƠN HÀNG" u="1"/>
        <s v="ĐƠN KHÁCH LẺ, THANH TOÁN LUN , Người nhận : Đặng văn Anh - SĐT: 0988748707" u="1"/>
        <s v="ĐƠN KHÁCH LẺ C6, THANH TOÁN LUN, CK 8%" u="1"/>
        <s v="Bán hàng CÔNG TY TNHH C - MARKET VIỆT NAM theo hóa đơn 00016275 , ck cố định 5% + 5% đơn khai trương , Thanh toán lun" u="1"/>
        <s v="Bán hàng CÔNG TY TNHH C - MARKET VIỆT NAM theo hóa đơn 00029631, CK CỐ ĐỊNH 5%  , THANH TOÁN LUN" u="1"/>
        <s v="Bán hàng CÔNG TY TNHH C - MARKET VIỆT NAM theo hóa đơn 00041200 , CK 5% CỐ ĐỊNH , THANH TOÁN LUN" u="1"/>
        <s v="Bán hàng phạm thị hằng nga theo hóa đơn 00005294" u="1"/>
        <s v="Bán hàng phạm thị hằng nga theo hóa đơn 00009112" u="1"/>
        <s v="Bán hàng phạm thị hằng nga theo hóa đơn 00013613" u="1"/>
        <s v="Bán hàng phạm thị hằng nga theo hóa đơn 00017297" u="1"/>
        <s v="Bán hàng phạm thị hằng nga theo hóa đơn 00019174" u="1"/>
        <s v="Bán hàng phạm thị hằng nga theo hóa đơn 00024369" u="1"/>
        <s v="Bán hàng phạm thị hằng nga theo hóa đơn 00027895" u="1"/>
        <s v="Bán hàng phạm thị hằng nga theo hóa đơn 00030222" u="1"/>
        <s v="Bán hàng phạm thị hằng nga theo hóa đơn 00033150" u="1"/>
        <s v="Bán hàng phạm thị hằng nga theo hóa đơn 00034877" u="1"/>
        <s v="Bán hàng phạm thị hằng nga theo hóa đơn 00037454" u="1"/>
        <s v="Bán hàng phạm thị hằng nga theo hóa đơn 00040532" u="1"/>
        <s v="Bán hàng phạm thị hằng nga theo hóa đơn 00041950" u="1"/>
        <s v="Bán hàng phạm thị hằng nga theo hóa đơn 00043727" u="1"/>
        <s v="A16YX85 - Cửa hàng OKONO Yên Xá" u="1"/>
        <s v="A36TC223 - Cửa hàng OKONO Xuân Đỉnh" u="1"/>
        <s v="A33PT208 - Cửa hàng OKONO 208 Phúc Tân" u="1"/>
        <s v="A01VT20-70 - Cửa hàng OKONO Văn Trì" u="1"/>
        <s v="A06YH271- Cửa hàng OKONO 271 Yên Hòa" u="1"/>
        <s v="A17TD202 - Cửa hàng OKONO Trương Định" u="1"/>
        <s v="A12TV18 - Cửa hàng OKONO Trung Văn" u="1"/>
        <s v="A27PT401- Cửa hàng OKONO 401 Phúc Tân" u="1"/>
        <s v="A30HC70 - Cửa hàng OKONO Hoàng Cầu" u="1"/>
        <s v="A23TD276 - Cửa hàng OKONO Thượng Đình" u="1"/>
        <s v="A14TD32 - Cửa hàng OKONO Trần Điền" u="1"/>
        <s v="A18MT20- Cửa hàng OKONO 20/14 Mễ Trì" u="1"/>
        <s v="A08TQV24 - Cửa hàng OKONO Trần Quốc Vượng" u="1"/>
        <s v="A24LK75 - Cửa hàng OKONO La Khê" u="1"/>
        <s v="Bán hàng A01VT20-70 - Cửa hàng OKONO Văn Trì theo hóa đơn 00024989" u="1"/>
        <s v="Bán hàng A30HC70 - Cửa hàng OKONO Hoàng Cầu theo hóa đơn 00024985" u="1"/>
        <s v="Bán hàng A24LK75 - Cửa hàng OKONO La Khê theo hóa đơn 00024986" u="1"/>
        <s v="Bán hàng A27PT401- Cửa hàng OKONO 401 Phúc Tân theo hóa đơn 00024987" u="1"/>
        <s v="Bán hàng A16YX85 - Cửa hàng OKONO Yên Xá theo hóa đơn 00024990" u="1"/>
        <s v="Bán hàng A23TD276 - Cửa hàng OKONO Thượng Đình theo hóa đơn 00024988" u="1"/>
        <s v="A16YX85 - Cửa hàng OKONO Yên Xá, CHẠY KM SP CHÂN GIÒ MUỐI 300G X 10% TỪ NGÀY 10-4 ĐẾN 10-5" u="1"/>
        <s v="Bán hàng A01VT20-70 - Cửa hàng OKONO Văn Trì theo hóa đơn 00031560" u="1"/>
        <s v="Bán hàng A27PT401- Cửa hàng OKONO 401 Phúc Tân theo hóa đơn 00031559" u="1"/>
        <s v="ĐÃ KIỂM TRA - Hàng trả - OKONO-HNI-DDA-A30 - A30HC70 - Cửa hàng OKONO Hoàng Cầu - Phiếu ngày (01/01/2026)" u="1"/>
        <s v="Hàng trả - OKONO-HNI-NTL-A12 - A12TV18 - Cửa hàng OKONO Trung Văn - 0601okonoa12 - Phiếu ngày (06/01/2026)" u="1"/>
        <s v="ĐÃ KIỂM TRA - Hàng trả - OKONO-HNI-HDG-A24 - A24LK75 - Cửa hàng OKONO La Khê" u="1"/>
        <s v="Hàng trả - OKONO-HNI-CGY-A08 - A08TQV24 - Cửa hàng OKONO Trần Quốc Vượng - 3101okonoa08 - Phiếu ngày (31/01/2026)" u="1"/>
        <s v="ĐÃ KIỂM TRA - Hàng trả - OKONO-HNI-CGY-A06 - A06YH271- Cửa hàng OKONO 271 Yên Hòa  - Phiếu ngày (31/01/2026)" u="1"/>
        <s v="Hỗ trợ T01.2026" u="1"/>
        <s v="ĐÃ KIỂM TRA - Hàng trả - OKONO-HNI-NTL-A18 - A18MT20- Cửa hàng OKONO 20/14 Mễ Trì" u="1"/>
        <s v="ĐÃ KIỂM TRA - Hàng trả - OKONO-HNI-TXN-A23 - A23TD276 - Cửa hàng OKONO Thượng Đình" u="1"/>
        <s v="Hỗ trợ T02.2026" u="1"/>
        <s v="ĐÃ KIỂM TRA - Hàng trả - OKONO-HNI-HDG-A24 - A24LK75 - Cửa hàng OKONO La Khê  - Phiếu ngày (06/03/2026)" u="1"/>
        <s v="ĐÃ KIỂM TRA - Hàng trả - OKONO-HNI-NTL-A18 - A18MT20- Cửa hàng OKONO 20/14 Mễ Trì - 1403okonoa18 - Phiếu ngày (14/03/2026)" u="1"/>
        <s v="ĐÃ KIỂM TRA - Hàng trả - OKONO-HNI-TTI-A16 - A16YX85 - Cửa hàng OKONO Yên Xá - 1803OKONA16 - Phiếu ngày (18/03/2026)" u="1"/>
        <s v="ĐÃ KIỂM TRA - Hàng trả - OKONO-HNI-NTL-A18 - A18MT20- Cửa hàng OKONO 20/14 Mễ Trì  - Phiếu ngày (06/04/2026)" u="1"/>
        <s v="ĐÃ KIỂM TRA - Hàng trả - OKONO-HNI-HDG-A24 - A24LK75 - Cửa hàng OKONO La Khê  - Phiếu ngày (08/04/2026)" u="1"/>
        <s v="ĐÃ KIỂM TRA - Hàng trả - OKONO-HNI-DDA-A30 - A30HC70 - Cửa hàng OKONO Hoàng Cầu  - Phiếu ngày (10/04/2026)" u="1"/>
        <s v="ĐÃ KIỂM TRA - Hàng trả - OKONO-HNI-CGY-A06 - A06YH271- Cửa hàng OKONO 271 Yên Hòa  - Phiếu ngày (13/04/2026)" u="1"/>
        <s v="ĐÃ KIỂM TRA - Hàng trả - OKONO-HNI-BTL-A01 - A01VT20-70 - Cửa hàng OKONO Văn Trì - 0505okonoa01 - Phiếu ngày (05/05/2026)" u="1"/>
        <s v="ĐÃ KIỂM TRA - Hàng trả - OKONO-HNI-NTL-A18 - A18MT20- Cửa hàng OKONO 20/14 Mễ Trì - Phiếu ngày (05/05/2026)" u="1"/>
        <s v="ĐÃ KIỂM TRA - Hàng trả - OKONO-HNI-NTL-A18 - A18MT20- Cửa hàng OKONO 20/14 Mễ Trì  - Phiếu ngày (18/05/2026)" u="1"/>
        <s v="Hỗ trợ T03.2026" u="1"/>
        <s v="Hỗ trợ T04.2026" u="1"/>
        <s v="Hỗ trợ T05.2026" u="1"/>
        <s v="CHỊ THANH - CAO LÃNH, THANH TOÁN CK" u="1"/>
        <s v="KHÁCH LẺ TIKTOK,  ĐÃ NHẬN CHUYỂN KHOẢN" u="1"/>
        <s v="ĐƠN KL TIKTOK, ĐÃ NHẬN CHUYỂN KHOẢN" u="1"/>
        <s v="ĐƠN KHÁCH LẺ,CK 20%THANH TOÁN CK," u="1"/>
        <s v="NGỌC THẢO( A NGỌC)" u="1"/>
        <s v="KHÁCH LẺ THANH-0937013055,THANH TOÁN CHUYỂN KHOẢN" u="1"/>
        <s v="CHỊ HÂN(KHÁCH A NGỌC), THANH TOÁN SAU" u="1"/>
        <s v="CHỊ HÂN(KHÁCH A NGỌC)" u="1"/>
        <s v="nv giao nhận, ck 20%, đã thanh toán chuyển khỏa" u="1"/>
        <s v="c Thanh- Hồ Văn Huê" u="1"/>
        <s v="CHỊ THANH 17/11" u="1"/>
        <s v="A PHƯỚC" u="1"/>
        <s v="ĐƠN TIKTOK 9/12" u="1"/>
        <s v="A HÙNG 26/12" u="1"/>
        <s v="K-FOODMART 7/1" u="1"/>
        <s v="A THẠCH 7/1" u="1"/>
        <s v="A HÙNG 5/1" u="1"/>
        <s v="A THỊNH CTY" u="1"/>
        <s v="CHỊ HƯƠNG CTY" u="1"/>
        <s v="A HÙNG CTY 15/1" u="1"/>
        <s v="A THẠCH CTY" u="1"/>
        <s v="K-FOODMART 19/1" u="1"/>
        <s v="A HÙNG 20/1" u="1"/>
        <s v="KHÁCH LẺ 23/1" u="1"/>
        <s v="K-FOODMART 24/1" u="1"/>
        <s v="C HUYỀN" u="1"/>
        <s v="C OANH" u="1"/>
        <s v="A HÙNG 31/1" u="1"/>
        <s v="A THANH" u="1"/>
        <s v="TRANG" u="1"/>
        <s v="C NGUYỆT 31/1" u="1"/>
        <s v="ĐƠN Tiktok 8/1" u="1"/>
        <s v="ĐƠN TIKTOK 17/1" u="1"/>
        <s v="C HỒNG 2/2" u="1"/>
        <s v="A THANH 3/2" u="1"/>
        <s v="C OANH 2/2" u="1"/>
        <s v="K-FOODMART 2/2" u="1"/>
        <s v="C THANH C LÃNH 4/2" u="1"/>
        <s v="A HÙNG" u="1"/>
        <s v="C THANH C LÃNH 5/2" u="1"/>
        <s v="C HỒNG 9/2" u="1"/>
        <s v="CHỊ HẰNG 9/2" u="1"/>
        <s v="TRANG NV 10/2" u="1"/>
        <s v="C NGUYỆT 10/2" u="1"/>
        <s v="C DUNG 11/2" u="1"/>
        <s v="C HỒNG 12/2" u="1"/>
        <s v="A HÙNG 6/2" u="1"/>
        <s v="A THẠCH 12/2" u="1"/>
        <s v="Điều chỉnh hóa đơn 00013159 24/02/2026 về 0 do xuất sai giá" u="1"/>
        <s v="cô hàng xóm 12/2" u="1"/>
        <s v="A QUANG 11/2" u="1"/>
        <s v="A THẠCH 14/2" u="1"/>
        <s v="C HƯƠNG 23/2" u="1"/>
        <s v="K-FOODMART 23/2" u="1"/>
        <s v="A HÙNG 14/2" u="1"/>
        <s v="Tiktok 24/2" u="1"/>
        <s v="K-FOODMART 2-3" u="1"/>
        <s v="A THẠCH  9/2" u="1"/>
        <s v="C NGUYỆT 13/3" u="1"/>
        <s v="C HƯƠNG 16/3" u="1"/>
        <s v="khách lẻ" u="1"/>
        <s v="A THẠCH 12/2 ," u="1"/>
        <s v="K-FOODMART 18/3" u="1"/>
        <s v="THANH GN 18/3" u="1"/>
        <s v="A HÙNG 27/2" u="1"/>
        <s v="KHÁCH LẺ 23/3" u="1"/>
        <s v="A HÙNG 24/3" u="1"/>
        <s v="A THẠCH 28/3" u="1"/>
        <s v="K-FOODMART 1/4" u="1"/>
        <s v="A HÙNG 3/4" u="1"/>
        <s v="K-FOODMART 13/4" u="1"/>
        <s v="C THANH C LÃNH 18/4" u="1"/>
        <s v="HÙNG CƯỜNG 21/4" u="1"/>
        <s v="A HIẾU 22/4" u="1"/>
        <s v="A HÙNG 23/4" u="1"/>
        <s v="C HIẾU 28/4" u="1"/>
        <s v="CÔ HÀNG XÓM" u="1"/>
        <s v="K-FOODMART 5/5" u="1"/>
        <s v="A HÙNG 8/5" u="1"/>
        <s v="C THANH CAO LÃNH 15/5" u="1"/>
        <s v="C NGUYỆT 19/5" u="1"/>
        <s v="C HƯƠNG 19/5" u="1"/>
        <s v="K-FOODMART 20/5" u="1"/>
        <s v="HÙNG CƯỜNG 20/5" u="1"/>
        <s v="CTHANH CAO LÃNH 21/5" u="1"/>
        <s v="A NGUYỆN 26/5" u="1"/>
        <s v="K-FOODMART 1/6" u="1"/>
        <s v="HÙNG CƯỜNG 1/6" u="1"/>
        <s v="C HẰNG-0913642244" u="1"/>
        <s v="A HÙNG 6/6" u="1"/>
        <s v="A HÙNG 8/6" u="1"/>
        <s v="C OANH 15/6" u="1"/>
        <s v="K-FOODMART 19/6" u="1"/>
        <s v="A NGUYỆN 20/6" u="1"/>
        <s v="C NHUNG 23/6" u="1"/>
        <s v="ĐƠN The Compay" u="1"/>
        <s v="TT THỰC PHẨM" u="1"/>
        <s v="ĐƠN TP 3/1" u="1"/>
        <s v="TPTHUCPHAM 15/4" u="1"/>
        <s v="TPTHUCPHAM 23/4" u="1"/>
        <s v="EASYMART 136 Hồ Tùng Mậu, Bắc Từ Liêm, HN" u="1"/>
        <s v="Easymart Mipec Rubik 360" u="1"/>
        <s v="EASYMART The Terra An Hưng, Hà Đông, HN" u="1"/>
        <s v="EASYMART S2.03 VINHOME SMARTCITY" u="1"/>
        <s v="Bán hàng EASYMART 136 Hồ Tùng Mậu, Bắc Từ Liêm, HN theo hóa đơn 00086183" u="1"/>
        <s v="Bán hàng Easymart Mipec Rubik 360 theo hóa đơn 00080332" u="1"/>
        <s v="Bán hàng Easymart Mipec Rubik 360 theo hóa đơn 00086184" u="1"/>
        <s v="Bán hàng EASYMART The Terra An Hưng, Hà Đông, HN theo hóa đơn 00080333" u="1"/>
        <s v="Bán hàng EASYMART The Terra An Hưng, Hà Đông, HN theo hóa đơn 00086185" u="1"/>
        <s v="Chiết khấu trưng bày T12/2025" u="1"/>
        <s v="Chiết khấu thanh toán T12.2025" u="1"/>
        <s v="Bán hàng EASYMART 136 Hồ Tùng Mậu, Bắc Từ Liêm, HN theo hóa đơn 00000775" u="1"/>
        <s v="Bán hàng EASYMART S2.03 VINHOME SMARTCITY theo hóa đơn 00000778" u="1"/>
        <s v="Bán hàng Easymart Mipec Rubik 360 theo hóa đơn 00000776" u="1"/>
        <s v="Bán hàng EASYMART The Terra An Hưng, Hà Đông, HN theo hóa đơn 00000777" u="1"/>
        <s v="Bán hàng EASYMART 136 Hồ Tùng Mậu, Bắc Từ Liêm, HN theo hóa đơn 00002804" u="1"/>
        <s v="Bán hàng EASYMART S2.03 VINHOME SMARTCITY theo hóa đơn 00002807" u="1"/>
        <s v="Bán hàng Easymart Mipec Rubik 360 theo hóa đơn 00002805" u="1"/>
        <s v="Bán hàng EASYMART The Terra An Hưng, Hà Đông, HN theo hóa đơn 00002806" u="1"/>
        <s v="ĐÃ KIỂM TRA - Hàng trả - EASY-HNI-BTL-E04 - EASYMART 136 Hồ Tùng Mậu, Bắc Từ Liêm, HN -phiếu: THN252045 - Phiếu ngày (09/01/2026)" u="1"/>
        <s v="Hàng trả theo phiếu THN252078" u="1"/>
        <s v="Hàng trả theo phiếu THN252152" u="1"/>
        <s v="ĐÃ KIỂM TRA - Hàng trả - EASY-HNI-NTL-E08 - EASYMART S2.05 VINHOMES SMARTCITY - phiếu: THN252162 - Phiếu ngày (17/01/2026)" u="1"/>
        <s v="ĐÃ KIỂM TRA - Hàng trả - EASY-HNI-HDG-E06 - EASYMART The Terra An Hưng, Hà Đông, HN -phiếu: THN252198 - Phiếu ngày (20/01/2026)" u="1"/>
        <s v="Hàng trả theo phiếu THN260206" u="1"/>
        <s v="ĐÃ KIỂM TRA - Hàng trả theo phiếu THN260337" u="1"/>
        <s v="Bán hàng EASYMART 136 Hồ Tùng Mậu, Bắc Từ Liêm, HN theo hóa đơn 00008337" u="1"/>
        <s v="Bán hàng EASYMART S2.03 VINHOME SMARTCITY theo hóa đơn 00008339" u="1"/>
        <s v="Bán hàng Easymart Mipec Rubik 360 theo hóa đơn 00008340" u="1"/>
        <s v="Bán hàng EASYMART The Terra An Hưng, Hà Đông, HN theo hóa đơn 00008338" u="1"/>
        <s v="Bán hàng EASYMART 136 Hồ Tùng Mậu, Bắc Từ Liêm, HN theo hóa đơn 00010887" u="1"/>
        <s v="Bán hàng EASYMART S2.03 VINHOME SMARTCITY theo hóa đơn 00010890" u="1"/>
        <s v="Bán hàng Easymart Mipec Rubik 360 theo hóa đơn 00010888" u="1"/>
        <s v="Bán hàng EASYMART The Terra An Hưng, Hà Đông, HN theo hóa đơn 00010889" u="1"/>
        <s v="Chiết khấu trưng bày 1% tháng 01/2026 và tháng 02/2026" u="1"/>
        <s v="Chiết khấu thanh toán T1 + T2 " u="1"/>
        <s v="Bán hàng EASYMART 136 Hồ Tùng Mậu, Bắc Từ Liêm, HN theo hóa đơn 00014580" u="1"/>
        <s v="Bán hàng EASYMART S2.03 VINHOME SMARTCITY theo hóa đơn 00014581" u="1"/>
        <s v="Bán hàng EASYMART The Terra An Hưng, Hà Đông, HN theo hóa đơn 00014579" u="1"/>
        <s v="Bán hàng Easymart Mipec Rubik 360 theo hóa đơn 00015624" u="1"/>
        <s v="Bán hàng EASYMART 136 Hồ Tùng Mậu, Bắc Từ Liêm, HN theo hóa đơn 00018395" u="1"/>
        <s v="Bán hàng EASYMART The Terra An Hưng, Hà Đông, HN theo hóa đơn 00018396" u="1"/>
        <s v="Bán hàng E11.S3.02 Vinhomes SmartCity theo hóa đơn 00018400" u="1"/>
        <s v="ĐÃ KIỂM TRA - Hàng trả - EASY-HNI-BTL-E04 - EASYMART 136 Hồ Tùng Mậu, Bắc Từ Liêm, HN - Phiếu ngày (06/03/2026)" u="1"/>
        <s v="ĐÃ KIỂM TRA - Hàng trả - EASY-HNI-HDG-E06 - EASYMART The Terra An Hưng, Hà Đông, HN  - Phiếu ngày (06/03/2026)" u="1"/>
        <s v="Bán hàng EASYMART 136 Hồ Tùng Mậu, Bắc Từ Liêm, HN theo hóa đơn 00022746" u="1"/>
        <s v="Bán hàng Easymart Mipec Rubik 360 theo hóa đơn 00022747" u="1"/>
        <s v="Bán hàng E11.S3.02 Vinhomes SmartCity theo hóa đơn 00022748" u="1"/>
        <s v="E16. CT4 YÊN NGHĨA, CK CỐ ĐỊNH 4% + 10% ĐƠN KHAI TRƯƠNG" u="1"/>
        <s v="E11.S3.02 Vinhomes SmartCity" u="1"/>
        <s v="Bán hàng EASYMART The Terra An Hưng, Hà Đông, HN theo hóa đơn 00026299" u="1"/>
        <s v="Bán hàng E11.S3.02 Vinhomes SmartCity theo hóa đơn 00026300" u="1"/>
        <s v="Bán hàng E10.Easymart The West theo hóa đơn 00027819 , ck cố định 4% + đơn khai trương ck 10%" u="1"/>
        <s v="Bán hàng E16. CT4 YÊN NGHĨA theo hóa đơn 00027823" u="1"/>
        <s v="Bán hàng E11.S3.02 Vinhomes SmartCity theo hóa đơn 00027822" u="1"/>
        <s v="Bán hàng EASYMART 136 Hồ Tùng Mậu, Bắc Từ Liêm, HN theo hóa đơn 00029574" u="1"/>
        <s v="Bán hàng Easymart Mipec Rubik 360 theo hóa đơn 00029575" u="1"/>
        <s v="Bán hàng EASYMART The Terra An Hưng, Hà Đông, HN theo hóa đơn 00029576" u="1"/>
        <s v="Bán hàng E16. CT4 YÊN NGHĨA theo hóa đơn 00029578" u="1"/>
        <s v="Bán hàng E11.S3.02 Vinhomes SmartCity theo hóa đơn 00029577" u="1"/>
        <s v="Chiết khấu trưng bày 1% tháng 03/2026 và tháng 04/2026" u="1"/>
        <s v="Chiết khấu thanh toán 1% tháng 03/2026 và tháng 04/2026" u="1"/>
        <s v="Bán hàng Easymart Mipec Rubik 360" u="1"/>
        <s v="Bán hàng E16. CT4 YÊN NGHĨA" u="1"/>
        <s v="Bán hàng E11.S3.02 Vinhomes SmartCity" u="1"/>
        <s v="Bán hàng EASYMART 136 Hồ Tùng Mậu, Bắc Từ Liêm, HN theo hóa đơn 00032717" u="1"/>
        <s v="ĐÃ KIỂM TRA - Hàng trả - EASY-HNI-BTL-E04 - EASYMART 136 Hồ Tùng Mậu, Bắc Từ Liêm, HN  - Phiếu ngày (05/05/2026)" u="1"/>
        <s v="ĐÃ KIỂM TRA - Hàng trả - EASY-HNI-HDG-E06 - EASYMART The Terra An Hưng, Hà Đông, HN - 120526easye06 - Phiếu ngày (12/05/2026)" u="1"/>
        <s v="ĐÃ KIỂM TRA - Hàng trả - EASY-HNI-CGY-E05 - Easymart Mipec Rubik 360  - Phiếu ngày (18/05/2026)" u="1"/>
        <s v="ĐÃ KIỂM TRA - Hàng trả - EASY-HNI-CGY-E05 - Easymart Mipec Rubik 360  - Phiếu ngày (26/05/2026)" u="1"/>
        <s v="Bán hàng EASYMART 136 Hồ Tùng Mậu, Bắc Từ Liêm, HN theo hóa đơn 00036317" u="1"/>
        <s v="Bán hàng Easymart Mipec Rubik 360 theo hóa đơn 00036318" u="1"/>
        <s v="Bán hàng EASYMART The Terra An Hưng, Hà Đông, HN theo hóa đơn 00036319" u="1"/>
        <s v="Bán hàng E10.Easymart The West theo hóa đơn 00036320" u="1"/>
        <s v="Bán hàng E11.S3.02 Vinhomes SmartCity theo hóa đơn 00036321" u="1"/>
        <s v="Bán hàng Easymart Mipec Rubik 360 theo hóa đơn 00037831" u="1"/>
        <s v="Bán hàng E10.Easymart The West theo hóa đơn 00037830" u="1"/>
        <s v="Chiết khấu trưng bày 1% tháng 05/2026" u="1"/>
        <s v="Chiết khấu thanh toán 1% tháng 05/2026" u="1"/>
        <s v="Bán hàng EASYMART The Terra An Hưng, Hà Đông, HN theo hóa đơn 00037976" u="1"/>
        <s v="Bán hàng E11.S3.02 Vinhomes SmartCity theo hóa đơn 00037977" u="1"/>
        <s v="Bán hàng EASYMART 136 Hồ Tùng Mậu, Bắc Từ Liêm, HN theo hóa đơn 00039101" u="1"/>
        <s v="Bán hàng Easymart Mipec Rubik 360 theo hóa đơn 00039102" u="1"/>
        <s v="Bán hàng E16. CT4 YÊN NGHĨA theo hóa đơn 00039103" u="1"/>
        <s v="Bán hàng EASYMART 136 Hồ Tùng Mậu, Bắc Từ Liêm, HN theo hóa đơn 00040944" u="1"/>
        <s v="Bán hàng Easymart Mipec Rubik 360 theo hóa đơn 00040945" u="1"/>
        <s v="Bán hàng EASYMART The Terra An Hưng, Hà Đông, HN theo hóa đơn 00040943" u="1"/>
        <s v="Bán hàng EASYMART S2.05 VINHOMES SMARTCITY theo hóa đơn 00040946" u="1"/>
        <s v="Bán hàng E11.S3.02 Vinhomes SmartCity theo hóa đơn 00040947" u="1"/>
        <s v="Bán hàng E16. CT4 YÊN NGHĨA theo hóa đơn 00041199" u="1"/>
        <s v="Bán hàng EASYMART 136 Hồ Tùng Mậu, Bắc Từ Liêm, HN theo hóa đơn 00042426" u="1"/>
        <s v="Bán hàng EASYMART The Terra An Hưng, Hà Đông, HN theo hóa đơn 00042427" u="1"/>
        <s v="Bán hàng E11.S3.02 Vinhomes SmartCity theo hóa đơn 00042430" u="1"/>
        <s v="ĐÃ KIỂM TRA - Hàng trả -  - EASYMART The Terra An Hưng, Hà Đông, HN - 040626easymarte06 - Phiếu ngày (04/06/2026)-EASY-HNI-HDG-E06" u="1"/>
        <s v="Bán hàng EASYMART 136 Hồ Tùng Mậu, Bắc Từ Liêm, HN theo hóa đơn 00043622" u="1"/>
        <s v="Bán hàng Easymart Mipec Rubik 360 theo hóa đơn 00043623" u="1"/>
        <s v="Bán hàng EASYMART The Terra An Hưng, Hà Đông, HN theo hóa đơn 00043621" u="1"/>
        <s v="Bán hàng EASYMART S2.05 VINHOMES SMARTCITY theo hóa đơn 00043624" u="1"/>
        <s v="Bán hàng E11.S3.02 Vinhomes SmartCity theo hóa đơn 00043625" u="1"/>
        <s v="ĐÃ KIỂM TRA - Hàng trả  - EASYMART The Terra An Hưng, Hà Đông, HN - 170626easye06 - Phiếu ngày (17/06/2026)-EASY-HNI-HDG-E06" u="1"/>
        <s v="CÔNG TY TNHH GTGL VIỆT NAM / Easymart 47 Nguyễn Tuân" u="1"/>
        <s v="Bán hàng CÔNG TY TNHH GTGL VIỆT NAM / Easymart 47 Nguyễn Tuân theo hóa đơn 00086182" u="1"/>
        <s v="Bán hàng CÔNG TY TNHH GTGL VIỆT NAM / Easymart 47 Nguyễn Tuân theo hóa đơn 00002803" u="1"/>
        <s v="Bán hàng CÔNG TY TNHH GTGL VIỆT NAM / Easymart 47 Nguyễn Tuân theo hóa đơn 00008341" u="1"/>
        <s v="Bán hàng CÔNG TY TNHH GTGL VIỆT NAM / Easymart 47 Nguyễn Tuân theo hóa đơn 00010883" u="1"/>
        <s v="ĐÃ KIỂM TRA - Hàng trả - GTGT-HNI-TXN-0002 - CÔNG TY TNHH GTGL VIỆT NAM / Easymart 47 Nguyễn Tuân  - Phiếu ngày (30/01/2026)" u="1"/>
        <s v="Bán hàng CÔNG TY TNHH GTGL VIỆT NAM / Easymart 47 Nguyễn Tuân theo hóa đơn 00014578" u="1"/>
        <s v="Bán hàng CÔNG TY TNHH GTGL VIỆT NAM / Easymart 47 Nguyễn Tuân theo hóa đơn 00018394" u="1"/>
        <s v="Bán hàng CÔNG TY TNHH GTGL VIỆT NAM / Easymart 47 Nguyễn Tuân theo hóa đơn 00026298" u="1"/>
        <s v="Bán hàng CÔNG TY TNHH GTGL VIỆT NAM / Easymart 47 Nguyễn Tuân theo hóa đơn 00027821" u="1"/>
        <s v="ĐÃ KIỂM TRA - HÀNG TRẢ - PHIẾU: THN260614 - CÔNG TY TNHH GTGL VIỆT NAM / Easymart 47 Nguyễn Tuân" u="1"/>
        <s v="ĐÃ KIỂM TRA - Hàng trả -CÔNG TY TNHH GTGL VIỆT NAM / Easymart 47 Nguyễn Tuân - GTGT-HNI-TXN-0002 - phiếu: THN260724" u="1"/>
        <s v="Bán hàng CÔNG TY TNHH GTGL VIỆT NAM / Easymart 47 Nguyễn Tuân theo hóa đơn 00029573" u="1"/>
        <s v="Bán hàng CÔNG TY TNHH GTGL VIỆT NAM / Easymart 47 Nguyễn Tuân theo hóa đơn 00032718" u="1"/>
        <s v="Bán hàng CÔNG TY TNHH GTGL VIỆT NAM / Easymart 47 Nguyễn Tuân" u="1"/>
        <s v="Chiết khấu thanh toán  1% tháng 05/2026" u="1"/>
        <s v="Hàng trả -  - CÔNG TY TNHH GTGL VIỆT NAM / Easymart 47 Nguyễn Tuân - 210626gtgt0002 - Phiếu ngày (21/06/2026)-GTGT-HNI-TXN-0002" u="1"/>
        <s v="Bán hàng CÔNG TY CỔ PHẦN TRANG TRẠI TOMITA VIỆT NAM theo hóa đơn 00072981" u="1"/>
        <s v="Bán hàng CÔNG TY CỔ PHẦN TRANG TRẠI TOMITA VIỆT NAM theo hóa đơn 00074871" u="1"/>
        <s v="Bán hàng CÔNG TY CỔ PHẦN TRANG TRẠI TOMITA VIỆT NAM theo hóa đơn 00076769" u="1"/>
        <s v="Bán hàng CÔNG TY CỔ PHẦN TRANG TRẠI TOMITA VIỆT NAM theo hóa đơn 00078485" u="1"/>
        <s v="Bán hàng CÔNG TY CỔ PHẦN TRANG TRẠI TOMITA VIỆT NAM theo hóa đơn 00080261" u="1"/>
        <s v="Bán hàng CÔNG TY CỔ PHẦN TRANG TRẠI TOMITA VIỆT NAM theo hóa đơn 00083395" u="1"/>
        <s v="Bán hàng CÔNG TY CỔ PHẦN TRANG TRẠI TOMITA VIỆT NAM theo hóa đơn 00085242" u="1"/>
        <s v="Bán hàng CÔNG TY CỔ PHẦN TRANG TRẠI TOMITA VIỆT NAM theo hóa đơn 00086038" u="1"/>
        <s v="Bán hàng CÔNG TY CỔ PHẦN TRANG TRẠI TOMITA VIỆT NAM theo hóa đơn 00086039" u="1"/>
        <s v="Bán hàng CÔNG TY CỔ PHẦN TRANG TRẠI TOMITA VIỆT NAM theo hóa đơn 00089129" u="1"/>
        <s v="Hàng trả 1 chan gio heo muoi 100g" u="1"/>
        <s v="Bán hàng CÔNG TY CỔ PHẦN TRANG TRẠI TOMITA VIỆT NAM theo hóa đơn 00000766" u="1"/>
        <s v="Bán hàng CÔNG TY CỔ PHẦN TRANG TRẠI TOMITA VIỆT NAM theo hóa đơn 00003123" u="1"/>
        <s v="Bán hàng CÔNG TY CỔ PHẦN TRANG TRẠI TOMITA VIỆT NAM theo hóa đơn 00005253" u="1"/>
        <s v="CÔNG TY CỔ PHẦN TRANG TRẠI TOMITA VIỆT NAM" u="1"/>
        <s v="Bán hàng CÔNG TY CỔ PHẦN TRANG TRẠI TOMITA VIỆT NAM theo hóa đơn 00009081" u="1"/>
        <s v="Bán hàng CÔNG TY CỔ PHẦN TRANG TRẠI TOMITA VIỆT NAM theo hóa đơn 00010495" u="1"/>
        <s v="Bán hàng CÔNG TY CỔ PHẦN TRANG TRẠI TOMITA VIỆT NAM theo hóa đơn 00010893" u="1"/>
        <s v="Bán hàng CÔNG TY CỔ PHẦN TRANG TRẠI TOMITA VIỆT NAM theo hóa đơn 00013233" u="1"/>
        <s v="Bán hàng CÔNG TY CỔ PHẦN TRANG TRẠI TOMITA VIỆT NAM theo hóa đơn 00013931" u="1"/>
        <s v="Bán hàng CÔNG TY CỔ PHẦN TRANG TRẠI TOMITA VIỆT NAM theo hóa đơn 00014701" u="1"/>
        <s v="Bán hàng CÔNG TY CỔ PHẦN TRANG TRẠI TOMITA VIỆT NAM theo hóa đơn 00017239" u="1"/>
        <s v="trả" u="1"/>
        <s v="Bán hàng CÔNG TY CỔ PHẦN TRANG TRẠI TOMITA VIỆT NAM theo hóa đơn 00020744" u="1"/>
        <s v="Bán hàng CÔNG TY CỔ PHẦN TRANG TRẠI TOMITA VIỆT NAM theo hóa đơn 00023054" u="1"/>
        <s v="Bán hàng CÔNG TY CỔ PHẦN TRANG TRẠI TOMITA VIỆT NAM theo hóa đơn 00024806" u="1"/>
        <s v="Bán hàng CÔNG TY CỔ PHẦN TRANG TRẠI TOMITA VIỆT NAM theo hóa đơn 00026434" u="1"/>
        <s v="Bán hàng CÔNG TY CỔ PHẦN TRANG TRẠI TOMITA VIỆT NAM theo hóa đơn 00028181" u="1"/>
        <s v="Bán hàng CÔNG TY CỔ PHẦN TRANG TRẠI TOMITA VIỆT NAM theo hóa đơn 00028287" u="1"/>
        <s v="Bán hàng CÔNG TY CỔ PHẦN TRANG TRẠI TOMITA VIỆT NAM theo hóa đơn 00030199" u="1"/>
        <s v="Bán hàng CÔNG TY CỔ PHẦN TRANG TRẠI TOMITA VIỆT NAM theo hóa đơn 00032757" u="1"/>
        <s v="Bán hàng CÔNG TY CỔ PHẦN TRANG TRẠI TOMITA VIỆT NAM theo hóa đơn 00033098" u="1"/>
        <s v="Bán hàng CÔNG TY CỔ PHẦN TRANG TRẠI TOMITA VIỆT NAM theo hóa đơn 00035984" u="1"/>
        <s v="Bán hàng CÔNG TY CỔ PHẦN TRANG TRẠI TOMITA VIỆT NAM theo hóa đơn 00037455" u="1"/>
        <s v="ĐÃ KIỂM TRA- Hàng trả - TOMITA-HNI-BTL-99688 - CÔNG TY CỔ PHẦN TRANG TRẠI TOMITA VIỆT NAM - 0905tomita - Phiếu ngày (09/05/2026)" u="1"/>
        <s v="Bán hàng CÔNG TY CỔ PHẦN TRANG TRẠI TOMITA VIỆT NAM theo hóa đơn 00039104" u="1"/>
        <s v="Bán hàng CÔNG TY CỔ PHẦN TRANG TRẠI TOMITA VIỆT NAM theo hóa đơn 00040971" u="1"/>
        <s v="Bán hàng CÔNG TY CỔ PHẦN TRANG TRẠI TOMITA VIỆT NAM theo hóa đơn 00042428" u="1"/>
        <s v="Bán hàng CÔNG TY CỔ PHẦN TRANG TRẠI TOMITA VIỆT NAM theo hóa đơn 00043728" u="1"/>
        <s v="ĐÃ KIỂM TRA - Hàng trả - CÔNG TY CỔ PHẦN TRANG TRẠI TOMITA VIỆT NAM - 060626tomita - Phiếu ngày (06/06/2026)-TOMITA-HNI-BTL-99688" u="1"/>
        <s v="Bán hàng TTMFARM - G 378 Minh Khai" u="1"/>
        <s v="Bán hàng TTMFARM - Sảnh Park 2 Times City" u="1"/>
        <s v="Bán hàng TTMFARM - Sảnh Park 5 Times City" u="1"/>
        <s v="Phần trả thiếu tháng 11 chuyển bù qua tháng sau" u="1"/>
        <s v="Hàng trả phiếu THN000730" u="1"/>
        <s v="Bán hàng TTMFARM - Số 2 TT1B Ngõ 622 Minh Khai (SẢNH A 423 MINH KHAI)" u="1"/>
        <s v="Bán hàng TTMFARM - Số 2 TT1B Ngõ 622 Minh Khai ( SẢNH A 423 MINH KHAI)" u="1"/>
        <s v="Bán hàng TTMFARM - Sảnh C 423 Minh Khai" u="1"/>
        <s v="Bán hàng TTMFARM - Tòa T2 Times City" u="1"/>
        <s v="Bán hàng TTMFARM - Tòa T3 Times City" u="1"/>
        <s v="Hàng trả - TTMFARMC423 - TTMFARM - Sảnh C 423 Minh Khai - 312ttmfarmc423 - Phiếu ngày (03/12/2025)" u="1"/>
        <s v="ĐÃ KIỂM TRA - Hàng trả - TTMFARMC423 - TTMFARM - Sảnh C 423 Minh Khai  - Phiếu ngày (03/12/2025)" u="1"/>
        <s v="Hàng trả - TTMFARMC423 - TTMFARM - Sảnh C 423 Minh Khai - 2212ttmfarmc423 - Phiếu ngày (22/12/2025)" u="1"/>
        <s v="Hàng trả thêm lúc thanh toán" u="1"/>
        <s v="Bán hàng TTMFARM - Sảnh Park 2 Times City theo hóa đơn 00000589" u="1"/>
        <s v="TTMFARM - Số 2 TT1B Ngõ 622 Minh Khai" u="1"/>
        <s v="TTMFARM - Sảnh Park 5 Times City" u="1"/>
        <s v="TTMFARM - Tòa T3 Times City" u="1"/>
        <s v="TTMFARM - Sảnh C 423 Minh Khai" u="1"/>
        <s v="TTMFARM - Sảnh Park 2 Times City" u="1"/>
        <s v="Bán hàng TTMFARM - Tòa T3 Times City theo hóa đơn 00009494" u="1"/>
        <s v="Bán hàng TTMFARM - Số 2 TT1B Ngõ 622 Minh Khai  ( SẢNH A  MINH KHAI) theo hóa đơn 00010854" u="1"/>
        <s v="Bán hàng TTMFARM - Sảnh Park 2 Times City theo hóa đơn 00010855" u="1"/>
        <s v="Phiếu THN100333  ngày (06/01/2026)" u="1"/>
        <s v="Hàng trả - TTMFARM-HNI-HBT-C423 - TTMFARM - Sảnh C 423 Minh Khai - 101ttmfarmc423 - Phiếu ngày (10/01/2026)" u="1"/>
        <s v="Hàng trả - TTMFARM-HNI-HMI-P2 - TTMFARM - Sảnh Park 2 Times City - 1601p2 - Phiếu ngày (16/01/2026)" u="1"/>
        <s v="Trả trực tiếp trên phiếu BH06367 ngày (06/02/2026)" u="1"/>
        <s v="Trả trực tiếp trên phiếu BH06421 ngày (06/02/2026)" u="1"/>
        <s v="Bán hàng TTMFARM - Sảnh Park 2 Times City theo hóa đơn 00015625" u="1"/>
        <s v="Hàng trả - Phiếu THN001195" u="1"/>
        <s v="Bán hàng TTMFARM - Số 2 TT1B Ngõ 622 Minh Khai ( SẢNH A ) theo hóa đơn 00016238" u="1"/>
        <s v="Bán hàng TTMFARM - G 378 Minh Khai theo hóa đơn 00016255" u="1"/>
        <s v="Bán hàng TTMFARM - Tòa T2 Times City theo hóa đơn 00016257" u="1"/>
        <s v="Bán hàng TTMFARM - Sảnh Park 5 Times City theo hóa đơn 00016254" u="1"/>
        <s v="Bán hàng TTMFARM - Tòa T3 Times City theo hóa đơn 00016256" u="1"/>
        <s v="Bán hàng TTMFARM - Sảnh C 423 Minh Khai theo hóa đơn 00019022" u="1"/>
        <s v="Hàng trả - TTMFARM-HNI-HMI-P2 - TTMFARM - Sảnh Park 2 Times City - 0503ttmfarmp2 - Phiếu ngày (05/03/2026)" u="1"/>
        <s v="Hàng trả - TTMFARM-HNI-HBT-T2 - TTMFARM - Tòa T2 Times City - 0703ttmft2 - Phiếu ngày (07/03/2026)" u="1"/>
        <s v="Hàng trả - TTMFARM-HNI-HBT-2TT1B - TTMFARM - Số 2 TT1B Ngõ 622 Minh Khai - 0703ttmf2tt1b - Phiếu ngày (07/03/2026)" u="1"/>
        <s v="Bán hàng TTMFARM - Tòa T2 Times City theo hóa đơn 00019177" u="1"/>
        <s v="Bán hàng TTMFARM - Sảnh Park 2 Times City theo hóa đơn 00019178" u="1"/>
        <s v="Bán hàng TTMFARM - Số 2 TT1B Ngõ 622 Minh Khai ( SẢNH A 423  MINH KHAI)" u="1"/>
        <s v="Bán hàng TTMFARM - Tòa T2 Times City theo hóa đơn 00024202" u="1"/>
        <s v="Bán hàng TTMFARM - Sảnh Park 2 Times City theo hóa đơn 00024201" u="1"/>
        <s v="Bán hàng TTMFARM - Tòa T3 Times City theo hóa đơn 00024203" u="1"/>
        <s v="Bán hàng TTMFARM - Sảnh C 423 Minh Khai theo hóa đơn 00024913" u="1"/>
        <s v="Bán hàng TTMFARM - Số 2 TT1B Ngõ 622 Minh Khai ( SẢNH A 423 MINH KHAI)  theo hóa đơn 00025012" u="1"/>
        <s v="Hàng trả - TTMFARM-HNI-HMI-T3 - TTMFARM - Tòa T3 Times City - 0104ttmfaarmt3 - Phiếu ngày (01/04/2026)" u="1"/>
        <s v="Hàng trả - TTMFARM-HNI-HBT-T2 - TTMFARM - Tòa T2 Times City - 0304ttmfarmt2 - Phiếu ngày (03/04/2026)" u="1"/>
        <s v="Bán hàng TTMFARM - Sảnh Park 5 Times City theo hóa đơn 00028182" u="1"/>
        <s v="Bán hàng TTMFARM - Sảnh Park 2 Times City theo hóa đơn 00033094" u="1"/>
        <s v="Bán hàng TTMFARM - G 378 Minh Khai theo hóa đơn 00034840" u="1"/>
        <s v="Bán hàng TTMFARM sảnh D 423 minh khai , hai bà trưng , tp. hà nội -   theo hóa đơn 00038035 , ĐƠN KHAI TRƯƠNG CK 10%" u="1"/>
        <s v="Bán hàng TTMFARM - Sảnh C 423 Minh Khai theo hóa đơn 00037432" u="1"/>
        <s v="ĐÃ KIỂM TRA - Hàng trả - theo phiếu THN000186 ngày 16/05/2026" u="1"/>
        <s v="ĐÃ KIỂM TRA - Hàng trả - TTMFARM-HNI-HBT-G378 - TTMFARM - G 378 Minh Khai - 1905ttg378 - Phiếu ngày (19/05/2026)" u="1"/>
        <s v="ĐÃ KIỂM TRA - Hàng trả - theo phiếu THN000207 ngày 20/05/2026" u="1"/>
        <s v="Bán hàng TTMFARM - Sảnh C 423 Minh Khai theo hóa đơn 00039001" u="1"/>
        <s v="Bán hàng TTMFARM - Số 2 TT1B Ngõ 622 Minh Khai ( SẢNH A 423 MINH KHAI) THEO HĐ SỐ  00039109" u="1"/>
        <s v="Bán hàng TTMFARM - Tòa T3 Times City theo hóa đơn 00039110" u="1"/>
        <s v="Bán hàng TTMFARM - Sảnh D 423 Minh Khai theo hóa đơn 00039637" u="1"/>
        <s v="Bán hàng TTMFARM - Sảnh Park 2 Times City theo hóa đơn 00039638" u="1"/>
        <s v="Bán hàng TTMFARM - Số 2 TT1B Ngõ 622 Minh Khai  SẢNH A theo hóa đơn 00043170" u="1"/>
        <s v="ĐÃ KIỂM TRA - Hàng trả - TTMFARM - Số 2 TT1B Ngõ 622 Minh Khai - 060626ttmfa2tt1b - Phiếu ngày (06/06/2026)-TTMFARM-HNI-HBT-2TT1B" u="1"/>
        <s v="Ecomart chung cư OSAKA, CHẠY KM GÀ MUỐI 500G X 10% VÀ CHÂN GIÒ MUỐI 300G X 10% TỪ NGÀY 1-9-2025 ĐẾN 30-9-2025" u="1"/>
        <s v="Ecomart Tầng 1 Green Park, CHẠY KM GÀ MUỐI 500G X 10% VÀ CHÂN GIÒ MUỐI 300G X 10% TỪ NGÀY 1-9-2025 ĐẾN 30-9-2025" u="1"/>
        <s v="Hàng trả - ST NHỎ - KHÁCH LẺ - unit (Phiếu trả ngày: 03/09/2025) - Ecomart chung cư GELEXIA, 885 Tam Trinh" u="1"/>
        <s v="Hàng trả - ST NHỎ - KHÁCH LẺ - unit (Phiếu trả ngày: 03/09/2025) - Ecomart chung cư OSAKA" u="1"/>
        <s v="Ecomart chung cư GELEXIA, 885 Tam Trinh, CHẠY KM GÀ MUỐI 500G X 10% VÀ CHÂN GIÒ MUỐI 300G X 10% TỪ NGÀY 1-9-2025 ĐẾN 30-9-2025" u="1"/>
        <s v="Ecomart S2.12 Vinhome Ocean Park, KM CHÂN GIÒ MUỐI 300G X 10% VÀ GÀ MUỐI 500G X 10% TỪ NGÀY 1-9 ĐẾN 30-9" u="1"/>
        <s v="Hàng trả - ST NHỎ - KHÁCH LẺ - unit (Phiếu trả ngày: 11/09/2025) - Ecomart S2.12 Vinhome Ocean Park" u="1"/>
        <s v="Ecomart Helios 75 Tam Trinh" u="1"/>
        <s v="Hàng trả - ST NHỎ - KHÁCH LẺ - unit (Phiếu trả ngày: 11/09/2025) - Ecomart Helios 75 Tam Trinh" u="1"/>
        <s v="Ecomart Tầng 1 chung cư Ecolife Tây Hồ" u="1"/>
        <s v="Ecomart Tầng 1 Sảnh G5 CC Five Star Kim Giang, Thanh Xuân" u="1"/>
        <s v="ĐÃ KIỂM TRA - Hàng trả - Unit0011 - unit (Phiếu trả ngày: 19/09/2025) - Ecomart Tầng 1 Sảnh G5 CC Five Star Kim Giang, Thanh Xuân" u="1"/>
        <s v="Hàng trả - Ecomart Tầng 1 chung cư Ecolife Tây Hồ - unit0010 (Phiếu trả ngày: 19/09/2025)" u="1"/>
        <s v="Ecomart Tầng 1 Green Park" u="1"/>
        <s v="Ecomart Tầng 1, CT3, KĐT nam cường" u="1"/>
        <s v="Xuất kho bán hàng Ecomart chung cư OSAKA" u="1"/>
        <s v="ĐÃ NHẬP - HÀNG TRẢ - Eco Mart SA3 Vin Smart City -Unit0014 - phiếu: THN000037 ( NGÀY 23-7-2025)" u="1"/>
        <s v="Bán hàng Eco Mart SA3 Vin Smart City" u="1"/>
        <s v="Bán hàng Ecomart Tầng 1 Green Park" u="1"/>
        <s v="Bán hàng Ecomart Tầng 1 Sảnh G5 CC Five Star Kim Giang, Thanh Xuân" u="1"/>
        <s v="Bán hàng Ecomart An Hưng, Hà Đông" u="1"/>
        <s v="Bán hàng Ecomart Tầng 1 chung cư Ecolife Tây Hồ" u="1"/>
        <s v="Bán hàng Ecomart Tầng 1, CT3, KĐT nam cường" u="1"/>
        <s v="Bán hàng Ecomart Tầng 1 chung cư Park Home" u="1"/>
        <s v="Bán hàng Ecomart S2.12 Vinhome Ocean Park" u="1"/>
        <s v="Bán hàng Ecomart Helios 75 Tam Trinh" u="1"/>
        <s v="Bán hàng Ecomart chung cư OSAKA" u="1"/>
        <s v="Bán hàng Ecomart chung cư GELEXIA, 885 Tam Trinh" u="1"/>
        <s v="Bán hàng Ecomart Tầng 1 Green Park theo hóa đơn 00077035" u="1"/>
        <s v="Bán hàng Ecomart chung cư GELEXIA, 885 Tam Trinh theo hóa đơn 00077042" u="1"/>
        <s v="Bán hàng Ecomart Tầng 1 Sảnh G5 CC Five Star Kim Giang, Thanh Xuân theo hóa đơn 00077871" u="1"/>
        <s v="Bán hàng Ecomart Helios 75 Tam Trinh theo hóa đơn 00077909" u="1"/>
        <s v="Bán hàng Ecomart Tầng 1 chung cư Ecolife Tây Hồ theo hóa đơn 00078374" u="1"/>
        <s v="Hàng trả - UNIT - CÔNG TY TNHH HÀNG TIÊU DÙNG UNIT - 2611xtunit - Phiếu ngày (26/11/2025)" u="1"/>
        <s v="ĐÃ KIỂM TRA - Hàng trả -Ecomart Helios 75 Tam Trinh -Unit0001 - Phiếu ngày (20/11/2025)" u="1"/>
        <s v="ĐÃ KIỂM TRA - Hàng trả -Ecomart S2.12 Vinhome Ocean Park - Unit0004 - Phiếu ngày (13/11/2025)" u="1"/>
        <s v="Hàng trả - Unit0009 - Ecomart chung cư GELEXIA, 885 Tam Trinh - 2011xtunit009 - Phiếu ngày (20/11/2025)" u="1"/>
        <s v="ĐÃ KIỂM TRA - Hàng trả - Ecomart chung cư OSAKA - Unit0002 - phiếu: THN00012511 - phiếu ngày : 11-11-2025" u="1"/>
        <s v="Hàng trả - UNIT - CÔNG TY TNHH HÀNG TIÊU DÙNG UNIT - 2811unit - Phiếu ngày (28/11/2025)" u="1"/>
        <s v="Hàng trả - UNIT - CÔNG TY TNHH HÀNG TIÊU DÙNG UNIT - 201125unit - Phiếu ngày (20/11/2025)" u="1"/>
        <s v="ĐÃ KIỂM TRA- Hàng trả -Ecomart Tầng 1 Sảnh G5 CC Five Star Kim Giang, Thanh Xuân - Unit0011 - Phiếu ngày (20/11/2025)" u="1"/>
        <s v="ĐÃ KIỂM TRA - Hàng trả - Unit0009 - Ecomart chung cư GELEXIA, 885 Tam Trinh - phiếu: THN000203- Phiếu ngày (20/11/2025)" u="1"/>
        <s v="Hàng trả - UNIT - CÔNG TY TNHH HÀNG TIÊU DÙNG UNIT - 2011xtunit - Phiếu ngày (20/11/2025)" u="1"/>
        <s v="THN000136" u="1"/>
        <s v="THN000195" u="1"/>
        <s v="THN000166" u="1"/>
        <s v="ĐÃ KIỂM TRA - Hàng trả - Unit0003 - Ecomart Tầng 1 Green Park - phiếu: 021201- Phiếu ngày (02/12/2025)" u="1"/>
        <s v="ĐÃ KIỂM TRA - Hàng trả - Unit0004 - Ecomart S2.12 Vinhome Ocean Park - phiếu: THN000228 - Phiếu ngày (06/12/2025)" u="1"/>
        <s v="Hàng trả - Unit0011 - Ecomart Tầng 1 Sảnh G5 CC Five Star Kim Giang, Thanh Xuân - 412xtunit0011 - Phiếu ngày (04/12/2025)" u="1"/>
        <s v="Hàng trả - Unit0012 - Ecomart An Hưng, Hà Đông - 2312unit0012 - Phiếu ngày (23/12/2025)" u="1"/>
        <s v="Hàng trả - Unit0007 - Ecomart Tầng 1 chung cư Park Home - 0212unit0007 - Phiếu ngày (02/12/2025)" u="1"/>
        <s v="Hàng trả - Unit0004 - Ecomart S2.12 Vinhome Ocean Park - 2712unit004 - Phiếu ngày (27/12/2025)" u="1"/>
        <s v="Bán hàng Ecomart Tầng 1 Green Park  theo hóa đơn 00001967" u="1"/>
        <s v="Bán hàng Ecomart chung cư osaka  theo hóa đơn 00001966" u="1"/>
        <s v="Bán hàng Ecomart S2.12 Vinhome Ocean Park  theo hóa đơn 00002732" u="1"/>
        <s v="Bán hàng Ecomart Helios 75 tam trinh  theo hóa đơn 00002731" u="1"/>
        <s v="Bán hàng Ecomart chung cư GELEXIA, 885 Tam Trinh theo hóa đơn 00003124" u="1"/>
        <s v="Bán hàng Ecomart Lê Đức Thọ theo hóa đơn 00005300" u="1"/>
        <s v="CÔNG TY TNHH ECOMART VIỆT NAM" u="1"/>
        <s v="HỘ KINH DOANH HÀ THỊ HIỆP" u="1"/>
        <s v="HỘ KINH DOANH NGUYỄN THÀNH LUÂN" u="1"/>
        <s v="Ecomart chung cư osaka" u="1"/>
        <s v="Bán hàng Hộ kinh doanh Dương Văn Vinh theo hóa đơn 00016320" u="1"/>
        <s v="Bán hàng Trần Thị Thu Lan theo hóa đơn 00017326" u="1"/>
        <s v="Bán hàng HỘ KINH DOANH HỘ KINH DOANH GIÁP THỊ HÀ theo hóa đơn 00018488" u="1"/>
        <s v="Bán hàng CÔNG TY TNHH ECOMART VIỆT NAM theo hóa đơn 00018489" u="1"/>
        <s v="Bán hàng HỘ KINH DOANH HÀ THỊ HIỆP theo hóa đơn 00024821" u="1"/>
        <s v="ĐÃ KIỂM TRA - Hàng trả - UNIT-HNI-HMI-0009 - Ecomart chung cư GELEXIA, 885 Tam Trinh - phiếu: THN000232 - Phiếu ngày (08/01/2026)" u="1"/>
        <s v="ĐÃ KIỂM TRA - Hàng trả - UNIT-HNI-NTL-97918 - CÔNG TY TNHH HÀNG TIÊU DÙNG UNIT - phiếu: THN000195 - Phiếu ngày (12/01/2026)" u="1"/>
        <s v="ĐÃ KIỂM TRA - Hàng trả - UNIT-HNI-HMI-0003 - Ecomart Tầng 1 Green Park - 1201unit003 - phiếu: THN000193- Phiếu ngày (12/01/2026)" u="1"/>
        <s v="ĐÃ KIỂM TRA - Hàng trả - UNIT-HNI-HMI-0009 - Ecomart chung cư GELEXIA, 885 Tam Trinh - phiếu: THN000243 - Phiếu ngày (15/01/2026)" u="1"/>
        <s v="ĐÃ KIỂM TRA - Hàng trả - UNIT-BNH-GLM-0004 - Ecomart S2.12 Vinhome Ocean Park - phiếu: THN000304 - Phiếu ngày (28/01/2026)" u="1"/>
        <s v="ĐÃ KIỂM TRA - Hàng trả - UNIT-HNI-HMI-0009 - Ecomart chung cư GELEXIA, 885 Tam Trinh - 2801unit0009 - Phiếu ngày (28/01/2026)" u="1"/>
        <s v="ĐÃ KIỂM TRA - Hàng trả - UNIT-HNI-CGY-0007 - Ecomart Tầng 1 chung cư Park Home - 0702UNIT007 - Phiếu ngày (07/02/2026)" u="1"/>
        <s v="ĐÃ KIỂM TRA - Hàng trả - UNIT-HNI-CGY-0007 - Ecomart Tầng 1 chung cư Park Home - 1002UNIT007 - Phiếu ngày (10/02/2026)" u="1"/>
        <s v="Hàng trả 75 Tam Trinh theo phiếu THN000239 ngày 16/01/2026" u="1"/>
        <s v="Bán hàng Ecomart Tầng 1 chung cư Park Home theo hóa đơn 00031524" u="1"/>
        <s v="Bán hàng Ecomart An Hưng, Hà Đông theo hóa đơn 00031552" u="1"/>
        <s v="ĐÃ KIỂM TRA - Hàng trả - UNIT-BNH-HMI-0001 - Ecomart Helios 75 Tam Trinh - 0403unit0001 - Phiếu ngày (04/03/2026)" u="1"/>
        <s v="ĐÃ KIỂM TRA - Hàng trả - UNIT-HNI-TXN-0011 - Ecomart Tầng 1 Sảnh G5 CC Five Star Kim Giang, Thanh Xuân  - Phiếu ngày (12/03/2026)" u="1"/>
        <s v="ĐÃ KIỂM TRA - Hàng trả - UNIT-HNI-HMI-0003 - Ecomart Tầng 1 Green Park - 1203unit0003 - Phiếu ngày (12/03/2026)" u="1"/>
        <s v="Hóa đơn thay thế cho hóa đơn số 16253" u="1"/>
        <s v="ĐÃ KIỂM TRA - Hàng trả - UNIT-HNI-TXN-0011 - Ecomart Tầng 1 Sảnh G5 CC Five Star Kim Giang, Thanh Xuân  - Phiếu ngày (02/04/2026)" u="1"/>
        <s v="ĐÃ KIỂM TRA - Hàng trả - UNIT-HNI-NTL-0013 - Ecomart Lê Đức Thọ -phiếu: XTNCC01000114- Phiếu ngày (06/04/2026)" u="1"/>
        <s v="ĐÃ KIỂM TRA - Hàng trả - UNIT-BNH-GLM-0004 - Ecomart S2.12 Vinhome Ocean Park -phiếu: THN000370 - Phiếu ngày (31/03/2026)" u="1"/>
        <s v="ĐÃ KIỂM TRA - Hàng trả - UNIT-BNH-GLM-0004 - Ecomart S2.12 Vinhome Ocean Park - Phiếu ngày (23/03/2026)" u="1"/>
        <s v="Hàng trả - UNIT-BNH-GLM-0004 - Ecomart S2.12 Vinhome Ocean Park - 0604unit004 - Phiếu ngày (06/04/2026)" u="1"/>
        <s v="Hàng trả - UNIT-HNI-NTL-0013 - Ecomart Lê Đức Thọ - 0604unit0013 - Phiếu ngày (06/04/2026)" u="1"/>
        <s v="Hàng trả - UNIT-BNH-GLM-0004 - Ecomart S2.12 Vinhome Ocean Park - 060426unit0004 - Phiếu ngày (06/04/2026)" u="1"/>
        <s v="Hàng trả - UNIT-HNI-CGY-0007 - Ecomart Tầng 1 chung cư Park Home - 1004unit - Phiếu ngày (10/04/2026)" u="1"/>
        <s v="ĐÃ KIỂM TRA - Hàng trả - UNIT-HNI-CGY-0007 - Ecomart Tầng 1 chung cư Park Home - Phiếu ngày (10/04/2026)" u="1"/>
        <s v="ĐÃ KIỂM TRA - Hàng trả -UNIT-HNI-HMI-0003 - HỘ KINH DOANH HỘ KINH DOANH GIÁP THỊ HÀ - Phiếu ngày (14/04/2026)" u="1"/>
        <s v="Hàng trả - UNIT-BNH-HMI-0001 - Ecomart Helios 75 Tam Trinh - 14042unit0001 - Phiếu ngày (14/04/2026)" u="1"/>
        <s v="Hàng trả - UNIT-HNI-TXN-0011 - Ecomart Tầng 1 Sảnh G5 CC Five Star Kim Giang, Thanh Xuân - 0605UNIT0011 - Phiếu ngày (06/05/2026)" u="1"/>
        <s v="PDH007339" u="1"/>
        <s v="FRUITS 6/2" u="1"/>
        <s v="PDH008529" u="1"/>
        <s v="ĐÃ KIỂM TRA - Hàng trả - FRUITS-AGG-01-89673 - CÔNG TY CP VIETNAM FRUITS AND MORE - ngày 14/05/2026" u="1"/>
        <s v="Chi Nhánh Song Ngọc Food Bình Hưng" u="1"/>
        <s v="CHI NHÁNH CÔNG TY TNHH MTV SONG NGỌC" u="1"/>
        <s v="Bán hàng cho CÔNG TY TNHH MTV SONG NGỌC theo hóa đơn 00008615" u="1"/>
        <s v="AGMPO000641021 - SÀNH ĐIỆU Annam Gourmet Estella" u="1"/>
        <s v="Annam Phú Mỹ Hưng _ AGMPO000658096" u="1"/>
        <s v="AGMPO000650167 - SÀNH ĐIỆU Annam Gourmet Hai Bà Trưng" u="1"/>
        <s v="AGMPO000651243 - SÀNH ĐIỆU Annam Gourmet Estella" u="1"/>
        <s v="AGMPO000658059" u="1"/>
        <s v="AGMPO000662666 - SÀNH ĐIỆU Annam Gourmet Hai Bà Trưng" u="1"/>
        <s v="AGMPO000661575 - SÀNH ĐIỆU Annam Gourmet Saigon Center" u="1"/>
        <s v="AGMPO000663615 - SÀNH ĐIỆU Annam Gourmet Phú Mỹ Hưng" u="1"/>
        <s v="AGMPO000664480" u="1"/>
        <s v="AGMPO000664293" u="1"/>
        <s v="AGMPO000671173 - SÀNH ĐIỆU Annam Gourmet Phú Mỹ Hưng" u="1"/>
        <s v="AGMPO000672675 - SÀNH ĐIỆU Annam Gourmet Estella" u="1"/>
        <s v="AGMPO000672919 - SÀNH ĐIỆU Annam Gourmet Ascentia" u="1"/>
        <s v="AGMPO000673638 - SÀNH ĐIỆU Annam Gourmet Saigon Center" u="1"/>
        <s v="AGMPO000675859 - SÀNH ĐIỆU Annam Gourmet Q2 Terrace" u="1"/>
        <s v="AGMPO000678608 - SÀNH ĐIỆU Annam Gourmet Hai Bà Trưng" u="1"/>
        <s v="AGMPO000679046 - SÀNH ĐIỆU Annam Gourmet Estella" u="1"/>
        <s v="AGMPO000682414 - SÀNH ĐIỆU Annam Gourmet Saigon Center" u="1"/>
        <s v="AGMPO000683909 - SÀNH ĐIỆU Annam Gourmet Phú Mỹ Hưng" u="1"/>
        <s v="AGMPO000685809" u="1"/>
        <s v="AGMPO000686880" u="1"/>
        <s v="AGMPO000685909" u="1"/>
        <s v="AGMPO000689133" u="1"/>
        <s v="AGMPO000693126" u="1"/>
        <s v="Phí trưng bày Quý 4/ 2025 (2%)" u="1"/>
        <s v="Chiết khấu không điều kiện theo năm (4.25%)" u="1"/>
        <s v="Điều chỉnh giảm số lượng do khách hàng hoàn trả lại hàng theo phiếu AGMPO000683882" u="1"/>
        <s v="AGMPO000570256 - SÀNH ĐIỆU 51 Xuân Diệu, Tây Hồ, HN" u="1"/>
        <s v="AGMPO000577343 - SÀNH ĐIỆU 51 Xuân Diệu, Tây Hồ, HN" u="1"/>
        <s v="SÀNH ĐIỆU 51 Xuân Diệu, Tây Hồ, HN" u="1"/>
        <s v="AGMPO000633391" u="1"/>
        <s v="AGMPO000655579" u="1"/>
        <s v="Bán hàng SÀNH ĐIỆU 51 Xuân Diệu, Tây Hồ, HN theo hóa đơn 00078696" u="1"/>
        <s v="Bán hàng SÀNH ĐIỆU 51 Xuân Diệu, Tây Hồ, HN theo hóa đơn 00088249" u="1"/>
        <s v="ĐÃ KIỂM TRA - Hàng trả - sanhdieu9002 - SÀNH ĐIỆU 51 Xuân Diệu, Tây Hồ, HN  - Phiếu ngày (06/12/2025)" u="1"/>
        <s v="Hàng trả - sanhdieu9002 - SÀNH ĐIỆU 51 Xuân Diệu, Tây Hồ, HN - 30sanhdieu9002 - Phiếu ngày (30/12/2025)" u="1"/>
        <s v="Trả thiếu" u="1"/>
        <s v="AGMPO000696504 - SÀNH ĐIỆU Annam Gourmet Estella" u="1"/>
        <s v="AGMPO000697137 - SÀNH ĐIỆU Annam Gourmet Nguyễn Văn Trỗi" u="1"/>
        <s v="AGMPO000699464 - SÀNH ĐIỆU Annam Gourmet Q2 Terrace" u="1"/>
        <s v="AGMPO000699640 - SÀNH ĐIỆU Annam Gourmet Estella" u="1"/>
        <s v="AGMPO000700936 - SÀNH ĐIỆU Annam Gourmet Saigon Center" u="1"/>
        <s v="AGMPO000703183 - SÀNH ĐIỆU Annam Gourmet Phú Mỹ Hưng" u="1"/>
        <s v="AGMPO000705385 - SÀNH ĐIỆU Annam Gourmet Estella" u="1"/>
        <s v="AGMPO000705211 - SÀNH ĐIỆU Annam Gourmet Hai Bà Trưng" u="1"/>
        <s v="AGMPO000707492 - SÀNH ĐIỆU Annam Gourmet An Phú" u="1"/>
        <s v="AGMPO000709860 - SÀNH ĐIỆU Annam Gourmet Ascentia" u="1"/>
        <s v="AGMPO000716716 - SÀNH ĐIỆU Annam Gourmet Estella" u="1"/>
        <s v="AGMPO000719754 - SÀNH ĐIỆU Annam Gourmet Saigon Center" u="1"/>
        <s v="AGMPO000716427 - SÀNH ĐIỆU Annam Gourmet Saigon Center" u="1"/>
        <s v="AGMPO000721707 - SÀNH ĐIỆU Annam Gourmet Saigon Center" u="1"/>
        <s v="AGMPO000722620 - SÀNH ĐIỆU Annam Gourmet Nguyễn Văn Trỗi" u="1"/>
        <s v="Hàng trả AGMPO000623461" u="1"/>
        <s v="Hàng trả AGMPO000684574" u="1"/>
        <s v="AGMPO000725211" u="1"/>
        <s v="AGMPO000726634" u="1"/>
        <s v="AGMPO000731315" u="1"/>
        <s v="AGMPO000729289" u="1"/>
        <s v="AGMPO000730479" u="1"/>
        <s v="AGMPO000729718" u="1"/>
        <s v="AGMPO000733921" u="1"/>
        <s v="AGMPO000734157" u="1"/>
        <s v="AGMPO000733347" u="1"/>
        <s v="AGMPO000734959" u="1"/>
        <s v="AGMPO000737682" u="1"/>
        <s v="AGMPO000735612" u="1"/>
        <s v="AGMPO000741256" u="1"/>
        <s v="AGMPO000742027" u="1"/>
        <s v="Bán hàng SÀNH ĐIỆU 51 Xuân Diệu, Tây Hồ, HN theo hóa đơn 00014597" u="1"/>
        <s v="AGMPO000743182" u="1"/>
        <s v="AGMPO000750331" u="1"/>
        <s v="Bán hàng Gourmet Shop Tien Bo Plaza theo hóa đơn 00017295" u="1"/>
        <s v="AGMPO000750493" u="1"/>
        <s v="AGMPO000751736" u="1"/>
        <s v="AGMPO000748595" u="1"/>
        <s v="AGMPO000766326 (Hóa đơn điều chỉnh)" u="1"/>
        <s v="Hóa đơn bị thay thế" u="1"/>
        <s v="Annam Gourmet Tien Bo - AGMPO000756120 (Thay thế cho hóa đơn 19127 ngày 16/03/2026)" u="1"/>
        <s v="ĐÃ KIỂM TRA - HÀNG TRẢ - SÀNH ĐIỆU Annam Gourmet Q2 Terrace - SANHDIEU-HCM-Q2-0001" u="1"/>
        <s v="AGMPO000755712" u="1"/>
        <s v="AGMPO000756215" u="1"/>
        <s v="AGMPO000756365" u="1"/>
        <s v="AGMPO000761852 - SÀNH ĐIỆU Annam Gourmet Ascentia" u="1"/>
        <s v="AGMPO000769054" u="1"/>
        <s v="AGMPO000770383" u="1"/>
        <s v="AGMPO000772569" u="1"/>
        <s v="AGMPO000773293" u="1"/>
        <s v="AGMPO000774879" u="1"/>
        <s v="AGMPO000774597" u="1"/>
        <s v="AGMPO000774009" u="1"/>
        <s v="AGMPO000780203" u="1"/>
        <s v="AGMPO000782715" u="1"/>
        <s v="AGMPO000788927" u="1"/>
        <s v="AGMPO000791801" u="1"/>
        <s v="Điều chỉnh giảm tiền hàng, tiền thuế của doanh_x000a_số kỳ quý 01/2026 do chiết khấu thương mại_x000a_kèm bảng kê doanh số 01-2026/BKHD/NT-SD_x000a_ngày 18/04/2026" u="1"/>
        <s v="AGMPO000791938" u="1"/>
        <s v="AGMPO000794709" u="1"/>
        <s v="AGMPO000794193" u="1"/>
        <s v="Bán hàng SÀNH ĐIỆU 51 Xuân Diệu, Tây Hồ, HN" u="1"/>
        <s v="AGMPO000797425" u="1"/>
        <s v="AGMPO000794597" u="1"/>
        <s v="AGMPO000800058" u="1"/>
        <s v="AGMPO000804728" u="1"/>
        <s v="AGMPO000805290" u="1"/>
        <s v="ĐÃ KIỂM TRA - HÀNG TRẢ -SÀNH ĐIỆU Annam Gourmet Phú Mỹ Hưng - SANHDIEU-HCM-Q7-0002" u="1"/>
        <s v="chiết khấu chi nhánh hà nội quý 1" u="1"/>
        <s v="AGMPO000810628" u="1"/>
        <s v="AGMPO000811434" u="1"/>
        <s v="AGMPO000817029" u="1"/>
        <s v="AGMPO000815574" u="1"/>
        <s v="AGMPO000819620" u="1"/>
        <s v="AGMPO000821379" u="1"/>
        <s v="AGMPO000822574" u="1"/>
        <s v="AGMPO000831827" u="1"/>
        <s v="AGMPO000831330" u="1"/>
        <s v="AGMPO000838016" u="1"/>
        <s v="AGMPO000839381" u="1"/>
        <s v="AGMPO000840784" u="1"/>
        <s v="AGMPO000841815" u="1"/>
        <s v="AGMPO000841960" u="1"/>
        <s v="Bán hàng SÀNH ĐIỆU 51 Xuân Diệu, Tây Hồ, HN theo hóa đơn 00042516" u="1"/>
        <s v="AGMPO000842487" u="1"/>
        <s v="Bán hàng Gourmet Shop Tien Bo Plaza theo hóa đơn 00043171" u="1"/>
        <s v="AGMPO000848435" u="1"/>
        <s v="AGMPO000765150" u="1"/>
        <s v="AGMPO000762859" u="1"/>
        <s v="Việt Ý The Manor Park, Đại lộ Chu Văn An" u="1"/>
        <s v="Bán hàng CÔNG TY TNHH VIỆT Ý HÀ NỘI CENTER theo hóa đơn 00072978" u="1"/>
        <s v="Bán hàng CÔNG TY TNHH VIỆT Ý HÀ NỘI CENTER theo hóa đơn 00073025" u="1"/>
        <s v="Bán hàng CÔNG TY TNHH VIỆT Ý HÀ NỘI CENTER theo hóa đơn 00078463" u="1"/>
        <s v="Việt Ý Siêu thị Go Việt Hưng" u="1"/>
        <s v="Bán hàng CÔNG TY TNHH VIỆT Ý HÀ NỘI CENTER theo hóa đơn 00086181" u="1"/>
        <s v="ĐÃ KIỂM TRA - Hàng trả - CÔNG TY TNHH VIỆT Ý HÀ NỘI CENTER - VIETY - Phiếu ngày (03/11/2025)" u="1"/>
        <s v="ĐÃ KIỂM TRA - Hàng trả - VIETY - CÔNG TY TNHH VIỆT Ý HÀ NỘI CENTER - 2411xtviety - Phiếu ngày (20/11/2025)" u="1"/>
        <s v="ĐÃ KIỂM TRA - Hàng trả - VIETY - CÔNG TY TNHH VIỆT Ý HÀ NỘI CENTER - VIETY -  Phiếu ngày (20/11/2025)" u="1"/>
        <s v="Hàng trả - VIETY - CÔNG TY TNHH VIỆT Ý HÀ NỘI CENTER - 2512viety - Phiếu ngày (25/12/2025)" u="1"/>
        <s v="Siêu Thị Việt Ý" u="1"/>
        <s v="Bán hàng CÔNG TY TNHH VIỆT Ý HÀ NỘI CENTER theo hóa đơn 00006725" u="1"/>
        <s v="ĐÃ KIỂM TRA- Hàng trả - VIETY-HNI-HMI-21328 - CÔNG TY TNHH VIỆT Ý HÀ NỘI CENTER  - Phiếu ngày (08/01/2026)" u="1"/>
        <s v="ĐÃ KIỂM TRA - Hàng trả - VIETY-HNI-HMI-21328 - CÔNG TY TNHH VIỆT Ý HÀ NỘI CENTER - Phiếu ngày (29/12/2025)" u="1"/>
        <s v="Bán hàng CÔNG TY TNHH VIỆT Ý HÀ NỘI CENTER theo hóa đơn 00014605" u="1"/>
        <s v="Bán hàng Việt Ý SP02 Hải Âu 11, Vinhomes Ocean Park 1 theo hóa đơn 00014804" u="1"/>
        <s v="Bán hàng Việt Ý The Manor Park, Đại lộ Chu Văn An theo hóa đơn 00014823" u="1"/>
        <s v="Hàng trả - VIETY-HNI-HMI-21328 - CÔNG TY TNHH VIỆT Ý HÀ NỘI CENTER - 0602viety - Phiếu ngày (06/02/2026)" u="1"/>
        <s v="ĐÃ KIỂM TRA - Hàng Trả - CÔNG TY TNHH VIỆT Ý HÀ NỘI CENTER -VIETY-HNI-HMI-21328 - Phiếu ngày (06/02/2026)" u="1"/>
        <s v="Hàng trả - VIETY-HNI-HMI-21328 - CÔNG TY TNHH VIỆT Ý HÀ NỘI CENTER - 1003viety - Phiếu ngày (10/03/2026)" u="1"/>
        <s v="ĐÃ KIỂM TRA - Hàng trả - VIETY-HNI-HMI-21328 - CÔNG TY TNHH VIỆT Ý HÀ NỘI CENTER - Phiếu ngày (10/03/2026)" u="1"/>
        <s v="ĐÃ KIỂM TRA - Hàng trả - VIETY-HNI-HMI-21328 - CÔNG TY TNHH VIỆT Ý HÀ NỘI CENTER - 2104viety - Phiếu ngày (21/04/2026)" u="1"/>
        <s v="Bán hàng CÔNG TY TNHH VIỆT Ý HÀ NỘI CENTER theo hóa đơn 00028349" u="1"/>
        <s v="Bán hàng CÔNG TY TNHH VIỆT Ý HÀ NỘI CENTER theo hóa đơn 00034705" u="1"/>
        <s v="Bán hàng CÔNG TY TNHH VIỆT Ý HÀ NỘI CENTER theo hóa đơn 00039712" u="1"/>
        <s v="PDN017990" u="1"/>
        <s v="PDN017989" u="1"/>
        <s v="PDN018564" u="1"/>
        <s v="PDN018563" u="1"/>
        <s v="PDN018970" u="1"/>
        <s v="PDN018968" u="1"/>
        <s v="PDN019921" u="1"/>
        <s v="PDN019919" u="1"/>
        <s v="Hàng trả - CT2 - VIETY-001" u="1"/>
        <s v="PDN020878" u="1"/>
        <s v="PDN020876" u="1"/>
        <s v="PDN020879" u="1"/>
        <s v="PDN021997" u="1"/>
        <s v="PDN021998" u="1"/>
        <s v="PDN022914" u="1"/>
        <s v="PDN022915" u="1"/>
        <s v="PDN022917" u="1"/>
        <s v="ĐÃ KIỂM TRA - HÀNG TRẢ - SIÊU THỊ LỄ HỘI OC1 MƯỜNG THANH - VIETY-KHA-00-001 - PHIẾU : THN001428" u="1"/>
        <s v="ĐÃ KIỂM TRA - HÀNG TRẢ - SIÊU THỊ LỄ HỘI CC2 MƯỜNG THANH - VIETY-KHA-00-001- PHIẾU : THN001457" u="1"/>
        <s v="ĐÃ KIỂM TRA - HÀNG TRẢ - PHIẾU: THN001476 - CHI NHÁNH NHA TRANG - CÔNG TY TNHH VIỆT Ý HÀ NỘI CENTER" u="1"/>
        <s v="ĐÃ KIỂM TRA - HÀNG TRẢ - PHIẾU: THN001486 - CHI NHÁNH NHA TRANG - CÔNG TY TNHH VIỆT Ý HÀ NỘI CENTER" u="1"/>
        <s v="ĐÃ KIỂM TRA - HÀNG TRẢ - PHIẾU: THN001514 - CHI NHÁNH NHA TRANG - CÔNG TY TNHH VIỆT Ý HÀ NỘI CENTER" u="1"/>
        <s v="Thanh toán còn thiếu" u="1"/>
        <s v="Thanh bù do thiếu" u="1"/>
        <s v="PDN025136" u="1"/>
        <s v="PDN025135" u="1"/>
        <s v="PDN025138" u="1"/>
        <s v="PDN025756" u="1"/>
        <s v="PDN025753" u="1"/>
        <s v="PDN025751" u="1"/>
        <s v="PDN027158" u="1"/>
        <s v="PDN027155" u="1"/>
        <s v="PDN027157" u="1"/>
        <s v="PDN028087" u="1"/>
        <s v="PDN028085" u="1"/>
        <s v="PDN028086" u="1"/>
        <s v="PDN028927" u="1"/>
        <s v="PDN028928" u="1"/>
        <s v="ĐÃ KIỂM TRA - HÀNG TRẢ - PHIẾU: THN001834 - CHI NHÁNH NHA TRANG - CÔNG TY TNHH VIỆT Ý HÀ NỘI CENTER" u="1"/>
        <s v="PDN029481" u="1"/>
        <s v="PDN029479" u="1"/>
        <s v="PDN029480" u="1"/>
        <s v="PDN030361" u="1"/>
        <s v="PDN030359" u="1"/>
        <s v="PDN030360" u="1"/>
        <s v="ĐÃ NHẬP - CHỊ HÀ THỊ CÚC (READY MART) - readymart001" u="1"/>
        <s v="Hàng Trả - Hà Thị Cúc CS1 - Tòa C KVKL - phiếu :THN000537 - readymart005" u="1"/>
        <s v="Bán hàng readymart căn d4.3-d4.4 tòa d khu b , kdt imperia garden 203 nguyễn huy tưởng , ĐƠN KHAI TRƯƠNG GIAO 26-11-2025" u="1"/>
        <s v="Bán hàng CHỊ HÀ THỊ CÚC (READY MART) theo hóa đơn 00077033" u="1"/>
        <s v="Bán hàng Ready mart - bến xe Giáp Bát theo hóa đơn 00077910" u="1"/>
        <s v="Bán hàng Ready mart - bến xe Giáp Bát" u="1"/>
        <s v="Hàng trả - readymart002 - Ready mart - bến xe Giáp Bát - 16readymart002 - Phiếu ngày (16/12/2025)" u="1"/>
        <s v="Hàng trả - readymart001 - CHỊ HÀ THỊ CÚC (READY MART) - 1612redymart - Phiếu ngày (16/12/2025)" u="1"/>
        <s v="ĐÃ KIỂM TRA - Hàng trả - READYMART-HNI-TTX-CS7 - readymart căn d4.3-d4.4 tòa d khu b , kdt imperia garden 203 nguyễn huy tưởng - 2012redymart - Phiếu ngày (20/12/2025)- phiếu: THN001617" u="1"/>
        <s v="Hàng trả" u="1"/>
        <s v="Hàng trả THN001425" u="1"/>
        <s v="Ready Mart - CS6 - K35 Tân Mai" u="1"/>
        <s v="Ready mart - bến xe Giáp Bát" u="1"/>
        <s v="Bán hàng Ready Mart - CS2 - Định Công theo hóa đơn 00001377" u="1"/>
        <s v="Bán hàng Ready mart - bến xe Giáp Bát theo hóa đơn 00002729" u="1"/>
        <s v="CHỊ HÀ THỊ CÚC (READY MART)" u="1"/>
        <s v="Bán hàng Ready Mart - CS2 - Định Công theo hóa đơn 00006173" u="1"/>
        <s v="Bán hàng Ready mart - bến xe Giáp Bát theo hóa đơn 00007258" u="1"/>
        <s v="Bán hàng CHỊ HÀ THỊ CÚC (READY MART) theo hóa đơn 00010494" u="1"/>
        <s v="Bán hàng CHỊ HÀ THỊ CÚC (READY MART) theo hóa đơn 00014702" u="1"/>
        <s v="Bán hàng Ready mart - bến xe Giáp Bát theo hóa đơn 00015538" u="1"/>
        <s v="Bán hàng Ready Mart - CS2 - Định Công theo hóa đơn 00015537" u="1"/>
        <s v="Hàng trả - READYMART-HNI-HMI-003 - Ready Mart - CS6 - K35 Tân Mai - 141025ready003 - Phiếu ngày (01/01/2026)" u="1"/>
        <s v="ĐÃ KIỂM TRA - Hàng trả - READYMART-HNI-HMI-003 - Ready Mart - CS6 - K35 Tân Mai  - Phiếu ngày (01/01/2026)" u="1"/>
        <s v="Hàng trả - READYMART-HNI-HMI-004 - Ready Mart - CS2 - Định Công - 0901readyt004 - Phiếu ngày (09/01/2026)" u="1"/>
        <s v="Hàng trả - READYMART-HNI-HMI-001 - CHỊ HÀ THỊ CÚC (READY MART) - 2001redy001 - Phiếu ngày (20/01/2026)" u="1"/>
        <s v="ĐÃ KIỂM TRA - Hàng trả - READYMART-HNI-HMI-001 - CHỊ HÀ THỊ CÚC (READY MART) - 2001redy001 - Phiếu ngày (20/01/2026)" u="1"/>
        <s v="ĐÃ KIỂM TRA - Hàng trả - READYMART-HNI-TTX-007 - readymart căn d4.3-d4.4 tòa d khu b , kdt imperia garden 203 nguyễn huy tưởng - Phiếu ngày (20/01/2026)" u="1"/>
        <s v="ĐÃ KIỂM TRA - Hàng trả - READYMART-HNI-HMI-001 - Ready Mart - TÒA B, KĐT KIM VĂN KIM LŨ - 210126ready001 - Phiếu ngày (21/01/2026)" u="1"/>
        <s v="Hàng trả - READYMART-HNI-HMI-004 - Ready Mart - CS2 - Định Công - 210126ready004 - Phiếu ngày (21/01/2026)" u="1"/>
        <s v="ĐÃ KIỂM TRA - Hàng trả - READYMART-HNI-HMI-003 - Ready Mart - CS6 - K35 Tân Mai - 2401ready003 - Phiếu ngày (24/01/2026)" u="1"/>
        <s v="Hàng trả - READYMART-HNI-HMI-003 - Ready Mart - CS6 - K35 Tân Mai - 2401ready003 - Phiếu ngày (24/01/2026)" u="1"/>
        <s v="ĐÃ KIỂM TRA - Hàng trả - READYMART-HNI-HMI-001 - CHỊ HÀ THỊ CÚC (READY MART) - 1002ready001 - Phiếu ngày (10/02/2026)" u="1"/>
        <s v="Hàng trả - READYMART-HNI-HMI-001 - CHỊ HÀ THỊ CÚC (READY MART) - 1002ready001 - Phiếu ngày (10/02/2026)" u="1"/>
        <s v="Hàng trả - THN001925" u="1"/>
        <s v="Hàng trả - THN001727" u="1"/>
        <s v="Hàng trả THN001926.02" u="1"/>
        <s v="Bán hàng CHỊ HÀ THỊ CÚC (READY MART) theo hóa đơn 00020689" u="1"/>
        <s v="Bán hàng Ready Mart - CS6 - K35 Tân Mai theo hóa đơn 00021499" u="1"/>
        <s v="Bán hàng Ready mart - bến xe Giáp Bát theo hóa đơn 00021583" u="1"/>
        <s v="Bán hàng Ready Mart - CS2 - Định Công theo hóa đơn 00021566" u="1"/>
        <s v="Bán hàng CHỊ HÀ THỊ CÚC (READY MART) theo hóa đơn 00027897" u="1"/>
        <s v="Bán hàng Ready mart - bến xe Giáp Bát theo hóa đơn 00027898" u="1"/>
        <s v="Bán hàng Ready Mart - CS2 - Định Công theo hóa đơn 00028273" u="1"/>
        <s v="ĐÃ KIỂM TRA - Hàng trả - READYMART-HNI-HMI-001 - CHỊ HÀ THỊ CÚC (READY MART)  - Phiếu ngày (04/03/2026)" u="1"/>
        <s v="ĐÃ KIỂM TRA - Hàng trả - READYMART-HNI-HMI-001 - CHỊ HÀ THỊ CÚC (READY MART)  - Phiếu ngày (18/03/2026)" u="1"/>
        <s v="Hàng trả - READYMART-HNI-HMI-003 - Ready Mart - CS6 - K35 Tân Mai - 2103ready003 - Phiếu ngày (21/03/2026)" u="1"/>
        <s v="ĐÃ KIỂM TRA - Hàng trả - READYMART-HNI-HMI-004 - Ready Mart - CS2 - Định Công  - Phiếu ngày (24/03/2026)" u="1"/>
        <s v="ĐÃ KIỂM TRA - Hàng trả - READYMART-HNI-HMI-002 - Ready mart - bến xe Giáp Bát  - Phiếu ngày (24/03/2026)" u="1"/>
        <s v="ĐÃ KIỂM TRA - Hàng trả - READYMART-HNI-HMI-001 - CHỊ HÀ THỊ CÚC (READY MART) - 2603ready001 - Phiếu ngày (26/03/2026)" u="1"/>
        <s v="ĐÃ KIỂM TRA - Hàng trả - READYMART-HNI-HMI-001 - CHỊ HÀ THỊ CÚC (READY MART) - 204redymart001 - Phiếu ngày (20/04/2026)" u="1"/>
        <s v="Bán hàng Ready mart - bến xe Giáp Bát theo hóa đơn 00031523" u="1"/>
        <s v="Bán hàng CHỊ HÀ THỊ CÚC (READY MART) theo hóa đơn 00032719" u="1"/>
        <s v="Bán hàng CHỊ HÀ THỊ CÚC (READY MART) theo hóa đơn 00037439" u="1"/>
        <s v="Bán hàng Ready mart - bến xe Giáp Bát theo hóa đơn 00038000" u="1"/>
        <s v="Bán hàng CHỊ HÀ THỊ CÚC (READY MART) theo hóa đơn 00041955" u="1"/>
        <s v="ĐÃ KIỂM TRA - Hàng trả - CHỊ HÀ THỊ CÚC (READY MART) - 080626ready0001 - Phiếu ngày (08/06/2026)-READYMART-HNI-HMI-001" u="1"/>
        <s v="ĐÃ KIỂM TRA - Hàng trả  - Ready mart - bến xe Giáp Bát - 080626readymart0002 - Phiếu ngày (08/06/2026)-READYMART-HNI-HMI-002" u="1"/>
        <s v="Bán hàng Ready mart - bến xe Giáp Bát theo hóa đơn 00043619" u="1"/>
        <s v="Bán hàng Dalat Farm Vinhomes Ocean S1.10, HN theo hóa đơn 00000072" u="1"/>
        <s v="Bán hàng Dalat Farm Vinhomes Ocean S2.10, HN theo hóa đơn 00000071" u="1"/>
        <s v="Bán hàng Dalat Farm Tòa M2 Ocean Park, HN theo hóa đơn 00000512" u="1"/>
        <s v="Bán hàng Dalat Farm Tòa P3 Ocean Park, HN theo hóa đơn 00000075" u="1"/>
        <s v="Bán hàng Dalat Farm Vinhomes Ocean S2.17, HN theo hóa đơn 00002902" u="1"/>
        <s v="Hàng trả THN003888" u="1"/>
        <s v="Hàng trả THN003785" u="1"/>
        <s v="ĐÃ KIỂM TRA - Hàng trả - DALATF-HNI-GLM-007 - DalatFarm  M1 Masterise Ocean park - phiếu: THN003753 - Phiếu ngày (06/02/2026)" u="1"/>
        <s v="ĐÃ KIỂM TRA - Hàng trả - DALATF-HNI-GLM-004 - Dalat Farm Vinhomes Ocean S2.17, HN - 0602DALAT004 - Phiếu ngày (06/02/2026)" u="1"/>
        <s v="ĐÃ KIỂM TRA - Hàng trả - DALATF-HNI-GLM-004 - Dalat Farm Vinhomes Ocean S2.17, HN- phiếu: THN003713 - Phiếu ngày (28/01/2026)" u="1"/>
        <s v="ĐÃ KIỂM TRA - Hàng trả - DALATF-HNI-GLM-003 - Dalat Farm Vinhomes Ocean S2.10, HN - phiếu: THN003663 - Phiếu ngày (06/01/2026)" u="1"/>
        <s v="OPN" u="1"/>
        <s v="ĐƠN FINEMART" u="1"/>
        <s v="FINEMART Căn 01S03, block S7.02 chung cư Vinhomes Grand Park" u="1"/>
        <s v="FINEMART Căn 01S04, Block S2.01, Chung Cư Vinhomes, Grand Park, Đường Nguyễn Xiển, P. Long Thạnh Mỹ, TP.Thủ Đức" u="1"/>
        <s v="FINEMART Căn 01S02, Block S5.01, Chung Cư Vinhomes, Grand Park" u="1"/>
        <s v="FINEMART KDC Palm Residence" u="1"/>
        <s v="ĐƠN FINEMART S2.01--1" u="1"/>
        <s v="FINEMART S5.01 5/8 - FINEMART Căn 01S02, Block S5.01, Chung Cư Vinhomes, Grand Park" u="1"/>
        <s v="FINEMART S7.02 5/8 - FINEMART Căn 01S03, block S7.02 chung cư Vinhomes Grand Park" u="1"/>
        <s v="FINEMART S2.01 14/10" u="1"/>
        <s v="FINEMART S7.02 14/10 - FINEMART 512 Nguyễn Xiển" u="1"/>
        <s v="FINEMART S5.01 14/10 - FINEMART Căn 01S02, Block S5.01, Chung Cư Vinhomes, Grand Park" u="1"/>
        <s v="FINEMART04 28/10" u="1"/>
        <s v="FINEMART S2.01 25/11" u="1"/>
        <s v="finemart s5.01 24/11" u="1"/>
        <s v="finemart s7.02 24/11" u="1"/>
        <s v="Bán hàng GREEN MART 183 Hoàng Mai ( ĐƠN ĐẶT NGÀY 1-11 ÁP DỤNG GIÁ GÀ MỚI)" u="1"/>
        <s v="Bán hàng GREEN MART 183 Hoàng Mai" u="1"/>
        <s v="Bán hàng GREEN MART 48 Trần Kim Xuyến theo hóa đơn 00088195" u="1"/>
        <s v="Bán hàng GREEN MART 48 Trần Kim Xuyến" u="1"/>
        <s v="Bán hàng GREEN MART Vinhomes Ocean Park - Khu vip Ruby tòa R102" u="1"/>
        <s v="Bán hàng GREEN MART Vinhomes Ocean Park - Khu Pavilion tòa P4" u="1"/>
        <s v="GREEN MART 48 Trần Kim Xuyến" u="1"/>
        <s v="GREEN MART Vinhomes Ocean Park - Khu Pavilion tòa P4" u="1"/>
        <s v="Hàng trả theo phiếu THN003535" u="1"/>
        <s v="Bán hàng GREEN MART Vinhomes Ocean Park - Khu vip Ruby tòa R102 theo hóa đơn 00000116" u="1"/>
        <s v="Bán hàng GREEN MART Vinhomes Ocean Park - Khu Pavilion tòa P4 theo hóa đơn 00000117" u="1"/>
        <s v="Bán hàng ĐỊA ĐIỂM KINH DOANH SỐ 1 - HỘ KINH DOANH GREEN MART HÀ NỘI theo hóa đơn 00003303" u="1"/>
        <s v="Bán hàng GREEN MART HÀ NỘI CƠ SỞ 5 theo hóa đơn 00003304" u="1"/>
        <s v="GREEN MART HÀ NỘI CƠ SỞ 7" u="1"/>
        <s v="Bán hàng GREEN MART HÀ NỘI CƠ SỞ 7 theo hóa đơn 00008532" u="1"/>
        <s v="Bán hàng GREEN MART HÀ NỘI CƠ SỞ 5 theo hóa đơn 00010491" u="1"/>
        <s v="Bán hàng ĐỊA ĐIỂM KINH DOANH SỐ 1 - HỘ KINH DOANH GREEN MART HÀ NỘI theo hóa đơn 00014704" u="1"/>
        <s v="Bán hàng GREEN MART HÀ NỘI CƠ SỞ 7 theo hóa đơn 00014703" u="1"/>
        <s v="Bán hàng HỘ KINH DOANH GREEN MART HÀ NỘI theo hóa đơn 00017180" u="1"/>
        <s v="Bán hàng GREEN MART HÀ NỘI CƠ SỞ 5 theo hóa đơn 00017187" u="1"/>
        <s v="Bán hàng GREEN MART HÀ NỘI CƠ SỞ 5 theo hóa đơn 00017186" u="1"/>
        <s v="Bán hàng GREEN MART HÀ NỘI CƠ SỞ 7 theo hóa đơn 00017294" u="1"/>
        <s v="Bán hàng GREEN MART HÀ NỘI CƠ SỞ 5 theo hóa đơn 00019129" u="1"/>
        <s v="Hàng trả - GREEN-HNI-HMI-0001 - GREEN MART 183 Hoàng Mai - 0902green001 - Phiếu ngày (09/02/2026)" u="1"/>
        <s v="Hàng trả - GREEN-HNI-GLM-0003 - GREEN MART Vinhomes Ocean Park - Khu vip Ruby tòa R102 - 0903green003 - Phiếu ngày (09/03/2026)" u="1"/>
        <s v="Bán hàng HỘ KINH DOANH GREEN MART HÀ NỘI theo hóa đơn 00021567" u="1"/>
        <s v="Bán hàng GREEN MART HÀ NỘI CƠ SỞ 7 theo hóa đơn 00024199" u="1"/>
        <s v="Bán hàng GREEN MART HÀ NỘI CƠ SỞ 5 theo hóa đơn 00024198" u="1"/>
        <s v="Bán hàng HỘ KINH DOANH GREEN MART HÀ NỘI theo hóa đơn 00024820" u="1"/>
        <s v="Bán hàng GREEN MART HÀ NỘI CƠ SỞ 7 theo hóa đơn 00027824" u="1"/>
        <s v="Bán hàng ĐỊA ĐIỂM KINH DOANH SỐ 1 - HỘ KINH DOANH GREEN MART HÀ NỘI theo hóa đơn 00027892" u="1"/>
        <s v="Bán hàng HỘ KINH DOANH GREEN MART HÀ NỘI theo hóa đơn 00027893" u="1"/>
        <s v="Bán hàng GREEN MART HÀ NỘI CƠ SỞ 5 theo hóa đơn 00028194" u="1"/>
        <s v="Hàng trả - GREEN-HNI-HMI-0001 - GREEN MART 183 Hoàng Mai - 0304green001 - Phiếu ngày (03/04/2026)" u="1"/>
        <s v="ĐÃ KIỂM TRA - Hàng trả - GREEN-HNI-GLM-0003 - GREEN MART Vinhomes Ocean Park - Khu vip Ruby tòa R102 - 2004green003 - Phiếu ngày (20/04/2026)" u="1"/>
        <s v="Hàng trả - GREEN-HNI-GLM-0003 - GREEN MART Vinhomes Ocean Park - Khu vip Ruby tòa R102 - 090526green003 - Phiếu ngày (09/05/2026)" u="1"/>
        <s v="Hàng trả - Vinhomes Ocean Park - Khu Pavilion tòa P4 - theo phiếu ngày 20/04/2026" u="1"/>
        <s v="Bán hàng GREEN MART HÀ NỘI CƠ SỞ 5 theo hóa đơn 00031525" u="1"/>
        <s v="Bán hàng HỘ KINH DOANH GREEN MART HÀ NỘI theo hóa đơn 00032715" u="1"/>
        <s v="Bán hàng HỘ KINH DOANH GREEN MART HÀ NỘI theo hóa đơn 00033093" u="1"/>
        <s v="Bán hàng ĐỊA ĐIỂM KINH DOANH SỐ 1 - HỘ KINH DOANH GREEN MART HÀ NỘI theo hóa đơn 00033151" u="1"/>
        <s v="Bán hàng GREEN MART HÀ NỘI CƠ SỞ 7 theo hóa đơn 00034394" u="1"/>
        <s v="Bán hàng GREEN MART HÀ NỘI CƠ SỞ 7 theo hóa đơn 00035986" u="1"/>
        <s v="Bán hàng GREEN MART HÀ NỘI CƠ SỞ 5 theo hóa đơn 00036034" u="1"/>
        <s v="ĐÃ KIỂM TRA - Hàng trả - GREEN-HNI-GLM-0004 - GREEN MART Vinhomes Ocean Park - Khu Pavilion tòa P4  - Phiếu ngày (14/05/2026)" u="1"/>
        <s v="Hàng trả - GREEN-HNI-GLM-0003 - GREEN MART Vinhomes Ocean Park - Khu vip Ruby tòa R102 - Phiếu ngày (14/05/2026)" u="1"/>
        <s v="ĐÃ KIỂM TRA - Hàng trả - GREEN-HNI-GLM-0003 - GREEN MART Vinhomes Ocean Park - Khu vip Ruby tòa R102 - Phiếu ngày (14/05/2026)" u="1"/>
        <s v="ĐÃ KIỂM TRA - Hàng trả - GREEN-HNI-HMI-0001 - GREEN MART 183 Hoàng Mai  - Phiếu ngày (15/05/2026)" u="1"/>
        <s v="ĐÃ KIỂM TRA -Hàng trả  - GREEN MART Vinhomes Ocean Park - Khu Pavilion tòa P4 - 050626green0004 - Phiếu ngày (05/06/2026)-GREEN-HNI-GLM-0004" u="1"/>
        <s v="ĐÃ KIỂM TRA - Hàng trả - GREEN MART Vinhomes Ocean Park - Khu vip Ruby tòa R102 - 050626green0003 - Phiếu ngày (05/06/2026)-GREEN-HNI-GLM-0003" u="1"/>
        <s v="Bán hàng GREEN MART HÀ NỘI CƠ SỞ 5 theo hóa đơn 00038100" u="1"/>
        <s v="Bán hàng HỘ KINH DOANH GREEN MART HÀ NỘI theo hóa đơn 00039066" u="1"/>
        <s v="Bán hàng GREEN MART HÀ NỘI CƠ SỞ 7 theo hóa đơn 00039067" u="1"/>
        <s v="Bán hàng GREEN MART HÀ NỘI CƠ SỞ 7 theo hóa đơn 00040564" u="1"/>
        <s v="Bán hàng GREEN MART HÀ NỘI CƠ SỞ 5 theo hóa đơn 00040939" u="1"/>
        <s v="Bán hàng HỘ KINH DOANH GREEN MART HÀ NỘI theo hóa đơn 00041223" u="1"/>
        <s v="Bán hàng HỘ KINH DOANH GREEN MART HÀ NỘI theo hóa đơn 00042601" u="1"/>
        <s v="Bán hàng Green mart- hope resident theo hóa đơn 00022737" u="1"/>
        <s v="Bán hàng Green mart- hope resident theo hóa đơn 00029617" u="1"/>
        <s v="Bán hàng Green mart- hope resident theo hóa đơn 00039538" u="1"/>
        <s v="Hàng trả - KL-HNI-LBN-00092 -  Green mart- hope resident - phiếu ngày 01/06/2026" u="1"/>
        <s v="Bán hàng Green mart- hope resident theo hóa đơn 00042600" u="1"/>
        <s v="TỒN ĐẦU KỲ NĂM 2022" u="1"/>
        <s v="Happymart anland 2" u="1"/>
        <s v="Happymart ct8a kđt Dương Nội" u="1"/>
        <s v="Happymart anland 1" u="1"/>
        <s v="Happy Mart CT2 Dương Nội, HN" u="1"/>
        <s v="Happymart CT8a Dương Nội, HN" u="1"/>
        <s v="ĐƠN KHÁCH LẼ Happymart CT8a Dương Nội, HN, THANH TOÁN LUN , CHỊ VUI SĐT : 0865239929 , CK 5% CỐ ĐỊNH" u="1"/>
        <s v="Bán hàng CÔNG TY CỔ PHẦN SHINSEN GROUP theo hóa đơn 0006260" u="1"/>
        <s v="Bán hàng CÔNG TY CỔ PHẦN SHINSEN GROUP theo hóa đơn 0007441" u="1"/>
        <s v="Bán hàng CÔNG TY CỔ PHẦN SHINSEN GROUP theo hóa đơn 0007626" u="1"/>
        <s v="Bán hàng CÔNG TY CỔ PHẦN SHINSEN GROUP theo hóa đơn 0007683" u="1"/>
        <s v="Bán hàng CÔNG TY CỔ PHẦN SHINSEN GROUP theo hóa đơn 0010425" u="1"/>
        <s v="Bán hàng CÔNG TY CỔ PHẦN SHINSEN GROUP theo hóa đơn 0010439" u="1"/>
        <s v="Bán hàng CÔNG TY CỔ PHẦN SHINSEN GROUP theo hóa đơn 0010742" u="1"/>
        <s v="Bán hàng CÔNG TY CỔ PHẦN SHINSEN GROUP theo hóa đơn 0011240" u="1"/>
        <s v="Bán hàng CÔNG TY CỔ PHẦN SHINSEN GROUP theo hóa đơn 0011257" u="1"/>
        <s v="Bán hàng CÔNG TY CỔ PHẦN SHINSEN GROUP theo hóa đơn 0012792" u="1"/>
        <s v="Bán hàng CÔNG TY CỔ PHẦN SHINSEN GROUP theo hóa đơn 00000235" u="1"/>
        <s v="Bán hàng CÔNG TY CỔ PHẦN SHINSEN GROUP theo hóa đơn 00000250" u="1"/>
        <s v="Bán hàng CÔNG TY CỔ PHẦN SHINSEN GROUP theo hóa đơn 00000921" u="1"/>
        <s v="Bán hàng CÔNG TY CỔ PHẦN SHINSEN GROUP theo hóa đơn 00003436" u="1"/>
        <s v="Bán hàng CÔNG TY CỔ PHẦN SHINSEN GROUP theo hóa đơn 00004658" u="1"/>
        <s v="Bán hàng CÔNG TY CỔ PHẦN SHINSEN GROUP theo hóa đơn 00004659" u="1"/>
        <s v="Bán hàng CÔNG TY CỔ PHẦN SHINSEN GROUP theo hóa đơn 00005411" u="1"/>
        <s v="Bán hàng CÔNG TY CỔ PHẦN SHINSEN GROUP theo hóa đơn 00005583" u="1"/>
        <s v="Bán hàng CÔNG TY CỔ PHẦN SHINSEN GROUP theo hóa đơn 00006265" u="1"/>
        <s v="Bán hàng CÔNG TY CỔ PHẦN SHINSEN GROUP theo hóa đơn 00006749" u="1"/>
        <s v="Bán hàng CÔNG TY CỔ PHẦN SHINSEN GROUP theo hóa đơn 00009775" u="1"/>
        <s v="Bán hàng CÔNG TY CỔ PHẦN SHINSEN GROUP theo hóa đơn 00010542" u="1"/>
        <s v="Bán hàng CÔNG TY CỔ PHẦN SHINSEN GROUP theo hóa đơn 00013488" u="1"/>
        <s v="Bán hàng CÔNG TY CỔ PHẦN SHINSEN GROUP theo hóa đơn 00015812" u="1"/>
        <s v="Bán hàng CÔNG TY CỔ PHẦN SHINSEN GROUP theo hóa đơn 00017102" u="1"/>
        <s v="Bán hàng CÔNG TY CỔ PHẦN SHINSEN GROUP theo hóa đơn 00017677" u="1"/>
        <s v="Bán hàng CÔNG TY CỔ PHẦN SHINSEN GROUP theo hóa đơn 00018358" u="1"/>
        <s v="Bán hàng CÔNG TY CỔ PHẦN SHINSEN GROUP theo hóa đơn 00019520" u="1"/>
        <s v="Bán hàng CÔNG TY CỔ PHẦN SHINSEN GROUP theo hóa đơn 00021898" u="1"/>
        <s v="Bán hàng Shinsen Cửa Hàng Nguyễn Văn Đậu theo hóa đơn 00023969" u="1"/>
        <s v="Bán hàng Shinsen Cửa Hàng Nguyễn Văn Công theo hóa đơn 00024369" u="1"/>
        <s v="Bán hàng CÔNG TY CỔ PHẦN SHINSEN GROUP theo hóa đơn 00027076" u="1"/>
        <s v="Bán hàng Shinsen Cửa Hàng Nguyễn Văn Công theo hóa đơn 00028964" u="1"/>
        <s v="Bán hàng Shinsen Cửa Hàng Nguyễn Văn Đậu theo hóa đơn 00028984" u="1"/>
        <s v="Bán hàng Shinsen Cửa Hàng Nguyễn Văn Công theo hóa đơn 00029644" u="1"/>
        <s v="Bán hàng CÔNG TY CỔ PHẦN SHINSEN GROUP theo hóa đơn 00033910" u="1"/>
        <s v="Bán hàng CÔNG TY CỔ PHẦN SHINSEN GROUP theo hóa đơn 00033911" u="1"/>
        <s v="Bán hàng CÔNG TY CỔ PHẦN SHINSEN GROUP theo hóa đơn 00034309" u="1"/>
        <s v="Bán hàng Shinsen Cửa Hàng Nguyễn Văn Công theo hóa đơn 00034328" u="1"/>
        <s v="Bán hàng Shinsen Cửa Hàng Nguyễn Văn Đậu theo hóa đơn 00036453" u="1"/>
        <s v="Bán hàng Shinsen Cửa Hàng Nguyễn Văn Công theo hóa đơn 00037770" u="1"/>
        <s v="Bán hàng Shinsen Cửa Hàng Nguyễn Văn Công theo hóa đơn 00041713" u="1"/>
        <s v="Bán hàng Shinsen Cửa Hàng Phạm Viết Chánh theo hóa đơn 00044679" u="1"/>
        <s v="Bán hàng Shinsen Cửa Hàng Nguyễn Văn Công theo hóa đơn 00045804" u="1"/>
        <s v="Bán hàng Shinsen Cửa Hàng Ngô Quyền theo hóa đơn 00046930" u="1"/>
        <s v="Bán hàng Shinsen Cửa Hàng Phạm Viết Chánh theo hóa đơn 00047673" u="1"/>
        <s v="Bán hàng Shinsen Cửa Hàng Nguyễn Văn Công theo hóa đơn 00049627" u="1"/>
        <s v="Bán hàng Shinsen Cửa Hàng Phạm Viết Chánh theo hóa đơn 00049722" u="1"/>
        <s v="Bán hàng Shinsen Cửa Hàng Nguyễn Văn Công theo hóa đơn 00052097" u="1"/>
        <s v="Bán hàng Shinsen Cửa Hàng Nguyễn Văn Công theo hóa đơn 00054474" u="1"/>
        <s v="Bán hàng Shinsen Cửa Hàng Phạm Viết Chánh theo hóa đơn 00055226" u="1"/>
        <s v="5402100082503(1208) - ACM - TRO hóa đơn 00088958 29/12/2025" u="1"/>
        <s v="54021000080862(1304) - ACM - SOM hóa đơn 00083942 13/12/2025" u="1"/>
        <s v="54021000079815(1310) - ACM - ORC hóa đơn 00082198 08/12/2025" u="1"/>
        <s v="54021000081705(1203) - ACM - GRE hóa đơn 00085881 20/12/2025" u="1"/>
        <s v="54021000082072(1202) ACM – GAR hóa đơn 00086186 24/12/2025" u="1"/>
        <s v="54021000082627(1304) - ACM - SOM hóa đơn 00088966 29/12/2025" u="1"/>
        <s v="54021000079994(1111) - ACM - CAO hóa đơn 00082197 08/12/2025" u="1"/>
        <s v="54021000081427(1111) - ACM - CAO hóa đơn 00085213 18/12/2025" u="1"/>
        <s v="54021000082072(1309) - ACM - SUN hóa đơn 00086186 24/12/2025" u="1"/>
        <s v="10041001151155" u="1"/>
        <s v="10011001528985" u="1"/>
        <s v="10091000175110 - AEON BÌNH DƯƠNG NEW CITY" u="1"/>
        <s v="10041001153309" u="1"/>
        <s v="10021001220882" u="1"/>
        <s v="10041001155687" u="1"/>
        <s v="10101000139150 - AEON NGUYỄN VĂN LINH" u="1"/>
        <s v="10041001156835" u="1"/>
        <s v="10011001536240" u="1"/>
        <s v="10091000178023 - AEON BÌNH DƯƠNG NEW CITY" u="1"/>
        <s v="10041001159508" u="1"/>
        <s v="10021001224963" u="1"/>
        <s v="10091000179769 - AEON BÌNH DƯƠNG NEW CITY" u="1"/>
        <s v="10011001539012" u="1"/>
        <s v="10091000181040 - AEON BÌNH DƯƠNG NEW CITY" u="1"/>
        <s v="'54021000079191" u="1"/>
        <s v="'54021000079357" u="1"/>
        <s v="Hỗ trợ trưng bày (1.5%)" u="1"/>
        <s v="Hỗ trợ quảng cáo (2%)" u="1"/>
        <s v="Hỗ trợ điều hành (3%)" u="1"/>
        <s v="Phí hỗ trợ dữ liệu Website" u="1"/>
        <s v="Ho tro khuyen khich BHang 2 (2%)" u="1"/>
        <s v="Sinh nhật trung tâm (sau thuế)" u="1"/>
        <s v="Hỗ trợ in ấn" u="1"/>
        <s v="Hỗ trợ thành viên WAON point (1.5%)" u="1"/>
        <s v="ĐÃ KIỂM TRA - HÀNG TRẢ -AEON BÌNH DƯƠNG NEW CITY - AEON-BDG-01-1009 - PHIẾU: 11855" u="1"/>
        <s v="10021001227786" u="1"/>
        <s v="54021000083525(1202) - ACM – GAR hóa đơn 00000137 05.01.2026" u="1"/>
        <s v="54021000083525(1203) - ACM - GRE hóa đơn 00000137 05.01.2026" u="1"/>
        <s v="10041001164162" u="1"/>
        <s v="10041001163590" u="1"/>
        <s v="54021000083920(1211) - ACM - HL6 hóa đơn 00001395 08/01/2026" u="1"/>
        <s v="10011001544376" u="1"/>
        <s v="10091000182674 - AEON BÌNH DƯƠNG NEW CITY" u="1"/>
        <s v="10021001229602" u="1"/>
        <s v="10101000144682 - AEON NGUYỄN VĂN LINH" u="1"/>
        <s v="54021000084243(1304) - ACM - SOM hóa đơn 00002027 13/01/2026" u="1"/>
        <s v="54021000084399(1111) - ACM - CAO hóa đơn 00002026 13/01/2026" u="1"/>
        <s v="54021000094399(1309) - ACM - SUN hóa đơn 00002026 13/01/2026" u="1"/>
        <s v="10041001165562" u="1"/>
        <s v="10021001231172" u="1"/>
        <s v="10091000184278 - AEON BÌNH DƯƠNG NEW CITY" u="1"/>
        <s v="10011001546454" u="1"/>
        <s v="10041001166360" u="1"/>
        <s v="10041001167128" u="1"/>
        <s v="10131000021641" u="1"/>
        <s v="54021000085252(1304) - ACM - SOM hóa đơn 00004080 20/01/2026" u="1"/>
        <s v="10021001233030" u="1"/>
        <s v="10011001549139" u="1"/>
        <s v="54021000085643(1208) - ACM - TRO hóa đơn 00005324 24/01/2026" u="1"/>
        <s v="10101000147486 - AEON NGUYỄN VĂN LINH" u="1"/>
        <s v="54021000085793(1310) - ACM - ORC hóa đơn 00005323 24/01/2026" u="1"/>
        <s v="10091000186031 - AEON BÌNH DƯƠNG NEW CITY" u="1"/>
        <s v="10041001169373" u="1"/>
        <s v="54021000085903(1202) - ACM – GAR hóa đơn 00005325 24/01/2026" u="1"/>
        <s v="10131000022247" u="1"/>
        <s v="54021000086157(1208) - ACM - TRO" u="1"/>
        <s v="54021000086287(1309) - ACM - SUN" u="1"/>
        <s v="10041001170985" u="1"/>
        <s v="10091000187606 - AEON BÌNH DƯƠNG NEW CITY" u="1"/>
        <s v="10011001551777" u="1"/>
        <s v="10041001171869" u="1"/>
        <s v="HÀNG TRẢ -CÔNG TY TNHH AEON VIỆT NAM-PHIẾU: 677" u="1"/>
        <s v="Các khoản hỗ trợ T01.2026" u="1"/>
        <s v="HÀNG TRẢ -CÔNG TY TNHH AEON VIỆT NAM-PHIẾU: 14869" u="1"/>
        <s v="Các khoản hỗ trợ T1.2026" u="1"/>
        <s v="54021000087175(1304) - ACM - SOM" u="1"/>
        <s v="10011001553950" u="1"/>
        <s v="10021001238110" u="1"/>
        <s v="10041001173540" u="1"/>
        <s v="54021000087312(1202) - ACM – GAR hóa đơn 00012046 12/02/2026" u="1"/>
        <s v="54021000087312(1111) - ACM - CAO hóa đơn 00012046 12/02/2026" u="1"/>
        <s v="10131000025090" u="1"/>
        <s v="10091000189557 - AEON BÌNH DƯƠNG NEW CITY" u="1"/>
        <s v="10041001174124" u="1"/>
        <s v="10041001174613" u="1"/>
        <s v="10011001556357" u="1"/>
        <s v="10131000025998" u="1"/>
        <s v="54021000087934(1202) - ACM – GAR" u="1"/>
        <s v="Bán hàng CÔNG TY TNHH AEON VIỆT NAM - CHI NHÁNH BÌNH DƯƠNG. theo hóa đơn 00010738" u="1"/>
        <s v="54021000088105(1310) - ACM - ORC hóa đơn 00013162 24/02/2026" u="1"/>
        <s v="10041001175929" u="1"/>
        <s v="54021000088279(1111) - ACM - CAO hóa đơn 00013163 24/02/2026" u="1"/>
        <s v="10021001238081" u="1"/>
        <s v="54021000088416(1309) - ACM - SUN hóa đơn 00013161 24/02/2026" u="1"/>
        <s v="54021000088416(1304) - ACM - SOM hóa đơn 00013161 24/02/2026" u="1"/>
        <s v="10131000026886" u="1"/>
        <s v="54021000088821(1111) - ACM - CAO" u="1"/>
        <s v="10021001241813" u="1"/>
        <s v="10041001177774" u="1"/>
        <s v="10091000192553 - AEON BÌNH DƯƠNG NEW CITY" u="1"/>
        <s v="54021000089454(1304) - ACM - SOM hóa đơn 00014796 03/03/2026" u="1"/>
        <s v="54021000089454(1208) - ACM - TRO hóa đơn 00014796 03/03/2026" u="1"/>
        <s v="ĐÃ KIỂM TRA - HÀNG TRẢ -AEON BÌNH DƯƠNG NEW CITY - AEON-BDG-01-1009 - PHIẾU: 12230" u="1"/>
        <s v="HÀNG TRẢ THEO PHIẾU 15005" u="1"/>
        <s v="Các khoản hỗ trợ T2.2026" u="1"/>
        <s v="54021000089556(1310) - ACM - ORC" u="1"/>
        <s v="10021001244279" u="1"/>
        <s v="10131000028859" u="1"/>
        <s v="10131000028770" u="1"/>
        <s v="10041001181105" u="1"/>
        <s v="10041001182490" u="1"/>
        <s v="10011001563937" u="1"/>
        <s v="10091000195678 - AEON BÌNH DƯƠNG NEW CITY" u="1"/>
        <s v="54021000090676(1309) - ACM - SUN" u="1"/>
        <s v="10011001566561" u="1"/>
        <s v="10101000159246 - AEON NGUYỄN VĂN LINH" u="1"/>
        <s v="10091000197058 - AEON BÌNH DƯƠNG NEW CITY" u="1"/>
        <s v="10021001248921" u="1"/>
        <s v="10021001250081" u="1"/>
        <s v="10041001186423" u="1"/>
        <s v="10011001569514" u="1"/>
        <s v="10041001187743" u="1"/>
        <s v="Các khoản hỗ trợ T3.2026" u="1"/>
        <s v="Hỗ trợ khác - GA01134-PLB002" u="1"/>
        <s v="10021001252526" u="1"/>
        <s v="10041001188796" u="1"/>
        <s v="10091000200353" u="1"/>
        <s v="10011001572290" u="1"/>
        <s v="10091000201524" u="1"/>
        <s v="10011001573524" u="1"/>
        <s v="Bị điều chỉnh bởi hóa đơn 00000992 ngày 04/06/2026" u="1"/>
        <s v="Điều chỉnh cho hóa đơn Mẫu số 1, ký hiệu C26TTN, số 00026309, ngày 09 tháng 04 năm 2026: Điều chỉnh giảm về 0 do khách hàng_x000a_hoàn trả lại hàng" u="1"/>
        <s v="10021001254504" u="1"/>
        <s v="10041001191515" u="1"/>
        <s v="10011001574372" u="1"/>
        <s v="10021001256466" u="1"/>
        <s v="10101000165806" u="1"/>
        <s v="10091000203103 - AEON BÌNH DƯƠNG NEW CITY" u="1"/>
        <s v="4031000016289 - AEON MIDORI PARK" u="1"/>
        <s v="10101000167611" u="1"/>
        <s v="10091000205274" u="1"/>
        <s v="10041001195482" u="1"/>
        <s v="10011001579637" u="1"/>
        <s v="10041001196728" u="1"/>
        <s v="10011001580828" u="1"/>
        <s v="HÀNG TRẢ THEO PHIẾU 11694" u="1"/>
        <s v="ĐÃ KIỂM TRA - PHIẾU TRẢ HÀNG SỐ: 915" u="1"/>
        <s v="ĐÃ KIỂM TRA - Phiếu trả hàng số: 565" u="1"/>
        <s v="ĐÃ KIỂM TRA - Phiếu trả hàng số: 564" u="1"/>
        <s v="ĐÃ KIỂM TRA - PHIẾU TRẢ HÀNG SỐ: 15208" u="1"/>
        <s v="HÀNG TRẢ - CÔNG TY TNHH AEON VIỆT NAM - CHI NHÁNH LONG AN - Phiếu trả hàng số: 606" u="1"/>
        <s v="HÀNG TRẢ - CÔNG TY TNHH AEON VIỆT NAM - CHI NHÁNH LONG AN - Phiếu trả hàng số: 605" u="1"/>
        <s v="Các khoản hỗ trợ T4.2026 (Sampling)" u="1"/>
        <s v="Các khoản hỗ trợ T4.2026" u="1"/>
        <s v="Các khoản hỗ trợ T5.2026 (điều chỉnh giảm)" u="1"/>
        <s v="Các khoản hỗ trợ T5.2026" u="1"/>
        <s v="40031000017505" u="1"/>
        <s v="10041001198648" u="1"/>
        <s v="10011001585010" u="1"/>
        <s v="10091000209379" u="1"/>
        <s v="40031000018541" u="1"/>
        <s v="10041001201399" u="1"/>
        <s v="10101000172131" u="1"/>
        <s v="10021001264423" u="1"/>
        <s v="10041001202128" u="1"/>
        <s v="10011001587128" u="1"/>
        <s v="40031000019401" u="1"/>
        <s v="10041001205256" u="1"/>
        <s v="10021001268335" u="1"/>
        <s v="40031000020191" u="1"/>
        <s v="10101000176552" u="1"/>
        <s v="10091000214200" u="1"/>
        <s v="40031000021040" u="1"/>
        <s v="10041001207782" u="1"/>
        <s v="10011001593111" u="1"/>
        <s v="10131000042217" u="1"/>
        <s v="10021001272805" u="1"/>
        <s v="10021001271360" u="1"/>
        <s v="10101000179033" u="1"/>
        <s v="10091000215611" u="1"/>
        <s v="10101000180553" u="1"/>
        <s v="10021001275233" u="1"/>
        <s v="10091000217348" u="1"/>
        <s v="40031000022844" u="1"/>
        <s v="10041001212077" u="1"/>
        <s v="10011001597931" u="1"/>
        <s v="HÀNG TRẢ - Số tham chiếu : 10100000094178" u="1"/>
        <s v="HÀNG TRẢ - AEON-HCM-TPU-000 - CÔNG TY TNHH AEON VIỆT NAM - Phiếu trả hàng số: 15253" u="1"/>
        <s v="10041001214069" u="1"/>
        <s v="10131000044994" u="1"/>
        <s v="10011001599231" u="1"/>
        <s v="10021001277710" u="1"/>
        <s v="10091000219179" u="1"/>
        <s v="40031000023565" u="1"/>
        <s v="10101000182328" u="1"/>
        <s v="Hàng trả " u="1"/>
        <s v="Hỗ trợ Marketing" u="1"/>
        <s v="SOI-HNI-HBT-S05 - SOI 5 - PARK 8 - TIMES CITY" u="1"/>
        <s v="SOI-HNI-CGY-S10 - SOI 10 - 16N7A Nguyễn Thị Thập" u="1"/>
        <s v="SOI-HNI-DDA-S18 - SOI 18-78 Láng Hạ" u="1"/>
        <s v="SOI-HNI-HBT-S40 - SOI 40 - 50 Lò Đúc" u="1"/>
        <s v="SOI-HNI-HBT-S48 - SOI 48 - Imperia" u="1"/>
        <s v="SOI-HNI-NTL-S51 - SOI 51 - 142 Trần Bình" u="1"/>
        <s v="SOI-HNI-TTX-S52 - SOI 52 - 55 Ngụy Như Kon Tum" u="1"/>
        <s v="SOI-HNI-DDA-S58 - SOI 58 - 16 Đoàn Thị Điểm" u="1"/>
        <s v="SOI-HNI-TTX-S61 - SOI 61 - 44 Nguyễn Tuân" u="1"/>
        <s v="SOI-HNI-HBT-S64 - SOI 64 - 178 Lò Đúc" u="1"/>
        <s v="SOI-HNI-HDG-S66 - SOI 66 - 56 Nguyễn Khuyến" u="1"/>
        <s v="SOI-HNI-HDG-S67 - SOI 67 - 33KDT Mỗ Lao" u="1"/>
        <s v="SOI-HNI-THO-S75 - SOI 75-Xuân La" u="1"/>
        <s v="SOI-HNI-MYI-S76 - SOI 76-Nguyễn Đổng Chi" u="1"/>
        <s v="SOI-HNI-HDG-S78 - SOI 78- XaLa" u="1"/>
        <s v="SOI-HNI-HDG-S79 - SOI 79 - Văn Phú" u="1"/>
        <s v="SOI-HNI-BDH-S44 - SOI 44 - 12C Láng Hạ" u="1"/>
        <s v="SOI-HNI-BDH-S72 - SOI 72 -179 Trần Đăng Ninh" u="1"/>
        <s v="SOI-HNI-BDH-S08 - SOI 8 - 20 Núi Trúc" u="1"/>
        <s v="SOI-HNI-HDC-S15 - SOI 15 - Long Khánh 06" u="1"/>
        <s v="SOI-HNI-CGY-S20 - SOI 20 - 203 Trung Kính" u="1"/>
        <s v="SOI-HNI-TTX-S42 - SOI 42 - 52 Nguyễn Huy Tưởng" u="1"/>
        <s v="SOI-HNI-DDA-S43 - SOI 43 - 163 Đặng Tiến Đông" u="1"/>
        <s v="SOI-HNI-LBN-S53 - SOI 53 - 44 Nguyễn Sơn" u="1"/>
        <s v="SOI-HNI-HBT-S04 - SOI 4 - 65 Trần Nhân Tông" u="1"/>
        <s v="SOI-HNI-BDH-S68 - SOI 68 - 76 Linh Lang" u="1"/>
        <s v="SOI-HNI-CGY-S45 - SOI 45 - 117 Phan Văn Trường" u="1"/>
        <s v="Bán hàng SOI-HNI-HDG-S66 - SOI 66 - 56 Nguyễn Khuyến theo hóa đơn 00003981" u="1"/>
        <s v="SOI-HNI-BDH-S69 - SOI 69 - 54 Giang Văn Minh" u="1"/>
        <s v="Bán hàng SOI-HNI-HDG-S78 - SOI 78- XaLa theo hóa đơn 00004353" u="1"/>
        <s v="Bán hàng SOI-HNI-HBT-S04 - SOI 4 - 65 Trần Nhân Tông theo hóa đơn 00006060" u="1"/>
        <s v="Bán hàng SOI-HNI-HBT-S05 - SOI 5 - PARK 8 - TIMES CITY theo hóa đơn 00006061" u="1"/>
        <s v="Bán hàng SOI-HNI-BDH-S08 - SOI 8 - 20 Núi Trúc theo hóa đơn 00006062" u="1"/>
        <s v="Bán hàng SOI-HNI-CGY-S10 - SOI 10 - 16N7A Nguyễn Thị Thập theo hóa đơn 00006063" u="1"/>
        <s v="Bán hàng SOI-HNI-CGY-S20 - SOI 20 - 203 Trung Kính theo hóa đơn 00006064" u="1"/>
        <s v="Bán hàng SOI-HNI-LBN-S35 - SOI 35 - KDT Việt Hưng theo hóa đơn 00006065" u="1"/>
        <s v="Bán hàng SOI-HNI-TTX-S42 - SOI 42 - 52 Nguyễn Huy Tưởng theo hóa đơn 00006066" u="1"/>
        <s v="Bán hàng SOI-HNI-DDA-S43 - SOI 43 - 163 Đặng Tiến Đông theo hóa đơn 00006067" u="1"/>
        <s v="Bán hàng SOI-HNI-CGY-S45 - SOI 45 - 117 Phan Văn Trường theo hóa đơn 00006068" u="1"/>
        <s v="Bán hàng SOI-HNI-NTL-S51 - SOI 51 - 142 Trần Bình theo hóa đơn 00006069" u="1"/>
        <s v="Bán hàng SOI-HNI-TTX-S52 - SOI 52 - 55 Ngụy Như Kon Tum theo hóa đơn 00006070" u="1"/>
        <s v="Bán hàng SOI-HNI-DDA-S58 - SOI 58 - 16 Đoàn Thị Điểm theo hóa đơn 00006071" u="1"/>
        <s v="Bán hàng SOI-HNI-HDG-S66 - SOI 66 - 56 Nguyễn Khuyến theo hóa đơn 00006072" u="1"/>
        <s v="Bán hàng SOI-HNI-BDH-S68 - SOI 68 - 76 Linh Lang theo hóa đơn 00006073" u="1"/>
        <s v="Bán hàng SOI-HNI-BDH-S69 - SOI 69 - 54 Giang Văn Minh theo hóa đơn 00006074" u="1"/>
        <s v="Bán hàng SOI-HNI-BDH-S72 - SOI 72 -179 Trần Đăng Ninh theo hóa đơn 00006075" u="1"/>
        <s v="Bán hàng SOI-HNI-THO-S75 - SOI 75-Xuân La theo hóa đơn 00006076" u="1"/>
        <s v="Bán hàng SOI-HNI-HDG-S79 - SOI 79 - Văn Phú theo hóa đơn 00006077" u="1"/>
        <s v="Hàng trả - SOI-HNI-TTX-S01 - SOI 1 - 182 Hoàng Văn Thái - 0201s01 - Phiếu ngày (02/01/2026)" u="1"/>
        <s v="ĐÃ KIỂM TRA - Hàng trả - SOI-HNI-THO-S75 - SOI 75-Xuân La - 0501s75 - Phiếu ngày (05/01/2026)- phiếu: POR2601000167" u="1"/>
        <s v="ĐÃ KIỂM TRA - Hàng trả - SOI-HNI-HBT-S40 - SOI 40 - 50 Lò Đúc - phiếu: POR260100029 - Phiếu ngày (06/01/2026)" u="1"/>
        <s v="ĐÃ KIỂM TRA - Hàng trả - SOI-HNI-HBT-S04 - SOI 4 - 65 Trần Nhân Tông - phiếu: POR2601000222 - Phiếu ngày (06/01/2026)" u="1"/>
        <s v="Đã kiểm tra -Hàng trả - SOI-HNI-CGY-S20 - SOI 20 - 203 Trung Kính - 0701s20 - Phiếu ngày (07/01/2026)" u="1"/>
        <s v="ĐÃ KIỂM TRA - Hàng trả - SOI-HNI-HBT-S05 - SOI 5 - PARK 8 - TIMES CITY - phiếu: POR2601000387- Phiếu ngày (08/01/2026)" u="1"/>
        <s v="ĐÃ KIỂM TRA - HÀNG TRẢ - SOI-HNI-CGY-S10 - SOI 10 - 16N7A Nguyễn Thị Thập - SOI-HNI-CGY-S10 - PHIẾU: POR2601000366" u="1"/>
        <s v="Đã kiểm tra-Hàng trả - SOI-HNI-TTX-S61 - SOI 61 - 44 Nguyễn Tuân - 0801s61 - Phiếu ngày (08/01/2026)" u="1"/>
        <s v="Hàng trả theo phiếu POR2601000380" u="1"/>
        <s v="ĐÃ KIỂM TRA - Hàng trả - SOI-HNI-BDH-S44 - SOI 44 - 12C Láng Hạ - 0901s44 - Phiếu ngày (09/01/2026)- phiếu : POR2601000401" u="1"/>
        <s v="ĐÃ KIỂM TRA - Hàng trả - SOI-HNI-BDH-S08 - SOI 8 - 20 Núi Trúc - 1101s08 - Phiếu ngày (11/01/2026)- phiếu : POR2601000497" u="1"/>
        <s v="Hàng trả - SOI-HNI-HBT-S05 - SOI 5 - PARK 8 - TIMES CITY - 1201s05 - Phiếu ngày (12/01/2026)" u="1"/>
        <s v="ĐÃ KIỂM TRA - Hàng trả - SOI-HNI-THO-S75 - SOI 75-Xuân La - phiếu: POR2601000730- Phiếu ngày (15/01/2026)" u="1"/>
        <s v="ĐÃ KIỂM TRA - Hàng trả - SOI-HNI-BDH-S08 - SOI 8 - 20 Núi Trúc - Phiếu : POR2601000720 - Phiếu ngày (15/01/2026)" u="1"/>
        <s v="ĐÃ KIỂM TRA - Hàng trả - SOI-HNI-HDC-S15 - SOI 15 - Long Khánh 06 - Phiếu: POR2601000803- Phiếu ngày (16/01/2026)" u="1"/>
        <s v="ĐÃ KIỂM TRA - Hàng trả - SOI-HNI-HBT-S04 - SOI 4 - 65 Trần Nhân Tông - phiếu: POR2601000854 - Phiếu ngày (17/01/2026)" u="1"/>
        <s v="ĐÃ KIỂM TRA - Hàng trả - SOI-HNI-HBT-S40 - SOI 40 - 50 Lò Đúc - phiếu: POR2601000853 - Phiếu ngày (17/01/2026)" u="1"/>
        <s v="ĐÃ KIỂM TRA - Hàng trả - SOI-HNI-HDG-S78 - SOI 78- XaLa - phiếu: POR2601001021 - Phiếu ngày (20/01/2026)" u="1"/>
        <s v="ĐÃ KIỂM TRA - Hàng trả - SOI-HNI-DDA-S18 - SOI 18-78 Láng Hạ - phiếu: POR2601001000- Phiếu ngày (20/01/2026)" u="1"/>
        <s v="Đã kiểm tra-Hàng trả - SOI-HNI-CGY-S20 - SOI 20 - 203 Trung Kính - 2101s20 - Phiếu ngày (21/01/2026)" u="1"/>
        <s v="ĐÃ KIỂM TRA - Hàng trả - SOI-HNI-HDG-S66 - SOI 66 - 56 Nguyễn Khuyến - phiếu: ngày 22/01/2026" u="1"/>
        <s v="ĐÃ KIỂM TRA - Hàng trả - SOI-HNI-BDH-S69 - SOI 69 - 54 Giang Văn Minh - phiếu: ngày 22/01/2026" u="1"/>
        <s v="ĐÃ KIỂM TRA - Hàng trả - SOI-HNI-CGY-S57 - SOI 57 - Hoàng Quốc Việt - phiếu: ngày 22/01/2026" u="1"/>
        <s v="ĐÃ KIỂM TRA - Hàng trả - SOI-HNI-GLM-S54 - SOI 54 - Ocean park S02-07 - phiếu: ngày 22/01/2026" u="1"/>
        <s v="ĐÃ KIỂM TRA - Hàng trả - SOI-HNI-TTX-S52 - SOI 52 - 55 Ngụy Như Kon Tum - phiếu: ngày 22/01/2026" u="1"/>
        <s v="ĐÃ KIỂM TRA - Hàng trả - SOI-HNI-CGY-S45 - SOI 45 - 117 Phan Văn Trường - phiếu: ngày 22/01/2026" u="1"/>
        <s v="ĐÃ KIỂM TRA - Hàng trả - SOI-HNI-CGY-S20 - SOI 20 - 203 Trung Kính - phiếu: POR2601000273 - Phiếu ngày (07/01/2026)" u="1"/>
        <s v="Hàng trả - SOI-HNI-TTX-S01 - SOI 1 - 182 Hoàng Văn Thái " u="1"/>
        <s v="SOI-HNI-MYI-S76 - SOI 76-Nguyễn Đổng Chi, KM SP CHÂN 300G X 10% TỪ NGÀY 1-2 ĐẾN 28-2" u="1"/>
        <s v="SOI-HNI-HDG-S67 - SOI 67 - 33KDT Mỗ Lao, KM SP CHÂN 300G X 10% TỪ NGÀY 1-2 ĐẾN 28-2" u="1"/>
        <s v="SOI-HNI-HBT-S48 - SOI 48 - Imperia, KM SP CHÂN 300G X 10% TỪ NGÀY 1-2 ĐẾN 28-2" u="1"/>
        <s v="SOI-HNI-NTL-S51 - SOI 51 - 142 Trần Bình, KM SP CHÂN 300G X 10% TỪ NGÀY 1-2 ĐẾN 28-2" u="1"/>
        <s v="SOI-HNI-BDH-S72 - SOI 72 -179 Trần Đăng Ninh, KM SP CHÂN 300G X 10% TỪ NGÀY 1-2 ĐẾN 28-2" u="1"/>
        <s v="SOI-HNI-BDH-S44 - SOI 44 - 12C Láng Hạ, KM SP CHÂN 300G X 10% TỪ NGÀY 1-2 ĐẾN 28-2" u="1"/>
        <s v="SOI-HNI-GLM-S54 - SOI 54 - Ocean park S02-07" u="1"/>
        <s v="SOI-HNI-DDA-S18 - SOI 18-78 Láng Hạ, KM SP CHÂN 300G X 10% TỪ NGÀY 1-2 ĐẾN 28-2" u="1"/>
        <s v="SOI-HNI-TTX-S61 - SOI 61 - 44 Nguyễn Tuân, KM SP CHÂN 300G X 10% TỪ NGÀY 1-2 ĐẾN 28-2" u="1"/>
        <s v="SOI-HNI-LBN-S53 - SOI 53 - 44 Nguyễn Sơn, KM SP CHÂN 300G X 10% TỪ NGÀY 1-2 ĐẾN 28-2" u="1"/>
        <s v="SOI-HNI-HKM-S02 - SOI 2 - 13B Phan Huy Chú, KM SP CHÂN 300G X 10% TỪ NGÀY 1-2 ĐẾN 28-2" u="1"/>
        <s v="SOI-HNI-CGY-S45 - SOI 45 - 117 Phan Văn Trường, KM SP CHÂN 300G X 10% TỪ NGÀY 1-2 ĐẾN 28-2" u="1"/>
        <s v="SOI-HNI-BDH-S68 - SOI 68 - 76 Linh Lang, KM SP CHÂN 300G X 10% TỪ NGÀY 1-2 ĐẾN 28-2" u="1"/>
        <s v="Bán hàng SOI-HNI-CGY-S20 - SOI 20 - 203 Trung Kính theo hóa đơn 00010521 , CHẠY KM CHÂN GIÒ MUỐI 300G X 10% TỪ NGÀY 1-2 ĐẾN 28-2" u="1"/>
        <s v="Xuất kho bán hàng SOI-HNI-BDH-S08 - SOI 8 - 20 Núi Trúc theo hóa đơn 00010534" u="1"/>
        <s v="Bán hàng SOI-HNI-BDH-S68 - SOI 68 - 76 Linh Lang theo hóa đơn 00010532 , CHẠY KM CHÂN GIÒ MUỐI 300G X 10% TỪ NGÀY 1-2 ĐẾN 28-2" u="1"/>
        <s v="Xuất kho bán hàng SOI-HNI-HDG-S67 - SOI 67 - 33KDT Mỗ Lao theo hóa đơn 00010531" u="1"/>
        <s v="Xuất kho bán hàng SOI-HNI-CGY-S10 - SOI 10 - 16N7A Nguyễn Thị Thập theo hóa đơn 00010518" u="1"/>
        <s v="Bán hàng SOI-HNI-HBT-S05 - SOI 5 - PARK 8 - TIMES CITY theo hóa đơn 00010529 , CHẠY KM CHÂN GIÒ MUỐI 300G X 10% TỪ NGÀY 1-2 ĐẾN 28-2" u="1"/>
        <s v="Xuất kho bán hàng SOI-HNI-DDA-S18 - SOI 18-78 Láng Hạ theo hóa đơn 00010519" u="1"/>
        <s v="Bán hàng SOI-HNI-TTX-S52 - SOI 52 - 55 Ngụy Như Kon Tum theo hóa đơn 00010526 , CHẠY KM CHÂN GIÒ MUỐI 300G X 10% TỪ NGÀY 1-2 ĐẾN 28-2" u="1"/>
        <s v="Xuất kho bán hàng SOI-HNI-BDH-S44 - SOI 44 - 12C Láng Hạ theo hóa đơn 00010524" u="1"/>
        <s v="Bán hàng SOI-HNI-NTL-S51 - SOI 51 - 142 Trần Bình theo hóa đơn 00010525 , CHẠY KM CHÂN GIÒ MUỐI 300G X 10% TỪ NGÀY 1-2 ĐẾN 28-2" u="1"/>
        <s v="Xuất kho bán hàng SOI-HNI-HDG-S66 - SOI 66 - 56 Nguyễn Khuyến theo hóa đơn 00010530" u="1"/>
        <s v="Bán hàng SOI-HNI-BDH-S69 - SOI 69 - 54 Giang Văn Minh theo hóa đơn 00010533 , CHẠY KM CHÂN GIÒ MUỐI 300G X 10% TỪ NGÀY 1-2 ĐẾN 28-2" u="1"/>
        <s v="Bán hàng SOI-HNI-LBN-S53 - SOI 53 - 44 Nguyễn Sơn theo hóa đơn 00010527 , CHẠY KM CHÂN GIÒ MUỐI 300G X 10% TỪ NGÀY 1-2 ĐẾN 28-2" u="1"/>
        <s v="Bán hàng SOI-HNI-LBN-S35 - SOI 35 - KDT Việt Hưng theo hóa đơn 00010522 , CHẠY KM CHÂN GIÒ MUỐI 300G X 10% TỪ NGÀY 1-2 ĐẾN 28-2" u="1"/>
        <s v="Bán hàng SOI-HNI-TTX-S42 - SOI 42 - 52 Nguyễn Huy Tưởng theo hóa đơn 00010523 , CHẠY KM CHÂN GIÒ MUỐI 300G X 10% TỪ NGÀY 1-2 ĐẾN 28-2" u="1"/>
        <s v="Xuất kho bán hàng SOI-HNI-DDA-S58 - SOI 58 - 16 Đoàn Thị Điểm theo hóa đơn 00010528" u="1"/>
        <s v="Bán hàng SOI-HNI-BDH-S44 - SOI 44 - 12C Láng Hạ theo hóa đơn 00012109 , CHẠY KM SP CHÂN 300G X 10% TỪ NGÀY 1/2 ĐẾN 28/2" u="1"/>
        <s v="ĐÃ KIỂM TRA - Hàng trả - SOI-HNI-THO-S65 - SOI 65 - 36 Nguyễn Hoàng Tôn - 1002s65 - Phiếu ngày (10/02/2026)" u="1"/>
        <s v="ĐÃ KIỂM TRA - Hàng trả - SOI-HNI-GLM-S54 - SOI 54 - Ocean park S02-07 - 1002s54 - Phiếu ngày (10/02/2026)" u="1"/>
        <s v="ĐÃ KIỂM TRA - Hàng trả - SOI-HNI-HBT-S05 - SOI 5 - PARK 8 - TIMES CITY - 1002s05 - Phiếu ngày (10/02/2026)" u="1"/>
        <s v="ĐÃ KIỂM TRA - Hàng trả - SOI-HNI-TTX-S01 - SOI 1 - 182 Hoàng Văn Thái - 1002s01 - Phiếu ngày (10/02/2026)" u="1"/>
        <s v="CHƯA CÓ PHIẾU GỐC - Hàng trả - SOI-HNI-CGY-S20-SOI 20 - 203 Trung Kính - Phiếu ngày (02/02/2026)" u="1"/>
        <s v="Bán hàng SOI-HNI-TTX-S61 - SOI 61 - 44 Nguyễn Tuân theo hóa đơn 00014721 , CHẠY KM SP GÀ MUỐI 500G X 10% TỪ 1-3 ĐẾN 31-3" u="1"/>
        <s v="Bán hàng SOI-HNI-HDG-S67 - SOI 67 - 33KDT Mỗ Lao theo hóa đơn 00014724 , CHẠY KM SP GÀ MUỐI 500G X 10% TỪ 1-3 ĐẾN 31-3" u="1"/>
        <s v="Bán hàng SOI-HNI-LBN-S53 - SOI 53 - 44 Nguyễn Sơn theo hóa đơn 00014718 , CHẠY KM SP GÀ MUỐI 500G X 10% TỪ 1-3 ĐẾN 31-3" u="1"/>
        <s v="Bán hàng SOI-HNI-THO-S75 - SOI 75 - Xuân La theo hóa đơn 00014726 , CHẠY KM SP GÀ MUỐI 500G X 10% TỪ 1-3 ĐẾN 31-3" u="1"/>
        <s v="Bán hàng SOI-HNI-NTL-S51 - SOI 51 - 142 Trần Bình theo hóa đơn 00014716 , CHẠY KM SP GÀ MUỐI 500G X 10% TỪ 1-3 ĐẾN 31-3" u="1"/>
        <s v="Bán hàng SOI-HNI-BDH-S69 - SOI 69 - 54 Giang Văn Minh theo hóa đơn 00014725 , CHẠY KM SP GÀ MUỐI 500G X 10% TỪ 1-3 ĐẾN 31-3" u="1"/>
        <s v="Bán hàng SOI-HNI-HBT-S64 - SOI 64 - 178 Lò Đúc theo hóa đơn 00014722 , CHẠY KM SP GÀ MUỐI 500G X 10% TỪ 1-3 ĐẾN 31-3" u="1"/>
        <s v="Bán hàng SOI-HNI-HDG-S66 - SOI 66 - 56 Nguyễn Khuyến theo hóa đơn 00014723 , CHẠY KM SP GÀ MUỐI 500G X 10% TỪ 1-3 ĐẾN 31-3" u="1"/>
        <s v="Bán hàng SOI-HNI-HBT-S05 - SOI 5 - PARK 8 - TIMES CITY theo hóa đơn 00014707 , CHẠY KM SP GÀ MUỐI 500G X 10% TỪ 1-3 ĐẾN 31-3" u="1"/>
        <s v="Bán hàng SOI-HNI-HDG-S79 - SOI 79 - Văn Phú theo hóa đơn 00014729 , CHẠY KM SP GÀ MUỐI 500G X 10% TỪ 1-3 ĐẾN 31-3" u="1"/>
        <s v="Bán hàng SOI-HNI-TTX-S42 - SOI 42 - 52 Nguyễn Huy Tưởng theo hóa đơn 00014712 , CHẠY KM SP GÀ MUỐI 500G X 10% TỪ 1-3 ĐẾN 31-3" u="1"/>
        <s v="Bán hàng SOI-HNI-GLM-S54 - SOI 54 - Ocean park S02-07 theo hóa đơn 00014719 , CHẠY KM SP GÀ MUỐI 500G X 10% TỪ 1-3 ĐẾN 31-3" u="1"/>
        <s v="Bán hàng SOI-HNI-DDA-S18 - SOI 18-78 Láng Hạ theo hóa đơn 00014710 , CHẠY KM SP GÀ MUỐI 500G X 10% TỪ 1-3 ĐẾN 31-3" u="1"/>
        <s v="Bán hàng SOI-HNI-CGY-S20 - SOI 20 - 203 Trung Kính theo hóa đơn 00014711 , CHẠY KM SP GÀ MUỐI 500G X 10% TỪ 1-3 ĐẾN 31-3" u="1"/>
        <s v="Bán hàng SOI-HNI-BDH-S08 - SOI 8 - 20 Núi Trúc theo hóa đơn 00014708 , CHẠY KM SP GÀ MUỐI 500G X 10% TỪ 1-3 ĐẾN 31-3" u="1"/>
        <s v="Bán hàng SOI-HNI-TTX-S52 - SOI 52 - 55 Ngụy Như Kon Tum theo hóa đơn 00014717 , CHẠY KM SP GÀ MUỐI 500G X 10% TỪ 1-3 ĐẾN 31-3" u="1"/>
        <s v="Bán hàng SOI-HNI-MYI-S76 - SOI 76 - Nguyễn Đổng Chi theo hóa đơn 00014727 , CHẠY KM SP GÀ MUỐI 500G X 10% TỪ 1-3 ĐẾN 31-3" u="1"/>
        <s v="Bán hàng SOI-HNI-DDA-S58 - SOI 58 - 16 Đoàn Thị Điểm theo hóa đơn 00014720 , CHẠY KM SP GÀ MUỐI 500G X 10% TỪ 1-3 ĐẾN 31-3" u="1"/>
        <s v="Bán hàng SOI-HNI-HDG-S78 - SOI 78- XaLa theo hóa đơn 00014728 , CHẠY KM SP GÀ MUỐI 500G X 10% TỪ 1-3 ĐẾN 31-3" u="1"/>
        <s v="Bán hàng SOI-HNI-DDA-S43 - SOI 43 - 163 Đặng Tiến Đông theo hóa đơn 00014713 , CHẠY KM SP GÀ MUỐI 500G X 10% TỪ 1-3 ĐẾN 31-3" u="1"/>
        <s v="Bán hàng SOI-HNI-HBT-S48 - SOI 48 - Imperia theo hóa đơn 00014715 , CHẠY KM SP GÀ MUỐI 500G X 10% TỪ 1-3 ĐẾN 31-3" u="1"/>
        <s v="Bán hàng SOI-HNI-CGY-S10 - SOI 10 - 16N7A Nguyễn Thị Thập theo hóa đơn 00014709 , CHẠY KM SP GÀ MUỐI 500G X 10% TỪ 1-3 ĐẾN 31-3" u="1"/>
        <s v="Bán hàng SOI-HNI-BDH-S44 - SOI 44 - 12C Láng Hạ theo hóa đơn 00014714 , CHẠY KM SP GÀ MUỐI 500G X 10% TỪ 1-3 ĐẾN 31-3" u="1"/>
        <s v="SOI-HNI-HKM-S02 - SOI 2 - 13B Phan Huy Chú, CHẠY KM SP GÀ MUỐI 500G X 10% TỪ NGÀY 1-3 ĐẾN 31-3" u="1"/>
        <s v="SOI-HNI-BDH-S08 - SOI 8 - 20 Núi Trúc, CHẠY KM SP GÀ MUỐI 500G X 10% TỪ NGÀY 1-3 ĐẾN 31-3" u="1"/>
        <s v="SOI-HNI-DDA-S43 - SOI 43 - 163 Đặng Tiến Đông, CHẠY KM SP GÀ MUỐI 500G X 10% TỪ NGÀY 1-3 ĐẾN 31-3" u="1"/>
        <s v="SOI-HNI-CGY-S45 - SOI 45 - 117 Phan Văn Trường, CHẠY KM SP GÀ MUỐI 500G X 10% TỪ NGÀY 1-3 ĐẾN 31-3" u="1"/>
        <s v="SOI-HNI-BDH-S72 - SOI 72 -179 Trần Đăng Ninh, CHẠY KM SP GÀ MUỐI 500G X 10% TỪ NGÀY 1-3 ĐẾN 31-3" u="1"/>
        <s v="SOI-HNI-BDH-S44 - SOI 44 - 12C Láng Hạ, CHẠY KM SP GÀ MUỐI 500G X 10% TỪ NGÀY 1-3 ĐẾN 31-3" u="1"/>
        <s v="SOI-HNI-HDG-S66 - SOI 66 - 56 Nguyễn Khuyến, CHẠY KM SP GÀ MUỐI 500G X 10% TỪ NGÀY 1-3 ĐẾN 31-3" u="1"/>
        <s v="SOI-HNI-HDG-S67 - SOI 67 - 33KDT Mỗ Lao, CHẠY KM SP GÀ MUỐI 500G X 10% TỪ NGÀY 1-3 ĐẾN 31-3" u="1"/>
        <s v="SOI-HNI-NTL-S51 - SOI 51 - 142 Trần Bình, CHẠY KM SP GÀ MUỐI 500G X 10% TỪ NGÀY 1-3 ĐẾN 31-3" u="1"/>
        <s v="SOI-HNI-CGY-S20 - SOI 20 - 203 Trung Kính, CHẠY KM SP GÀ MUỐI 500G X 10% TỪ NGÀY 1-3 ĐẾN 31-3" u="1"/>
        <s v="Bán hàng SOI-HNI-GLM-S54 - SOI 54 - Ocean park S02-07 theo hóa đơn 00019166" u="1"/>
        <s v="Bán hàng SOI-HNI-HBT-S04 - SOI 4 - 65 Trần Nhân Tông theo hóa đơn 00019157" u="1"/>
        <s v="Bán hàng SOI-HNI-HBT-S48 - SOI 48 - Imperia theo hóa đơn 00019163" u="1"/>
        <s v="Bán hàng SOI-HNI-HDG-S66 - SOI 66 - 56 Nguyễn Khuyến theo hóa đơn 00019168" u="1"/>
        <s v="Bán hàng SOI-HNI-HDG-S79 - SOI 79 - Văn Phú theo hóa đơn 00019173" u="1"/>
        <s v="SOI-HNI-HKM-S02 - SOI 2 - 13B Phan Huy Chú" u="1"/>
        <s v="Bán hàng SOI-HNI-LBN-S53 - SOI 53 - 44 Nguyễn Sơn theo hóa đơn 00019165" u="1"/>
        <s v="Hóa đơn điều chỉnh" u="1"/>
        <s v="Bán hàng SOI-HNI-TTX-S42 - SOI 42 - 52 Nguyễn Huy Tưởng theo hóa đơn 00019161" u="1"/>
        <s v="Bán hàng SOI-HNI-CGY-S10 - SOI 10 - 16N7A Nguyễn Thị Thập theo hóa đơn 00021602" u="1"/>
        <s v="Bán hàng SOI-HNI-CGY-S20 - SOI 20 - 203 Trung Kính theo hóa đơn 00021604" u="1"/>
        <s v="Bán hàng SOI-HNI-DDA-S43 - SOI 43 - 163 Đặng Tiến Đông theo hóa đơn 00021607" u="1"/>
        <s v="Bán hàng SOI-HNI-DDA-S58 - SOI 58 - 16 Đoàn Thị Điểm theo hóa đơn 00021612" u="1"/>
        <s v="Bán hàng SOI-HNI-GLM-S54 - SOI 54 - Ocean park S02-07 theo hóa đơn 00021611" u="1"/>
        <s v="Bán hàng SOI-HNI-HBT-S04 - SOI 4 - 65 Trần Nhân Tông theo hóa đơn 00021600" u="1"/>
        <s v="Bán hàng SOI-HNI-HBT-S05 - SOI 5 - PARK 8 - TIMES CITY theo hóa đơn 00021601" u="1"/>
        <s v="Bán hàng SOI-HNI-HBT-S48 - SOI 48 - Imperia theo hóa đơn 00021608" u="1"/>
        <s v="Bán hàng SOI-HNI-HDC-S15 - SOI 15 - Long Khánh 06 theo hóa đơn 00021603" u="1"/>
        <s v="Bán hàng SOI-HNI-HDG-S78 - SOI 78- XaLa theo hóa đơn 00021614" u="1"/>
        <s v="Bán hàng SOI-HNI-LBN-S35 - SOI 35 - KDT Việt Hưng theo hóa đơn 00021605" u="1"/>
        <s v="Bán hàng SOI-HNI-LBN-S53 - SOI 53 - 44 Nguyễn Sơn theo hóa đơn 00021610" u="1"/>
        <s v="Bán hàng SOI-HNI-NTL-S51 - SOI 51 - 142 Trần Bình theo hóa đơn 00021609" u="1"/>
        <s v="Bán hàng SOI-HNI-TTX-S01 - SOI 1 - 182 Hoàng Văn Thái theo hóa đơn 00021599" u="1"/>
        <s v="Bán hàng SOI-HNI-TTX-S42 - SOI 42 - 52 Nguyễn Huy Tưởng theo hóa đơn 00021606" u="1"/>
        <s v="Bán hàng SOI-HNI-THO-S75 - SOI 75-Xuân La theo hóa đơn 00021613" u="1"/>
        <s v="Hàng trả - SOI-HNI-BDH-S72 - SOI 72 -179 Trần Đăng Ninh - 2003s72 - Phiếu ngày (20/03/2026)" u="1"/>
        <s v="Hàng trả - SOI-HNI-BDH-S68 - SOI 68 - 76 Linh Lang - Phiếu ngày (19/03/2026)" u="1"/>
        <s v="Hàng trả - SOI-HNI-HDG-S78 - SOI 78- XaLa - 1403s78 - Phiếu ngày (14/03/2026)" u="1"/>
        <s v="Hàng trả - SOI-HNI-HDG-S78 - SOI 78- XaLa - 0403s78 - Phiếu ngày (04/03/2026)" u="1"/>
        <s v="Hàng trả - SOI-HNI-HDG-S79 - SOI 79 - Văn Phú - 1203s79 - Phiếu ngày (12/03/2026)" u="1"/>
        <s v="Hàng trả - SOI-HNI-BDH-S69 - SOI 69 - 54 Giang Văn Minh - 1203s69 - Phiếu ngày (12/03/2026)" u="1"/>
        <s v="Hàng trả - SOI-HNI-BDH-S68 - SOI 68 - 76 Linh Lang - 1203s68 - Phiếu ngày (12/03/2026)" u="1"/>
        <s v="Hàng trả - SOI-HNI-HDG-S67 - SOI 67 - 33KDT Mỗ Lao - 1203s67 - Phiếu ngày (12/03/2026)" u="1"/>
        <s v="Hàng trả - SOI-HNI-GLM-S54 - SOI 54 - Ocean park S02-07 - 1203s54 - Phiếu ngày (12/03/2026)" u="1"/>
        <s v="Hàng trả - SOI-HNI-TTX-S52 - SOI 52 - 55 Ngụy Như Kon Tum - 1203s52 - Phiếu ngày (12/03/2026)" u="1"/>
        <s v="Hàng trả - SOI-HNI-HBT-S48 - SOI 48 - Imperia - 1203s48 - Phiếu ngày (12/03/2026)" u="1"/>
        <s v="Hàng trả - SOI-HNI-BDH-S44 - SOI 44 - 12C Láng Hạ - 1203s44 - Phiếu ngày (12/03/2026)" u="1"/>
        <s v="Hàng trả - SOI-HNI-DDA-S18 - SOI 18-78 Láng Hạ - 1203s18 - Phiếu ngày (12/03/2026)" u="1"/>
        <s v="Hàng trả - SOI-HNI-TTX-S01 - SOI 1 - 182 Hoàng Văn Thái - 1203s01 - Phiếu ngày (12/03/2026)" u="1"/>
        <s v="Hàng trả - SOI-HNI-BDH-S08 - SOI 8 - 20 Núi Trúc - 1203s08 - Phiếu ngày (12/03/2026)" u="1"/>
        <s v="Hàng trả - SOI-HNI-HBT-S64 - SOI 64 - 178 Lò Đúc - Phiếu ngày (11/03/2026)" u="1"/>
        <s v="Hàng trả - SOI-HNI-HBT-S64 - SOI 64 - 178 Lò Đúc - Phiếu ngày (09/03/2026)" u="1"/>
        <s v="Hàng trả - SOI-HNI-HBT-S48 - SOI 48 - Imperia  - Phiếu ngày (06/03/2026)" u="1"/>
        <s v="Hàng trả - SOI-HNI-HBT-S05 - SOI 5 - PARK 8 - TIMES CITY - Phiếu ngày (06/03/2026)" u="1"/>
        <s v="Hỗ trợ Marketing T3" u="1"/>
        <s v="Bán hàng SOI-HNI-BDH-S08 - SOI 8 - 20 Núi Trúc theo hóa đơn 00024915" u="1"/>
        <s v="Bán hàng SOI-HNI-BDH-S44 - SOI 44 - 12C Láng Hạ theo hóa đơn 00024920" u="1"/>
        <s v="Bán hàng SOI-HNI-BDH-S68 - SOI 68 - 76 Linh Lang theo hóa đơn 00024929" u="1"/>
        <s v="Bán hàng SOI-HNI-DDA-S18 - SOI 18-78 Láng Hạ theo hóa đơn 00024918" u="1"/>
        <s v="Bán hàng SOI-HNI-DDA-S58 - SOI 58 - 16 Đoàn Thị Điểm theo hóa đơn 00024924" u="1"/>
        <s v="Bán hàng SOI-HNI-HBT-S04 - SOI 4 - 65 Trần Nhân Tông theo hóa đơn 00024914" u="1"/>
        <s v="Bán hàng SOI-HNI-HBT-S64 - SOI 64 - 178 Lò Đúc theo hóa đơn 00024926" u="1"/>
        <s v="Bán hàng SOI-HNI-HDC-S15 - SOI 15 - Long Khánh 06 theo hóa đơn 00024917" u="1"/>
        <s v="Bán hàng SOI-HNI-TTX-S42 - SOI 42 - 52 Nguyễn Huy Tưởng theo hóa đơn 00024919" u="1"/>
        <s v="Bán hàng SOI-HNI-TTX-S52 - SOI 52 - 55 Ngụy Như Kon Tum theo hóa đơn 00024923" u="1"/>
        <s v="Bán hàng SOI-HNI-TTX-S61 - SOI 61 - 44 Nguyễn Tuân theo hóa đơn 00024925" u="1"/>
        <s v="Bán hàng SOI-HNI-THO-S75 - SOI 75-Xuân La theo hóa đơn 00024931" u="1"/>
        <s v="Bán hàng SOI-HNI-BDH-S68 - SOI 68 - 76 Linh Lang theo hóa đơn 00026447 , chạy km sp gà muối 500g x 10% và chân 300g x 10% từ ngày 10-4 đến 10-5" u="1"/>
        <s v="Bán hàng SOI-HNI-BDH-S69 - SOI 69 - 54 Giang Văn Minh theo hóa đơn 00026448 , chạy km sp gà muối 500g x 10% và chân 300g x 10% từ ngày 10-4 đến 10-5" u="1"/>
        <s v="Bán hàng SOI-HNI-DDA-S43 - SOI 43 - 163 Đặng Tiến Đông theo hóa đơn 00026441 , chạy km sp gà muối 500g x 10% và chân 300g x 10% từ ngày 10-4 đến 10-5" u="1"/>
        <s v="Bán hàng SOI-HNI-HBT-S48 - SOI 48 - Imperia theo hóa đơn 00026442 , chạy km sp gà muối 500g x 10% và chân 300g x 10% từ ngày 10-4 đến 10-5" u="1"/>
        <s v="Bán hàng SOI-HNI-HDG-S66 - SOI 66 - 56 Nguyễn Khuyến theo hóa đơn 00026446 , chạy km sp gà muối 500g x 10% và chân 300g x 10% từ ngày 10-4 đến 10-5" u="1"/>
        <s v="Bán hàng SOI-HNI-HDG-S79 - SOI 79 - Văn Phú theo hóa đơn 00026449 , chạy km sp gà muối 500g x 10% và chân 300g x 10% từ ngày 10-4 đến 10-5" u="1"/>
        <s v="Bán hàng SOI-HNI-LBN-S35 - SOI 35 - KDT Việt Hưng theo hóa đơn 00026440 , chạy km sp gà muối 500g x 10% và chân 300g x 10% từ ngày 10-4 đến 10-5" u="1"/>
        <s v="Bán hàng SOI-HNI-LBN-S53 - SOI 53 - 44 Nguyễn Sơn theo hóa đơn 00026445 , chạy km sp gà muối 500g x 10% và chân 300g x 10% từ ngày 10-4 đến 10-5" u="1"/>
        <s v="Bán hàng SOI-HNI-NTL-S51 - SOI 51 - 142 Trần Bình theo hóa đơn 00026443 , chạy km sp gà muối 500g x 10% và chân 300g x 10% từ ngày 10-4 đến 10-5" u="1"/>
        <s v="Bán hàng SOI-HNI-TTX-S52 - SOI 52 - 55 Ngụy Như Kon Tum theo hóa đơn 00026444 , chạy km sp gà muối 500g x 10% và chân 300g x 10% từ ngày 10-4 đến 10-5" u="1"/>
        <s v="Bán hàng SOI-HNI-BDH-S69 - SOI 69 - 54 Giang Văn Minh theo hóa đơn 00028306" u="1"/>
        <s v="Bán hàng SOI-HNI-CGY-S10 - SOI 10 - 16N7A Nguyễn Thị Thập theo hóa đơn 00028300" u="1"/>
        <s v="Bán hàng SOI-HNI-CGY-S20 - SOI 20 - 203 Trung Kính theo hóa đơn 00028301" u="1"/>
        <s v="Bán hàng SOI-HNI-DDA-S43 - SOI 43 - 163 Đặng Tiến Đông theo hóa đơn 00028302" u="1"/>
        <s v="Bán hàng SOI-HNI-DDA-S58 - SOI 58 - 16 Đoàn Thị Điểm theo hóa đơn 00028304" u="1"/>
        <s v="Bán hàng SOI-HNI-HBT-S04 - SOI 4 - 65 Trần Nhân Tông theo hóa đơn 00028298" u="1"/>
        <s v="Bán hàng SOI-HNI-HBT-S05 - SOI 5 - PARK 8 - TIMES CITY theo hóa đơn 00028299" u="1"/>
        <s v="Bán hàng SOI-HNI-HDG-S67 - SOI 67 - 33KDT Mỗ Lao theo hóa đơn 00028305" u="1"/>
        <s v="Bán hàng SOI-HNI-MYI-S76 - SOI 76-Nguyễn Đổng Chi theo hóa đơn 00028307" u="1"/>
        <s v="Bán hàng SOI-HNI-TTX-S52 - SOI 52 - 55 Ngụy Như Kon Tum theo hóa đơn 00028303" u="1"/>
        <s v="Bán hàng SOI-HNI-CGY-S10 - SOI 10 - 16N7A Nguyễn Thị Thập theo hóa đơn 00030140 , CHẠY KM SP GÀ MUỐI 500G X 10% VÀ CHÂN GIÒ 300G X 10% TỪ NGÀY 10-4 ĐẾN 10-5" u="1"/>
        <s v="Bán hàng SOI-HNI-CGY-S20 - SOI 20 - 203 Trung Kính theo hóa đơn 00030142 , CHẠY KM SP GÀ MUỐI 500G X 10% VÀ CHÂN GIÒ 300G X 10% TỪ NGÀY 10-4 ĐẾN 10-5" u="1"/>
        <s v="Bán hàng SOI-HNI-CGY-S45 - SOI 45 - 117 Phan Văn Trường theo hóa đơn 00030145 , CHẠY KM SP GÀ MUỐI 500G X 10% VÀ CHÂN GIÒ 300G X 10% TỪ NGÀY 10-4 ĐẾN 10-5" u="1"/>
        <s v="Bán hàng SOI-HNI-DDA-S58 - SOI 58 - 16 Đoàn Thị Điểm theo hóa đơn 00030148 , CHẠY KM SP GÀ MUỐI 500G X 10% VÀ CHÂN GIÒ 300G X 10% TỪ NGÀY 10-4 ĐẾN 10-5" u="1"/>
        <s v="Bán hàng SOI-HNI-HBT-S05 - SOI 5 - PARK 8 - TIMES CITY theo hóa đơn 00030139 , CHẠY KM SP GÀ MUỐI 500G X 10% VÀ CHÂN GIÒ 300G X 10% TỪ NGÀY 10-4 ĐẾN 10-5" u="1"/>
        <s v="Bán hàng SOI-HNI-HDC-S15 - SOI 15 - Long Khánh 06 theo hóa đơn 00030141 , CHẠY KM SP GÀ MUỐI 500G X 10% VÀ CHÂN GIÒ 300G X 10% TỪ NGÀY 10-4 ĐẾN 10-5" u="1"/>
        <s v="Bán hàng SOI-HNI-HDG-S66 - SOI 66 - 56 Nguyễn Khuyến theo hóa đơn 00030149 , CHẠY KM SP GÀ MUỐI 500G X 10% VÀ CHÂN GIÒ 300G X 10% TỪ NGÀY 10-4 ĐẾN 10-5" u="1"/>
        <s v="Bán hàng SOI-HNI-HDG-S67 - SOI 67 - 33KDT Mỗ Lao theo hóa đơn 00030150 , CHẠY KM SP GÀ MUỐI 500G X 10% VÀ CHÂN GIÒ 300G X 10% TỪ NGÀY 10-4 ĐẾN 10-5" u="1"/>
        <s v="Bán hàng SOI-HNI-HDG-S78 - SOI 78- XaLa theo hóa đơn 00030151 , CHẠY KM SP GÀ MUỐI 500G X 10% VÀ CHÂN GIÒ 300G X 10% TỪ NGÀY 10-4 ĐẾN 10-5" u="1"/>
        <s v="Bán hàng SOI-HNI-HDG-S79 - SOI 79 - Văn Phú theo hóa đơn 00030152 , CHẠY KM SP GÀ MUỐI 500G X 10% VÀ CHÂN GIÒ 300G X 10% TỪ NGÀY 10-4 ĐẾN 10-5" u="1"/>
        <s v="Bán hàng SOI-HNI-LBN-S35 - SOI 35 - KDT Việt Hưng theo hóa đơn 00030143 , CHẠY KM SP GÀ MUỐI 500G X 10% VÀ CHÂN GIÒ 300G X 10% TỪ NGÀY 10-4 ĐẾN 10-5" u="1"/>
        <s v="Bán hàng SOI-HNI-NTL-S51 - SOI 51 - 142 Trần Bình theo hóa đơn 00030146 , CHẠY KM SP GÀ MUỐI 500G X 10% VÀ CHÂN GIÒ 300G X 10% TỪ NGÀY 10-4 ĐẾN 10-5" u="1"/>
        <s v="Bán hàng SOI-HNI-TTX-S42 - SOI 42 - 52 Nguyễn Huy Tưởng theo hóa đơn 00030144 , CHẠY KM SP GÀ MUỐI 500G X 10% VÀ CHÂN GIÒ 300G X 10% TỪ NGÀY 10-4 ĐẾN 10-5" u="1"/>
        <s v="Bán hàng SOI-HNI-TTX-S52 - SOI 52 - 55 Ngụy Như Kon Tum theo hóa đơn 00030147 , CHẠY KM SP GÀ MUỐI 500G X 10% VÀ CHÂN GIÒ 300G X 10% TỪ NGÀY 10-4 ĐẾN 10-5" u="1"/>
        <s v="ĐÃ KIỂM TRA - Hàng trả - SOI-HNI-HBT-S04 - SOI 4 - 65 Trần Nhân Tông  - Phiếu ngày (01/04/2026)" u="1"/>
        <s v="ĐÃ KIỂM TRA - Hàng trả - SOI-HNI-HDG-S66 - SOI 66 - 56 Nguyễn Khuyến - Phiếu ngày (02/04/2026)" u="1"/>
        <s v="ĐÃ KIỂM TRA - Hàng trả - SOI-HNI-HDG-S78 - SOI 78- XaLa  - Phiếu ngày (03/04/2026)" u="1"/>
        <s v="ĐÃ KIỂM TRA - Hàng trả - SOI-HNI-NTL-S51 - SOI 51 - 142 Trần Bình  - Phiếu ngày (06/04/2026)" u="1"/>
        <s v="ĐÃ KIỂM TRA - Hàng trả - SOI-HNI-LBN-S53 - SOI 53 - 44 Nguyễn Sơn - 0604s53 - Phiếu ngày (06/04/2026)" u="1"/>
        <s v="ĐÃ KIỂM TRA - Hàng trả - SOI-HNI-TTX-S52 - SOI 52 - 55 Ngụy Như Kon Tum - 0604s52 - Phiếu ngày (06/04/2026)" u="1"/>
        <s v="ĐÃ KIỂM TRA - Hàng trả - SOI-HNI-HBT-S48 - SOI 48 - Imperia - 0604s48 - Phiếu ngày (06/04/2026)" u="1"/>
        <s v="ĐÃ KIỂM TRA - Hàng trả - SOI-HNI-BDH-S44 - SOI 44 - 12C Láng Hạ - 0604s44 - Phiếu ngày (06/04/2026)" u="1"/>
        <s v="ĐÃ KIỂM TRA - HÀNG TRẢ - SOI-HNI-TTX-S42 - SOI 42 - 52 Nguyễn Huy Tưởng - SOI-HNI-TTX-S42" u="1"/>
        <s v="ĐÃ KIỂM TRA - Hàng trả - SOI-HNI-HDC-S15 - SOI 15 - Long Khánh 06 - 0604s15 - Phiếu ngày (06/04/2026)" u="1"/>
        <s v="ĐÃ KIỂM TRA - Hàng trả - SOI-HNI-BDH-S08 - SOI 8 - 20 Núi Trúc - 0604s08 - Phiếu ngày (06/04/2026)" u="1"/>
        <s v="ĐÃ KIỂM TRA - Hàng trả - SOI-HNI-HBT-S05 - SOI 5 - PARK 8 - TIMES CITY - 0604s05 - Phiếu ngày (06/04/2026)" u="1"/>
        <s v="ĐÃ KIỂM TRA - Hàng trả - SOI-HNI-HDG-S66 - SOI 66 - 56 Nguyễn Khuyến - Phiếu ngày (07/04/2026)" u="1"/>
        <s v="ĐÃ KIỂM TRA - Hàng trả - SOI-HNI-HBT-S64 - SOI 64 - 178 Lò Đúc - phiếu: POR2604000539 - Phiếu ngày (09/04/2026)" u="1"/>
        <s v="ĐÃ KIỂM TRA - Hàng trả - SOI-HNI-HDG-S67 - SOI 67 - 33KDT Mỗ Lao - phiếu: POR2604000522 - Phiếu ngày (09/04/2026)" u="1"/>
        <s v="ĐÃ KIỂM TRA - Hàng trả - SOI-HNI-HDG-S79 - SOI 79 - Văn Phú - Phiếu ngày (11/04/2026)" u="1"/>
        <s v="ĐÃ KIỂM TRA - Hàng trả - SOI-HNI-CGY-S10 - SOI 10 - 16N7A Nguyễn Thị Thập  - Phiếu ngày (12/04/2026)" u="1"/>
        <s v="ĐÃ KIỂM TRA - Hàng trả - SOI-HNI-MYI-S76 - SOI 76-Nguyễn Đổng Chi - 1304s76 - Phiếu ngày (13/04/2026)" u="1"/>
        <s v="ĐÃ KIỂM TRA - Hàng trả - SOI-HNI-CGY-S20 - SOI 20 - 203 Trung Kính  - Phiếu ngày (13/04/2026)" u="1"/>
        <s v="ĐÃ KIỂM TRA - Hàng trả - SOI-HNI-HDG-S78 - SOI 78- XaLa  - Phiếu ngày (14/04/2026) - phiếu: POR2604000859" u="1"/>
        <s v="ĐÃ KIỂM TRA - Hàng trả - SOI-HNI-TTX-S61 - SOI 61 - 44 Nguyễn Tuân - Phiếu ngày (23/04/2026)" u="1"/>
        <s v="ĐÃ KIỂM TRA - Hàng trả - SOI-HNI-HDG-S66 - SOI 66 - 56 Nguyễn Khuyến - Phiếu ngày (27/04/2026)" u="1"/>
        <s v="ĐÃ KIỂM TRA - Hàng trả - SOI-HNI-CGY-S45 - SOI 45 - 117 Phan Văn Trường - 2904S45 - Phiếu ngày (29/04/2026)" u="1"/>
        <s v="Hỗ trợ Marketing T4" u="1"/>
        <s v="Bán hàng SOI-HNI-BDH-S68 - SOI 68 - 76 Linh Lang theo hóa đơn 00033168" u="1"/>
        <s v="Bán hàng SOI-HNI-CGY-S10 - SOI 10 - 16N7A Nguyễn Thị Thập theo hóa đơn 00033156" u="1"/>
        <s v="Bán hàng SOI-HNI-CGY-S20 - SOI 20 - 203 Trung Kính theo hóa đơn 00033158" u="1"/>
        <s v="Bán hàng SOI-HNI-CGY-S45 - SOI 45 - 117 Phan Văn Trường theo hóa đơn 00033161" u="1"/>
        <s v="Bán hàng SOI-HNI-DDA-S18 - SOI 18-78 Láng Hạ theo hóa đơn 00033157" u="1"/>
        <s v="Bán hàng SOI-HNI-DDA-S43 - SOI 43 - 163 Đặng Tiến Đông theo hóa đơn 00033160" u="1"/>
        <s v="Bán hàng SOI-HNI-DDA-S58 - SOI 58 - 16 Đoàn Thị Điểm theo hóa đơn 00033164" u="1"/>
        <s v="Bán hàng SOI-HNI-HBT-S04 - SOI 4 - 65 Trần Nhân Tông theo hóa đơn 00033155" u="1"/>
        <s v="Bán hàng SOI-HNI-HBT-S64 - SOI 64 - 178 Lò Đúc theo hóa đơn 00033165" u="1"/>
        <s v="Bán hàng SOI-HNI-HDG-S66 - SOI 66 - 56 Nguyễn Khuyến theo hóa đơn 00033166" u="1"/>
        <s v="Bán hàng SOI-HNI-HDG-S67 - SOI 67 - 33KDT Mỗ Lao theo hóa đơn 00033167" u="1"/>
        <s v="Bán hàng SOI-HNI-HDG-S78 - SOI 78- XaLa theo hóa đơn 00033170" u="1"/>
        <s v="Bán hàng SOI-HNI-HDG-S79 - SOI 79 - Văn Phú theo hóa đơn 00033171" u="1"/>
        <s v="Bán hàng SOI-HNI-LBN-S35 - SOI 35 - KDT Việt Hưng theo hóa đơn 00033159" u="1"/>
        <s v="Bán hàng SOI-HNI-NTL-S51 - SOI 51 - 142 Trần Bình theo hóa đơn 00033162" u="1"/>
        <s v="Bán hàng SOI-HNI-TTX-S52 - SOI 52 - 55 Ngụy Như Kon Tum theo hóa đơn 00033163" u="1"/>
        <s v="Bán hàng SOI-HNI-THO-S75 - SOI 75-Xuân La theo hóa đơn 00033169" u="1"/>
        <s v="Bán hàng SOI-HNI-BDH-S08 - SOI 8 - 20 Núi Trúc theo hóa đơn 00034821" u="1"/>
        <s v="Bán hàng SOI-HNI-BDH-S44 - SOI 44 - 12C Láng Hạ theo hóa đơn 00034824" u="1"/>
        <s v="Bán hàng SOI-HNI-BDH-S69 - SOI 69 - 54 Giang Văn Minh theo hóa đơn 00034831" u="1"/>
        <s v="Bán hàng SOI-HNI-BDH-S72 - SOI 72 -179 Trần Đăng Ninh theo hóa đơn 00034832" u="1"/>
        <s v="Bán hàng SOI-HNI-CGY-S20 - SOI 20 - 203 Trung Kính theo hóa đơn 00034822" u="1"/>
        <s v="Bán hàng SOI-HNI-DDA-S58 - SOI 58 - 16 Đoàn Thị Điểm theo hóa đơn 00034828" u="1"/>
        <s v="Bán hàng SOI-HNI-HBT-S48 - SOI 48 - Imperia theo hóa đơn 00034825" u="1"/>
        <s v="Bán hàng SOI-HNI-HDG-S66 - SOI 66 - 56 Nguyễn Khuyến theo hóa đơn 00034829" u="1"/>
        <s v="Bán hàng SOI-HNI-HDG-S67 - SOI 67 - 33KDT Mỗ Lao theo hóa đơn 00034830" u="1"/>
        <s v="Bán hàng SOI-HNI-HDG-S78 - SOI 78- XaLa theo hóa đơn 00034834" u="1"/>
        <s v="Bán hàng SOI-HNI-HDG-S79 - SOI 79 - Văn Phú theo hóa đơn 00034835" u="1"/>
        <s v="Bán hàng SOI-HNI-LBN-S53 - SOI 53 - 44 Nguyễn Sơn theo hóa đơn 00034827" u="1"/>
        <s v="Bán hàng SOI-HNI-NTL-S51 - SOI 51 - 142 Trần Bình theo hóa đơn 00034826" u="1"/>
        <s v="Bán hàng SOI-HNI-TTX-S42 - SOI 42 - 52 Nguyễn Huy Tưởng theo hóa đơn 00034823" u="1"/>
        <s v="Bán hàng SOI-HNI-THO-S75 - SOI 75-Xuân La theo hóa đơn 00034833" u="1"/>
        <s v="ĐÃ KIỂM TRA - Hàng trả - SOI-HNI-HKM-S02 - SOI 2 - 13B Phan Huy Chú  - Phiếu ngày (29/04/2026)" u="1"/>
        <s v="ĐÃ KIỂM TRA - Hàng trả - SOI-HNI-HBT-S40 - SOI 40 - 50 Lò Đúc  - Phiếu ngày (06/05/2026)" u="1"/>
        <s v="ĐÃ KIỂM TRA - Hàng trả - SOI-HNI-HBT-S05 - SOI 5 - PARK 8 - TIMES CITY  - Phiếu ngày (07/05/2026)" u="1"/>
        <s v="ĐÃ KIỂM TRA -Hàng trả - SOI-HNI-HDG-S79 - SOI 79 - Văn Phú - Phiếu ngày (09/05/2026)" u="1"/>
        <s v="ĐÃ KIỂM TRA - Hàng trả - SOI-HNI-HDG-S78 - SOI 78- XaLa  - Phiếu ngày (09/05/2026)" u="1"/>
        <s v="ĐÃ KIỂM TRA - Hàng trả - SOI-HNI-MYI-S76 - SOI 76-Nguyễn Đổng Chi  - Phiếu ngày (09/05/2026)" u="1"/>
        <s v="ĐÃ KIỂM TRA - Hàng trả - SOI-HNI-HMI-S74 - SOI 74 -Trần Nguyên Đán - Phiếu ngày (09/05/2026)" u="1"/>
        <s v="ĐÃ KIỂM TRA - Hàng trả - SOI-HNI-BDH-S69 - SOI 69 - 54 Giang Văn Minh- Phiếu ngày (09/05/2026)" u="1"/>
        <s v="ĐÃ KIỂM TRA -Hàng trả - SOI-HNI-HDG-S66 - SOI 66 - 56 Nguyễn Khuyến - 0905s66 - Phiếu ngày (09/05/2026)" u="1"/>
        <s v="ĐÃ KIEMR TRA - Hàng trả - SOI-HNI-GLM-S54 - SOI 54 - Ocean park S02-07  - Phiếu ngày (09/05/2026)" u="1"/>
        <s v="ĐÃ KIỂM TRA - Hàng trả - SOI-HNI-TTX-S52 - SOI 52 - 55 Ngụy Như Kon Tum - Phiếu ngày (09/05/2026)" u="1"/>
        <s v="ĐÃ KIỂM TRA - Hàng trả - SOI-HNI-HBT-S48 - SOI 48 - Imperia  - Phiếu ngày (09/05/2026)" u="1"/>
        <s v="ĐÃ KIỂM TRA - Hàng trả - SOI-HNI-BDH-S44 - SOI 44 - 12C Láng Hạ - 0905s44 - Phiếu ngày (09/05/2026)" u="1"/>
        <s v="ĐÃ KIỂM TRA - Hàng trả - SOI-HNI-TTX-S42_x000a_ - SOI 42 - 52 Nguyễn Huy Tưởng  - Phiếu ngày (09/05/2026)" u="1"/>
        <s v="ĐÃ KIỂM TRA - Hàng trả - SOI-HNI-BDH-S08 - SOI 8 - 20 Núi Trúc - Phiếu ngày (09/05/2026)" u="1"/>
        <s v="ĐÃ KIỂM TRA - Hàng trả - SOI-HNI-HBT-S04 - SOI 4 - 65 Trần Nhân Tông  - Phiếu ngày (10/05/2026)" u="1"/>
        <s v="ĐÃ KIỂM TRA - Hàng trả - SOI-HNI-THO-S75 - SOI 75-Xuân La  - Phiếu ngày (13/05/2026)" u="1"/>
        <s v="ĐÃ KIỂM TRA - Hàng trả - SOI-HNI-TTX-S42_x000a_ - SOI 42 - 52 Nguyễn Huy Tưởng - Phiếu ngày (14/05/2026)" u="1"/>
        <s v="ĐÃ KIỂM TRA - Hàng trả - SOI-HNI-TTX-S52 - SOI 52 - 55 Ngụy Như Kon Tum  - Phiếu ngày (14/05/2026)" u="1"/>
        <s v="ĐÃ KIỂM TRA - Hàng trả - SOI-HNI-CGY-S10 - SOI 10 - 16N7A Nguyễn Thị Thập - Phiếu ngày (14/05/2026)" u="1"/>
        <s v="ĐÃ KIỂM TRA - Hàng trả - SOI-HNI-HBT-S04 - SOI 4 - 65 Trần Nhân Tông  - Phiếu ngày (15/05/2026)" u="1"/>
        <s v="ĐÃ KIỂM TRA - Hàng trả - SOI-HNI-BDH-S44 - SOI 44 - 12C Láng Hạ  - Phiếu ngày (19/05/2026)" u="1"/>
        <s v="ĐÃ KIỂM TRA - Hàng trả - SOI-HNI-DDA-S18 - SOI 18-78 Láng Hạ - Phiếu ngày (19/05/2026)" u="1"/>
        <s v="ĐÃ KIỂM TRA - Hàng trả - SOI-HNI-BDH-S44 - SOI 44 - 12C Láng Hạ - Phiếu ngày (21/05/2026)" u="1"/>
        <s v="ĐÃ KIỂM TRA - Hàng trả - SOI-HNI-MYI-S76 - SOI 76-Nguyễn Đổng Chi  - Phiếu ngày (21/05/2026)" u="1"/>
        <s v="Hỗ trợ Marketing T5" u="1"/>
        <s v="Bán hàng SOI-HNI-BDH-S44 - SOI 44 - 12C Láng Hạ theo hóa đơn 00038020 , CHẠY KM SP GÀ XÌ DẦU 500G X 10% VÀ GIÒ TAI LƯỠI XÀO X 10% TỪ NGÀY 1-6 ĐẾN 30-6" u="1"/>
        <s v="Bán hàng SOI-HNI-BDH-S69 - SOI 69 - 54 Giang Văn Minh theo hóa đơn 00038028 , CHẠY KM SP GÀ XÌ DẦU 500G X 10% VÀ GIÒ TAI LƯỠI XÀO X 10% TỪ NGÀY 1-6 ĐẾN 30-6" u="1"/>
        <s v="Bán hàng SOI-HNI-CGY-S10 - SOI 10 - 16N7A Nguyễn Thị Thập theo hóa đơn 00038011 , CHẠY KM SP GÀ XÌ DẦU 500G X 10% VÀ GIÒ TAI LƯỠI XÀO X 10% TỪ NGÀY 1-6 ĐẾN 30-6" u="1"/>
        <s v="Bán hàng SOI-HNI-CGY-S20 - SOI 20 - 203 Trung Kính theo hóa đơn 00038014 , CHẠY KM SP GÀ XÌ DẦU 500G X 10% VÀ GIÒ TAI LƯỠI XÀO X 10% TỪ NGÀY 1-6 ĐẾN 30-6" u="1"/>
        <s v="Bán hàng SOI-HNI-CGY-S45 - SOI 45 - 117 Phan Văn Trường theo hóa đơn 00038021 , CHẠY KM SP GÀ XÌ DẦU 500G X 10% VÀ GIÒ TAI LƯỠI XÀO X 10% TỪ NGÀY 1-6 ĐẾN 30-6" u="1"/>
        <s v="Bán hàng SOI-HNI-DDA-S18 - SOI 18-78 Láng Hạ theo hóa đơn 00038013 , CHẠY KM SP GÀ XÌ DẦU 500G X 10% VÀ GIÒ TAI LƯỠI XÀO X 10% TỪ NGÀY 1-6 ĐẾN 30-6" u="1"/>
        <s v="Bán hàng SOI-HNI-DDA-S41 - SOI 41 - Thái Thịnh theo hóa đơn 00038017 , CHẠY KM SP GÀ XÌ DẦU 500G X 10% VÀ GIÒ TAI LƯỠI XÀO X 10% TỪ NGÀY 1-6 ĐẾN 30-6" u="1"/>
        <s v="Bán hàng SOI-HNI-DDA-S43 - SOI 43 - 163 Đặng Tiến Đông theo hóa đơn 00038019 , CHẠY KM SP GÀ XÌ DẦU 500G X 10% VÀ GIÒ TAI LƯỠI XÀO X 10% TỪ NGÀY 1-6 ĐẾN 30-6" u="1"/>
        <s v="Bán hàng SOI-HNI-HBT-S40 - SOI 40 - 50 Lò Đúc theo hóa đơn 00038016 , CHẠY KM SP GÀ XÌ DẦU 500G X 10% VÀ GIÒ TAI LƯỠI XÀO X 10% TỪ NGÀY 1-6 ĐẾN 30-6" u="1"/>
        <s v="Bán hàng SOI-HNI-HBT-S48 - SOI 48 - Imperia theo hóa đơn 00038022 , CHẠY KM SP GÀ XÌ DẦU 500G X 10% VÀ GIÒ TAI LƯỠI XÀO X 10% TỪ NGÀY 1-6 ĐẾN 30-6" u="1"/>
        <s v="Bán hàng SOI-HNI-HDC-S15 - SOI 15 - Long Khánh 06 theo hóa đơn 00038012 , CHẠY KM SP GÀ XÌ DẦU 500G X 10% VÀ GIÒ TAI LƯỠI XÀO X 10% TỪ NGÀY 1-6 ĐẾN 30-6" u="1"/>
        <s v="Bán hàng SOI-HNI-HDG-S66 - SOI 66 - 56 Nguyễn Khuyến theo hóa đơn 00038026 , CHẠY KM SP GÀ XÌ DẦU 500G X 10% VÀ GIÒ TAI LƯỠI XÀO X 10% TỪ NGÀY 1-6 ĐẾN 30-6" u="1"/>
        <s v="Bán hàng SOI-HNI-HDG-S67 - SOI 67 - 33KDT Mỗ Lao theo hóa đơn 00038027 , CHẠY KM SP GÀ XÌ DẦU 500G X 10% VÀ GIÒ TAI LƯỠI XÀO X 10% TỪ NGÀY 1-6 ĐẾN 30-6" u="1"/>
        <s v="Bán hàng SOI-HNI-HDG-S79 - SOI 79 - Văn Phú theo hóa đơn 00038031 , CHẠY KM SP GÀ XÌ DẦU 500G X 10% VÀ GIÒ TAI LƯỠI XÀO X 10% TỪ NGÀY 1-6 ĐẾN 30-6" u="1"/>
        <s v="Bán hàng SOI-HNI-LBN-S35 - SOI 35 - KDT Việt Hưng theo hóa đơn 00038015 , CHẠY KM SP GÀ XÌ DẦU 500G X 10% VÀ GIÒ TAI LƯỠI XÀO X 10% TỪ NGÀY 1-6 ĐẾN 30-6" u="1"/>
        <s v="Bán hàng SOI-HNI-LBN-S53 - SOI 53 - 44 Nguyễn Sơn theo hóa đơn 00038025 , CHẠY KM SP GÀ XÌ DẦU 500G X 10% VÀ GIÒ TAI LƯỠI XÀO X 10% TỪ NGÀY 1-6 ĐẾN 30-6" u="1"/>
        <s v="Bán hàng SOI-HNI-MYI-S76 - SOI 76-Nguyễn Đổng Chi theo hóa đơn 00038030 , CHẠY KM SP GÀ XÌ DẦU 500G X 10% VÀ GIÒ TAI LƯỠI XÀO X 10% TỪ NGÀY 1-6 ĐẾN 30-6" u="1"/>
        <s v="Bán hàng SOI-HNI-NTL-S51 - SOI 51 - 142 Trần Bình theo hóa đơn 00038023 , CHẠY KM SP GÀ XÌ DẦU 500G X 10% VÀ GIÒ TAI LƯỠI XÀO X 10% TỪ NGÀY 1-6 ĐẾN 30-6" u="1"/>
        <s v="Bán hàng SOI-HNI-TTX-S42 - SOI 42 - 52 Nguyễn Huy Tưởng theo hóa đơn 00038018 , CHẠY KM SP GÀ XÌ DẦU 500G X 10% VÀ GIÒ TAI LƯỠI XÀO X 10% TỪ NGÀY 1-6 ĐẾN 30-6" u="1"/>
        <s v="Bán hàng SOI-HNI-TTX-S52 - SOI 52 - 55 Ngụy Như Kon Tum theo hóa đơn 00038024 , CHẠY KM SP GÀ XÌ DẦU 500G X 10% VÀ GIÒ TAI LƯỠI XÀO X 10% TỪ NGÀY 1-6 ĐẾN 30-6" u="1"/>
        <s v="Bán hàng SOI-HNI-THO-S75 - SOI 75-Xuân La theo hóa đơn 00038029 , CHẠY KM SP GÀ XÌ DẦU 500G X 10% VÀ GIÒ TAI LƯỠI XÀO X 10% TỪ NGÀY 1-6 ĐẾN 30-6" u="1"/>
        <s v="Bán hàng SOI-HNI-BDH-S69 - SOI 69 - 54 Giang Văn Minh theo hóa đơn 00040050,  CHẠY KM GIÒ TAI LƯỠI XÀO 250G X 10% VÀ GÀ XÌ DẦU 500G X 10% TỪ NGÀY 1-6 ĐẾN 30-6" u="1"/>
        <s v="Bán hàng SOI-HNI-CGY-S10 - SOI 10 - 16N7A Nguyễn Thị Thập theo hóa đơn 00040020 ,  CHẠY KM GIÒ TAI LƯỠI XÀO 250G X 10% VÀ GÀ XÌ DẦU 500G X 10% TỪ NGÀY 1-6 ĐẾN 30-6" u="1"/>
        <s v="Bán hàng SOI-HNI-CGY-S45 - SOI 45 - 117 Phan Văn Trường theo hóa đơn 00040043 ,  CHẠY KM GIÒ TAI LƯỠI XÀO 250G X 10% VÀ GÀ XÌ DẦU 500G X 10% TỪ NGÀY 1-6 ĐẾN 30-6" u="1"/>
        <s v="Bán hàng SOI-HNI-DDA-S58 - SOI 58 - 16 Đoàn Thị Điểm theo hóa đơn 00040047 ,  CHẠY KM GIÒ TAI LƯỠI XÀO 250G X 10% VÀ GÀ XÌ DẦU 500G X 10% TỪ NGÀY 1-6 ĐẾN 30-6" u="1"/>
        <s v="Bán hàng SOI-HNI-HBT-S48 - SOI 48 - Imperia theo hóa đơn 00040044 ,  CHẠY KM GIÒ TAI LƯỠI XÀO 250G X 10% VÀ GÀ XÌ DẦU 500G X 10% TỪ NGÀY 1-6 ĐẾN 30-6" u="1"/>
        <s v="Bán hàng SOI-HNI-HDG-S66 - SOI 66 - 56 Nguyễn Khuyến theo hóa đơn 00040048,  CHẠY KM GIÒ TAI LƯỠI XÀO 250G X 10% VÀ GÀ XÌ DẦU 500G X 10% TỪ NGÀY 1-6 ĐẾN 30-6" u="1"/>
        <s v="Bán hàng SOI-HNI-HDG-S67 - SOI 67 - 33KDT Mỗ Lao theo hóa đơn 00040049,  CHẠY KM GIÒ TAI LƯỠI XÀO 250G X 10% VÀ GÀ XÌ DẦU 500G X 10% TỪ NGÀY 1-6 ĐẾN 30-6" u="1"/>
        <s v="Bán hàng SOI-HNI-HDG-S78 - SOI 78- XaLa theo hóa đơn 00040051" u="1"/>
        <s v="Bán hàng SOI-HNI-HDG-S79 - SOI 79 - Văn Phú theo hóa đơn 00040052 ,  CHẠY KM GIÒ TAI LƯỠI XÀO 250G X 10% VÀ GÀ XÌ DẦU 500G X 10% TỪ NGÀY 1-6 ĐẾN 30-6" u="1"/>
        <s v="Bán hàng soi80- văn khê theo hóa đơn 00040542 , CHẠY KM GIÒ TAI LƯỠI XÀO 250G X 10% VÀ GÀ XÌ DẦU 500G X10% TỪ NGÀY 1-6 ĐẾN 30-6" u="1"/>
        <s v="Bán hàng SOI-HNI-LBN-S53 - SOI 53 - 44 Nguyễn Sơn theo hóa đơn 00040046 ,  CHẠY KM GIÒ TAI LƯỠI XÀO 250G X 10% VÀ GÀ XÌ DẦU 500G X 10% TỪ NGÀY 1-6 ĐẾN 30-6" u="1"/>
        <s v="Bán hàng SOI-HNI-NTL-S51 - SOI 51 - 142 Trần Bình theo hóa đơn 00040045 ,  CHẠY KM GIÒ TAI LƯỠI XÀO 250G X 10% VÀ GÀ XÌ DẦU 500G X 10% TỪ NGÀY 1-6 ĐẾN 30-6" u="1"/>
        <s v="Bán hàng SOI-HNI-TTX-S01 - SOI 1 - 182 Hoàng Văn Thái theo hóa đơn 00040019 , CHẠY KM GIÒ TAI LƯỠI XÀO 250G X 10% VÀ GÀ XÌ DẦU 500G X 10% TỪ NGÀY 1-6 ĐẾN 30-6" u="1"/>
        <s v="Bán hàng SOI-HNI-TTX-S42 - SOI 42 - 52 Nguyễn Huy Tưởng theo hóa đơn 00040021 ,  CHẠY KM GIÒ TAI LƯỠI XÀO 250G X 10% VÀ GÀ XÌ DẦU 500G X 10% TỪ NGÀY 1-6 ĐẾN 30-6" u="1"/>
        <s v="Bán hàng SOI-HNI-BDH-S44 - SOI 44 - 12C Láng Hạ theo hóa đơn 00041272" u="1"/>
        <s v="Bán hàng SOI-HNI-CGY-S10 - SOI 10 - 16N7A Nguyễn Thị Thập theo hóa đơn 00041268" u="1"/>
        <s v="Bán hàng SOI-HNI-CGY-S20 - SOI 20 - 203 Trung Kính theo hóa đơn 00041269" u="1"/>
        <s v="Bán hàng SOI-HNI-DDA-S43 - SOI 43 - 163 Đặng Tiến Đông theo hóa đơn 00041271" u="1"/>
        <s v="Bán hàng SOI-HNI-HBT-S04 - SOI 4 - 65 Trần Nhân Tông theo hóa đơn 00041267" u="1"/>
        <s v="Bán hàng SOI-HNI-HDG-S66 - SOI 66 - 56 Nguyễn Khuyến theo hóa đơn 00041275" u="1"/>
        <s v="Bán hàng SOI-HNI-HDG-S67 - SOI 67 - 33KDT Mỗ Lao theo hóa đơn 00041276" u="1"/>
        <s v="Bán hàng SOI-HNI-NTL-S51 - SOI 51 - 142 Trần Bình theo hóa đơn 00041273" u="1"/>
        <s v="Bán hàng SOI-HNI-TTX-S01 - SOI 1 - 182 Hoàng Văn Thái theo hóa đơn 00041266" u="1"/>
        <s v="Bán hàng SOI-HNI-TTX-S42 - SOI 42 - 52 Nguyễn Huy Tưởng theo hóa đơn 00041270" u="1"/>
        <s v="Bán hàng SOI-HNI-TTX-S52 - SOI 52 - 55 Ngụy Như Kon Tum theo hóa đơn 00041274" u="1"/>
        <s v="Bán hàng SOI-HNI-THO-S75 - SOI 75-Xuân La theo hóa đơn 00041277" u="1"/>
        <s v="Bán hàng SOI-HNI-BDH-S08 - SOI 8 - 20 Núi Trúc theo hóa đơn 00042681" u="1"/>
        <s v="Bán hàng SOI-HNI-BDH-S68 - SOI 68 - 76 Linh Lang theo hóa đơn 00042675" u="1"/>
        <s v="Bán hàng SOI-HNI-BDH-S69 - SOI 69 - 54 Giang Văn Minh theo hóa đơn 00042676" u="1"/>
        <s v="Bán hàng SOI-HNI-BDH-S72 - SOI 72 -179 Trần Đăng Ninh theo hóa đơn 00042677" u="1"/>
        <s v="Bán hàng SOI-HNI-CGY-S57 - SOI 57 - Hoàng Quốc Việt theo hóa đơn 00042669" u="1"/>
        <s v="Bán hàng SOI-HNI-DDA-S18 - SOI 18-78 Láng Hạ theo hóa đơn 00042657" u="1"/>
        <s v="Bán hàng SOI-HNI-DDA-S41 - SOI 41 - Thái Thịnh theo hóa đơn 00042660" u="1"/>
        <s v="Bán hàng SOI-HNI-DDA-S58 - SOI 58 - 16 Đoàn Thị Điểm theo hóa đơn 00042670" u="1"/>
        <s v="Bán hàng SOI-HNI-GLM-S54 - SOI 54 - Ocean park S02-07 theo hóa đơn 00042668" u="1"/>
        <s v="Bán hàng SOI-HNI-HBT-S04 - SOI 4 - 65 Trần Nhân Tông theo hóa đơn 00042661" u="1"/>
        <s v="Bán hàng SOI-HNI-HBT-S05 - SOI 5 - PARK 8 - TIMES CITY theo hóa đơn 00042665" u="1"/>
        <s v="Bán hàng SOI-HNI-HBT-S40 - SOI 40 - 50 Lò Đúc theo hóa đơn 00042659" u="1"/>
        <s v="Bán hàng SOI-HNI-HBT-S48 - SOI 48 - Imperia theo hóa đơn 00042663" u="1"/>
        <s v="Bán hàng SOI-HNI-HBT-S64 - SOI 64 - 178 Lò Đúc theo hóa đơn 00042672" u="1"/>
        <s v="Bán hàng SOI-HNI-HDC-S15 - SOI 15 - Long Khánh 06 theo hóa đơn 00042656" u="1"/>
        <s v="Bán hàng SOI-HNI-HDG-S66 - SOI 66 - 56 Nguyễn Khuyến theo hóa đơn 00042674" u="1"/>
        <s v="Bán hàng SOI-HNI-HMI-S74 - SOI 74 -Trần Nguyên Đán theo hóa đơn 00042678" u="1"/>
        <s v="Bán hàng SOI-HNI-LBN-S35 - SOI 35 - KDT Việt Hưng theo hóa đơn 00042658" u="1"/>
        <s v="Bán hàng SOI-HNI-LBN-S53 - SOI 53 - 44 Nguyễn Sơn theo hóa đơn 00042667" u="1"/>
        <s v="Bán hàng SOI-HNI-MYI-S76 - SOI 76-Nguyễn Đổng Chi theo hóa đơn 00042680" u="1"/>
        <s v="Bán hàng SOI-HNI-NTL-S51 - SOI 51 - 142 Trần Bình theo hóa đơn 00042664" u="1"/>
        <s v="Bán hàng SOI-HNI-TTX-S01 - SOI 1 - 182 Hoàng Văn Thái theo hóa đơn 00042655" u="1"/>
        <s v="Bán hàng SOI-HNI-TTX-S42 - SOI 42 - 52 Nguyễn Huy Tưởng theo hóa đơn 00042662" u="1"/>
        <s v="Bán hàng SOI-HNI-TTX-S52 - SOI 52 - 55 Ngụy Như Kon Tum theo hóa đơn 00042666" u="1"/>
        <s v="Bán hàng SOI-HNI-TTX-S61 - SOI 61 - 44 Nguyễn Tuân theo hóa đơn 00042671" u="1"/>
        <s v="Bán hàng SOI-HNI-THO-S65 - SOI 65 - 36 Nguyễn Hoàng Tôn theo hóa đơn 00042673" u="1"/>
        <s v="Bán hàng SOI-HNI-THO-S75 - SOI 75-Xuân La theo hóa đơn 00042679" u="1"/>
        <s v="MGM02010000017826 - Mena Gourmet Celesta Rise" u="1"/>
        <s v="MGM03010000021768" u="1"/>
        <s v="PO2601-002757 - Mena Gourmet Nguyễn Thị Thập" u="1"/>
        <s v="PO2604-001573 - Mena Gourmet Nguyễn Thị Thập" u="1"/>
        <s v="PO2604-004519" u="1"/>
        <s v="PO2605-000705" u="1"/>
        <s v="PO2605-003502" u="1"/>
        <s v="PO2605-003790" u="1"/>
        <s v="PO2605-006154" u="1"/>
        <s v="PO2606-001028" u="1"/>
        <s v="PO2606-004429" u="1"/>
        <s v="PO2606-005338" u="1"/>
        <s v="ĐƠN KHÁCH LẼ C6, THANH TOÁN LUN, SĐT: 0949448070 , CK 5%" u="1"/>
        <s v="Siêu thị tiện lợi Ân Nghĩa Mart 24h" u="1"/>
        <s v="Hộ kinh doanh Phúc Hậu (chị Liên sđt 0982164624), nhà 10, ngõ 62 phố Vĩnh Phúc Ba ĐÌnh ( Đối diện trường THCS Hoàng Hoa Thám)" u="1"/>
        <s v="Bán hàng Hộ kinh doanh Phúc Hậu (chị Liên sđt 0982164624) , nhà 10, ngõ 62 phố Vĩnh Phúc Ba ĐÌnh ( Đối diện trường THCS Hoàng Hoa Thám)" u="1"/>
        <s v="Hộ kinh doanh Phúc Hậu (chị Liên sđt 0982164624) 55 Vạn Bảo, Ba Đình, HN" u="1"/>
        <s v="BRGMART 5 Hàm Tử Quan, Hoàn Kiếm, Hà Nội" u="1"/>
        <s v="Siêu thị FujiMart Times City" u="1"/>
        <s v="BRGMART 13 Thành Công, Hà Nội" u="1"/>
        <s v="Siêu thị HaproMart A4 Vĩnh Phúc, Ba Đình" u="1"/>
        <s v="BRG D2 Giảng Võ, Hà Nội" u="1"/>
        <s v="BRGMART Chợ bưởi, HN" u="1"/>
        <s v="Seikamart 275 nguyễn Trãi" u="1"/>
        <s v="Siêu thị BRGMart 63 Hàng trống" u="1"/>
        <s v="Siêu thị intimex 120 Hàng Trống" u="1"/>
        <s v="Siêu thị Fujimart 67 Trần Phú-Ba Đình" u="1"/>
        <s v="Siêu thị Fujimart Huỳnh Thúc Kháng" u="1"/>
        <s v="Siêu thị FujiMart 51 Lê Đại Hành" u="1"/>
        <s v="Siêu thị BRGMart Nguyễn Văn Cừ" u="1"/>
        <s v="Fujimart Định Công" u="1"/>
        <s v="Siêu thị BRGMart Phố Nối" u="1"/>
        <s v="Siêu thị Fujimart 89 Lạc Long Quân" u="1"/>
        <s v="Siêu thị FujiMart Lê Văn Lương" u="1"/>
        <s v="Siêu thị FujiMart Trung Yên" u="1"/>
        <s v="Seikamart Phạm Ngọc Thạch" u="1"/>
        <s v="CH Hapro 83 Nguyễn An Ninh" u="1"/>
        <s v="Siêu thị Fujimart 324 Tây Sơn" u="1"/>
        <s v="Siêu thị FujiMart Ocean Park" u="1"/>
        <s v="Siêu thị FujiMart Tân Mai" u="1"/>
        <s v="Siêu thị Fujimart 36 Hoàng Cầu" u="1"/>
        <s v="Siêu thị Fujimart 142 Lê Duẩn" u="1"/>
        <s v="Siêu thị Fujimart Trần Phú - Hà Đông" u="1"/>
        <s v="Siêu thị Fuji MD Complex" u="1"/>
        <s v="Siêu thị Fujimart Chính Kinh" u="1"/>
        <s v="Cửa hàng Haprofood N4C Trung Hòa Nhân Chính" u="1"/>
        <s v="Siêu thị intimex Hải Dương" u="1"/>
        <s v="CH Hapro 160-162 ngõ Thái Thịnh I" u="1"/>
        <s v="BRGMART 15-17 Ngọc Khánh, Hà Nội" u="1"/>
        <s v="BRGMART Thanh Xuân, Hà Nội" u="1"/>
        <s v="BRG mart Intracom Đông Anh" u="1"/>
        <s v="CH Hapro 198 Lò Đúc" u="1"/>
        <s v="CH Hapro 53D Hàng Bài" u="1"/>
        <s v="BRG 362 Ngọc Lâm, Hà Nội" u="1"/>
        <s v="Siêu thị Fujimart 249 Thụy Khê" u="1"/>
        <s v="BRG mart N16 Sài Đồng" u="1"/>
        <s v="BRGMART 105 Lê Duẩn, Hà Nội" u="1"/>
        <s v="Siêu thị Fuji The Light" u="1"/>
        <s v="Siêu thị HaproMart Lương Đình Của" u="1"/>
        <s v="BRGMART 174 Lạc Long Quân, Tây Hồ" u="1"/>
        <s v="CH Haprofood 9 Lê Qúy Đôn" u="1"/>
        <s v="CH Haprofood 24 Trần Nhật Duật" u="1"/>
        <s v="BRG10141 Siêu thị Intimemex Như Quỳnh, Hưng Yên" u="1"/>
        <s v="BRG 1 Lý Nam Đế, Hoàn Kiếm, Hà Nội" u="1"/>
        <s v="CH Haprofood 9-11 Thổ Quan" u="1"/>
        <s v="CH Haprofood Ecohome 3" u="1"/>
        <s v="Hóa đơn bị điều chỉnh" u="1"/>
        <s v="Hàng trả - Siêu thị HaproMart Lương Đình Của" u="1"/>
        <s v="Hàng trả - Fujimart 67 Trần Phú - Ba Đình" u="1"/>
        <s v="Hàng trả - Siêu thị Fuji Chính Kinh" u="1"/>
        <s v="Hàng trả - Siêu thị Fuji Ngọc Khánh" u="1"/>
        <s v="Hàng trả - BRG mart Intracom Đông Anh" u="1"/>
        <s v="Hàng trả - Siêu thị intimex Như Quỳnh" u="1"/>
        <s v="Hàng trả - Seikamart 275 nguyễn Trãi" u="1"/>
        <s v="Hàng trả - Siêu thị Fuji Trần Phú - Hà Đông" u="1"/>
        <s v="Hàng trả - Siêu thị intimex Hải Dương" u="1"/>
        <s v="Hàng trả - CH Hapro số 5 Hàm tử quan" u="1"/>
        <s v="Hàng trả - CH Haprofood 9 Lê Qúy Đôn" u="1"/>
        <s v="Hàng trả - Seika Dimond Westlake 98 Tô Ngọc Vân" u="1"/>
        <s v="Hàng trả - Siêu thị HaproMart A4 Vĩnh Phúc, Ba Đình" u="1"/>
        <s v="Hàng trả - Siêu thị intimex Hưng Yên" u="1"/>
        <s v="Hàng trả - CH HaproFood 362 Ngọc Lâm" u="1"/>
        <s v="Hàng trả - CH Hapro 83 Nguyễn An Ninh" u="1"/>
        <s v="Hàng trả - CH Hapro N4C Trung hòa - Nhân chính" u="1"/>
        <s v="Hàng trả - CH Hapro 160-162 ngõ Thái Thịnh I" u="1"/>
        <s v="Hàng trả - Siêu thị BRG Hàng Bài" u="1"/>
        <s v="Hàng trả - Siêu thị Fuji Lê Đại Hành" u="1"/>
        <s v="Hàng trả - Siêu thị BRGMart 63 Hàng trống" u="1"/>
        <s v="Hàng trả - Siêu thị HaproMart Thanh Xuân" u="1"/>
        <s v="Hàng trả - BRG Mart Moonlight Vân Canh" u="1"/>
        <s v="Hàng trả - CH Haprofood 24 Trần Nhật Duật" u="1"/>
        <s v="Hàng trả - CH Hapro 198 Lò đúc" u="1"/>
        <s v="Hàng trả - CH Hapro Chợ Bưởi" u="1"/>
        <s v="Chiết khấu doanh số có điều kiện 2025 (1.75%)" u="1"/>
        <s v="Chiết khấu doanh số không điều kiện" u="1"/>
        <s v="Chiết khấu thanh toán" u="1"/>
        <s v="Hỗ trợ đặt hàng tập trung" u="1"/>
        <s v="Hỗ trợ thẻ khách hàng thân thiết" u="1"/>
        <s v="Hỗ trợ trưng bày" u="1"/>
        <s v="Bán hàng Siêu thị BRGMart Phố Nối theo hóa đơn 00007289" u="1"/>
        <s v="Bán hàng Siêu thị BRGMart Phố Nối theo hóa đơn 00007288" u="1"/>
        <s v="Bán hàng BRGMART 198 Lò Đúc, Hai Bà Trưng, Hà Nội theo hđ 00007234 (hủy hđ 00004796 xuất lại hđ 00007234)" u="1"/>
        <s v="Bán hàng Siêu thị intimex Hải Dương theo hóa đơn 00007207" u="1"/>
        <s v="Bán hàng Siêu thị HaproMart A4 Vĩnh Phúc, Ba Đình theo hóa đơn 00006809" u="1"/>
        <s v="Bán hàng Siêu thị Fujimart 249 Thụy Khê theo hóa đơn 00006762" u="1"/>
        <s v="Bán hàng Siêu thị Fujimart 142 Lê Duẩn theo hóa đơn 00006728" u="1"/>
        <s v="Bán hàng Seikamart Phạm Ngọc Thạch theo hóa đơn 00006724" u="1"/>
        <s v="Bán hàng Siêu thị FujiMart Lê Văn Lương theo hóa đơn 00006180" u="1"/>
        <s v="Bán hàng Siêu thị Fujimart Huỳnh Thúc Kháng theo hóa đơn 00006179" u="1"/>
        <s v="Bán hàng Siêu thị FujiMart Lê Văn Lương theo hóa đơn 00006178" u="1"/>
        <s v="Bán hàng Siêu thị intimex 120 Hàng Trống theo hóa đơn 00006175" u="1"/>
        <s v="Bán hàng Siêu thị Fujimart 67 Trần Phú-Ba Đình theo hóa đơn 00006174" u="1"/>
        <s v="Bán hàng BRGMART 15-17 Ngọc Khánh, Hà Nội theo hóa đơn 00006131" u="1"/>
        <s v="Bán hàng BRGMART 105 Lê Duẩn, Hà Nội theo hóa đơn 00006130" u="1"/>
        <s v="Bán hàng BRG10141 Siêu thị Intimemex Như Quỳnh, Hưng Yên theo hóa đơn 00006120" u="1"/>
        <s v="Bán hàng BRGMART 13 Thành Công, Hà Nội theo hóa đơn 00006082" u="1"/>
        <s v="Bán hàng CH Haprofood 24 Trần Nhật Duật theo hóa đơn 00006081" u="1"/>
        <s v="Bán hàng BRGMART Chợ bưởi, HN theo hóa đơn 00006080" u="1"/>
        <s v="Bán hàng CH Hapro 160-162 ngõ Thái Thịnh I theo hóa đơn 00006054" u="1"/>
        <s v="Bán hàng Siêu thị Fujimart 36 Hoàng Cầu theo hóa đơn 00006053" u="1"/>
        <s v="Bán hàng Fujimart Minh Khai theo hóa đơn 00006052 , ĐƠN KHAI TRƯƠNG CK 10%" u="1"/>
        <s v="Bán hàng Seika Dimond Westlake 98 Tô Ngọc Vân theo hóa đơn 00006050" u="1"/>
        <s v="Bán hàng Siêu thị Fujimart Chính Kinh theo hóa đơn 00006049" u="1"/>
        <s v="Bán hàng CH Haprofood 9-11 Thổ Quan theo hóa đơn 00006048" u="1"/>
        <s v="Bán hàng Siêu thị FujiMart Times City theo hóa đơn 00006046" u="1"/>
        <s v="Bán hàng BRG D2 Giảng Võ, Hà Nội theo hóa đơn 00006044" u="1"/>
        <s v="Bán hàng Seikamart 275 nguyễn Trãi theo hóa đơn 00006041" u="1"/>
        <s v="Siêu thị intimex Hải Phòng" u="1"/>
        <s v="Siêu thị BRGMart Moonlight Vân Canh" u="1"/>
        <s v="Seika Dimond Westlake 98 Tô Ngọc Vân" u="1"/>
        <s v="Hàng trả - Siêu thị Fuji MD Complex" u="1"/>
        <s v="Hàng trả - CH Haprofood 9-11 Thổ Quan" u="1"/>
        <s v="Hàng trả - Seikamart Lý Nam Đế" u="1"/>
        <s v="Hàng trả - Fujimart Tân Mai" u="1"/>
        <s v="Hàng trả - Siêu thị Fuji giảng võ" u="1"/>
        <s v="Hàng trả - BRG mart N16 Sài Đồng" u="1"/>
        <s v="Hàng trả - Siêu thị Fuji 324 Tây Sơn" u="1"/>
        <s v="Hàng trả - Siêu thị Fuji Lạc Long Quân" u="1"/>
        <s v="Hàng trả - Siêu thị Fuji Huỳnh Thúc Kháng" u="1"/>
        <s v="Hàng trả - CH HaproFood 105 Lê Duẩn" u="1"/>
        <s v="Hàng trả - Fujimart Lê Văn Lương" u="1"/>
        <s v="Hàng trả - Fujimart Ocean Park" u="1"/>
        <s v="Hàng trả - Siêu thị intimex Hải Phòng" u="1"/>
        <s v="Hàng trả - Fujimart Trung Yên" u="1"/>
        <s v="Hàng trả - Siêu thị intimex Nguyễn Văn Cừ" u="1"/>
        <s v="Hàng trả - Siêu thị Fuji 89 Lạc Long Quân" u="1"/>
        <s v="Hàng trả - CH Haprofood Ecohome 3" u="1"/>
        <s v="Hàng trả - Siêu thị HaproMart Thành Công" u="1"/>
        <s v="Hàng trả - Seikamart Phạm Ngọc Thạch" u="1"/>
        <s v="Chiết khấu hàng khai trương - Minh Khai (10%)" u="1"/>
        <s v="Phí tạo mã sản phẩm mới (1 mã)" u="1"/>
        <s v="Siêu thị Fuji Bùi Ngọc Dương" u="1"/>
        <s v="Fujimart Minh Khai" u="1"/>
        <s v="Siêu thị BRGMart Đồ Sơn Hải Phòng" u="1"/>
        <s v="Hàng trả - Siêu thị BRG Đồ Sơn Hải Phòng" u="1"/>
        <s v="Hàng trả - Siêu thị intimex 120 Hàng Trống" u="1"/>
        <s v="Hàng trả - Siêu thị Fuji Bùi Ngọc Dương" u="1"/>
        <s v="Hàng trả - Siêu thị fujiMart 142 Lê Duẩn" u="1"/>
        <s v="Hàng trả - Fujimart Times City" u="1"/>
        <s v="Hỗ trợ thẻ khách hàng thân thiết tháng 02.2026 " u="1"/>
        <s v="Hỗ trợ trưng bày tháng 02.2026 " u="1"/>
        <s v="Hỗ trợ đặt hàng tập trung tháng 02.2026 " u="1"/>
        <s v="Chiết khấu doanh số không điều kiện 02.2026" u="1"/>
        <s v="Chiết khấu thanh toán 02.2026" u="1"/>
        <s v="Hàng trả - Siêu thị Fuji 36 Hoàng Cầu" u="1"/>
        <s v="Hàng trả - Fujimart Định Công" u="1"/>
        <s v="Bán hàng BRGMART 174 Lạc Long Quân, Tây Hồ theo hóa đơn 00019049" u="1"/>
        <s v="Bán hàng Siêu thị FujiMart Ocean Park theo hóa đơn 00019091" u="1"/>
        <s v="Bán hàng BRG mart Intracom Đông Anh theo hóa đơn 00019176" u="1"/>
        <s v="Bán hàng Siêu thị FujiMart 51 Lê Đại Hành theo hóa đơn 00019179" u="1"/>
        <s v="Bán hàng Siêu thị BRGMart Moonlight Vân Canh theo hóa đơn 00019181" u="1"/>
        <s v="Bán hàng Siêu thị FujiMart Lê Văn Lương theo hóa đơn 00019133" u="1"/>
        <s v="Bán hàng Seikamart Phạm Ngọc Thạch theo hóa đơn 00020684" u="1"/>
        <s v="Bán hàng BRGMART 13 Thành Công, Hà Nội theo hóa đơn 00020743" u="1"/>
        <s v="Bán hàng CH Haprofood 9 Lê Qúy Đôn theo hóa đơn 00020735" u="1"/>
        <s v="Bán hàng Siêu thị FujiMart Times City theo hóa đơn 00020734" u="1"/>
        <s v="Bán hàng Siêu thị FujiMart Lê Văn Lương theo hóa đơn 00020738" u="1"/>
        <s v="Bán hàng BRGMART 174 Lạc Long Quân, Tây Hồ theo hóa đơn 00020737" u="1"/>
        <s v="Bán hàng Siêu thị intimex Hải Dương theo hóa đơn 00021576" u="1"/>
        <s v="Bán hàng BRGMART 15-17 Ngọc Khánh, Hà Nội theo hóa đơn 00021617" u="1"/>
        <s v="Bán hàng Siêu thị Fujimart 89 Lạc Long Quân theo hóa đơn 00021569" u="1"/>
        <s v="Bán hàng Siêu thị Fujimart Huỳnh Thúc Kháng theo hóa đơn 00021615" u="1"/>
        <s v="Bán hàng CH Haprofood 9-11 Thổ Quan theo hóa đơn 00021581" u="1"/>
        <s v="Bán hàng Fujimart Minh Khai theo hóa đơn 00021570" u="1"/>
        <s v="Bán hàng Siêu thị Fujimart Trần Phú - Hà Đông theo hóa đơn 00021571" u="1"/>
        <s v="Bán hàng BRGMART 5 Hàm Tử Quan, Hoàn Kiếm, Hà Nội theo hóa đơn 00021568" u="1"/>
        <s v="Bán hàng Siêu thị Fuji MD Complex theo hóa đơn 00021618" u="1"/>
        <s v="Bán hàng Siêu thị Fuji The Light theo hóa đơn 00021572" u="1"/>
        <s v="Bán hàng Siêu thị Fujimart 249 Thụy Khê theo hóa đơn 00021582" u="1"/>
        <s v="Bán hàng Siêu thị HaproMart A4 Vĩnh Phúc, Ba Đình theo hóa đơn 00021686" u="1"/>
        <s v="Bán hàng CH Haprofood Ecohome 3 theo hóa đơn 00021685" u="1"/>
        <s v="Bán hàng BRG mart Intracom Đông Anh theo hóa đơn 00021713" u="1"/>
        <s v="Bán hàng Siêu thị Fujimart 142 Lê Duẩn theo hóa đơn 00021696" u="1"/>
        <s v="Bán hàng Siêu thị Fujimart 36 Hoàng Cầu theo hóa đơn 00021687" u="1"/>
        <s v="Bán hàng Siêu thị FujiMart 51 Lê Đại Hành theo hóa đơn 00021695" u="1"/>
        <s v="Bán hàng Fujimart Định Công theo hóa đơn 00021697" u="1"/>
        <s v="Bán hàng CH Hapro 53D Hàng Bài theo hóa đơn 00022744" u="1"/>
        <s v="Bán hàng Seika Dimond Westlake 98 Tô Ngọc Vân theo hóa đơn 00022745" u="1"/>
        <s v="Bán hàng BRGMART 15-17 Ngọc Khánh, Hà Nội theo hóa đơn 00023049" u="1"/>
        <s v="Bán hàng Siêu thị FujiMart Trung Yên theo hóa đơn 00023061" u="1"/>
        <s v="Bán hàng Siêu thị FujiMart Tân Mai theo hóa đơn 00023052" u="1"/>
        <s v="Bán hàng Siêu thị FujiMart Lê Văn Lương theo hóa đơn 00023051" u="1"/>
        <s v="Bán hàng Seikamart 275 nguyễn Trãi theo hóa đơn 00023053" u="1"/>
        <s v="Bán hàng Siêu thị Fujimart 249 Thụy Khê theo hóa đơn 00023050" u="1"/>
        <s v="Bán hàng Siêu thị FujiMart Ocean Park theo hóa đơn 00023062" u="1"/>
        <s v="Bán hàng Siêu thị Fujimart 89 Lạc Long Quân theo hóa đơn 00023096" u="1"/>
        <s v="Bán hàng Fujimart Minh Khai theo hóa đơn 00023099" u="1"/>
        <s v="Bán hàng Siêu thị Fujimart Chính Kinh theo hóa đơn 00023076" u="1"/>
        <s v="Bán hàng Siêu thị BRGMart Phố Nối theo hóa đơn 00023098" u="1"/>
        <s v="Bán hàng Siêu thị FujiMart Times City theo hóa đơn 00023110" u="1"/>
        <s v="Hỗ trợ thẻ khách hàng thân thiết tháng 03.2026 " u="1"/>
        <s v="Hỗ trợ trưng bày tháng 03.2026 " u="1"/>
        <s v="Hỗ trợ đặt hàng tập trung tháng 03.2026 " u="1"/>
        <s v="Chiết khấu doanh số không điều kiện 03.2026" u="1"/>
        <s v="Chiết khấu thanh toán 03.2026" u="1"/>
        <s v="Bán hàng Siêu thị FujiMart 51 Lê Đại Hành theo hóa đơn 00024870" u="1"/>
        <s v="Bán hàng Siêu thị FujiMart Lê Văn Lương theo hóa đơn 00024877" u="1"/>
        <s v="Bán hàng Siêu thị Fujimart 67 Trần Phú-Ba Đình theo hóa đơn 00024909" u="1"/>
        <s v="Bán hàng Fujimart Minh Khai theo hóa đơn 00024932" u="1"/>
        <s v="Bán hàng Siêu thị FujiMart Times City theo hóa đơn 00024894" u="1"/>
        <s v="Bán hàng Fujimart Định Công theo hóa đơn 00024892" u="1"/>
        <s v="Bán hàng BRG mart Intracom Đông Anh theo hóa đơn 00025010 (po đặt 6-4)" u="1"/>
        <s v="Bán hàng Siêu thị Fujimart Huỳnh Thúc Kháng theo hóa đơn 00025009" u="1"/>
        <s v="Bán hàng BRGMART 15-17 Ngọc Khánh, Hà Nội theo hóa đơn 00026004" u="1"/>
        <s v="Bán hàng Siêu thị HaproMart A4 Vĩnh Phúc, Ba Đình theo hóa đơn 00026002" u="1"/>
        <s v="Bán hàng Siêu thị Fujimart 249 Thụy Khê theo hóa đơn 00026003" u="1"/>
        <s v="Bán hàng BRGMART 13 Thành Công, Hà Nội theo hóa đơn 00026297" u="1"/>
        <s v="Bán hàng Siêu thị Fujimart 324 Tây Sơn theo hóa đơn 00026296" u="1"/>
        <s v="Bán hàng CH Hapro 83 Nguyễn An Ninh theo hóa đơn 00026303" u="1"/>
        <s v="Bán hàng BRGMART 15-17 Ngọc Khánh, Hà Nội theo hóa đơn 00026340" u="1"/>
        <s v="Bán hàng Siêu thị Fujimart 142 Lê Duẩn theo hóa đơn 00026343" u="1"/>
        <s v="Bán hàng Siêu thị FujiMart 51 Lê Đại Hành theo hóa đơn 00026344" u="1"/>
        <s v="Bán hàng Siêu thị Fuji The Light theo hóa đơn 00026342" u="1"/>
        <s v="Bán hàng BRGMART Thanh Xuân, Hà Nội theo hóa đơn 00026345" u="1"/>
        <s v="Bán hàng Siêu thị FujiMart Ocean Park theo hóa đơn 00026339" u="1"/>
        <s v="Bán hàng Siêu thị intimex Hải Dương theo hóa đơn 00026439" u="1"/>
        <s v="Bán hàng Siêu thị FujiMart Trung Yên theo hóa đơn 00026433" u="1"/>
        <s v="Bán hàng Siêu thị BRGMart Phố Nối theo hóa đơn 00026438" u="1"/>
        <s v="Bán hàng Siêu thị Fujimart 324 Tây Sơn theo hóa đơn 00027820" u="1"/>
        <s v="Bán hàng Siêu thị Fujimart Chính Kinh theo hóa đơn 00027843" u="1"/>
        <s v="Bán hàng Siêu thị HaproMart A4 Vĩnh Phúc, Ba Đình theo hóa đơn 00027890" u="1"/>
        <s v="Bán hàng Siêu thị FujiMart Tân Mai theo hóa đơn 00027891" u="1"/>
        <s v="Bán hàng Fujimart Minh Khai theo hóa đơn 00028179" u="1"/>
        <s v="Bán hàng CH Hapro 198 Lò Đúc theo hóa đơn 00028198" u="1"/>
        <s v="Bán hàng Siêu thị FujiMart Lê Văn Lương theo hóa đơn 00028178" u="1"/>
        <s v="Bán hàng Seikamart 275 nguyễn Trãi theo hóa đơn 00028180" u="1"/>
        <s v="Bán hàng Siêu thị Fujimart 67 Trần Phú-Ba Đình theo hóa đơn 00028257" u="1"/>
        <s v="Bán hàng BRGMART Chợ bưởi, HN theo hóa đơn 00028258" u="1"/>
        <s v="Bán hàng Siêu thị intimex Hải Dương theo hóa đơn 00028278" u="1"/>
        <s v="Bán hàng Siêu thị Fujimart 89 Lạc Long Quân theo hóa đơn 00028309" u="1"/>
        <s v="Bán hàng Siêu thị FujiMart 51 Lê Đại Hành theo hóa đơn 00028270" u="1"/>
        <s v="Bán hàng BRGMART 5 Hàm Tử Quan, Hoàn Kiếm, Hà Nội theo hóa đơn 00028291" u="1"/>
        <s v="Bán hàng Fujimart Định Công theo hóa đơn 00028294" u="1"/>
        <s v="Bán hàng BRG mart Intracom Đông Anh theo hóa đơn 00028332" u="1"/>
        <s v="Bán hàng Siêu thị Fujimart 142 Lê Duẩn theo hóa đơn 00028362" u="1"/>
        <s v="Bán hàng CH Hapro 53D Hàng Bài theo hóa đơn 00028333" u="1"/>
        <s v="Bán hàng Siêu thị FujiMart Ocean Park theo hóa đơn 00029580" u="1"/>
        <s v="Bán hàng Siêu thị FujiMart 51 Lê Đại Hành theo hóa đơn 00029636" u="1"/>
        <s v="Bán hàng Siêu thị FujiMart Tân Mai theo hóa đơn 00029637" u="1"/>
        <s v="Bán hàng Siêu thị FujiMart Times City theo hóa đơn 00029628" u="1"/>
        <s v="Bán hàng BRG 362 Ngọc Lâm, Hà Nội theo hóa đơn 00029629" u="1"/>
        <s v="Bán hàng Fujimart Định Công theo hóa đơn 00029627" u="1"/>
        <s v="Bán hàng BRGMART 13 Thành Công, Hà Nội theo hóa đơn 00029979" u="1"/>
        <s v="Bán hàng Siêu thị BRGMart Moonlight Vân Canh theo hóa đơn 00030153" u="1"/>
        <s v="Bán hàng BRG D2 Giảng Võ, Hà Nội theo hóa đơn 00030192" u="1"/>
        <s v="Bán hàng CH Haprofood Ecohome 3 theo hóa đơn 00030200" u="1"/>
        <s v="Bán hàng Siêu thị Fujimart 89 Lạc Long Quân theo hóa đơn 00030201" u="1"/>
        <s v="Bán hàng Siêu thị FujiMart Trung Yên theo hóa đơn 00030202" u="1"/>
        <s v="Bán hàng Fujimart Minh Khai theo hóa đơn 00030194" u="1"/>
        <s v="Bán hàng Siêu thị FujiMart 51 Lê Đại Hành theo hóa đơn 00030193" u="1"/>
        <s v="Bán hàng BRGMART 5 Hàm Tử Quan, Hoàn Kiếm, Hà Nội theo hóa đơn 00030189" u="1"/>
        <s v="Bán hàng Siêu thị BRGMart 63 Hàng trống theo hóa đơn 00030190" u="1"/>
        <s v="Bán hàng Siêu thị FujiMart Tân Mai theo hóa đơn 00030195" u="1"/>
        <s v="Bán hàng Siêu thị Fujimart Chính Kinh theo hóa đơn 00030219" u="1"/>
        <s v="Bán hàng Seika Dimond Westlake 98 Tô Ngọc Vân theo hóa đơn 00030191" u="1"/>
        <s v="Hỗ trợ thẻ khách hàng thân thiết tháng 04.2026 " u="1"/>
        <s v="Hỗ trợ trưng bày tháng 04.2026 " u="1"/>
        <s v="Hỗ trợ đặt hàng tập trung tháng 04.2026 " u="1"/>
        <s v="Chiết khấu doanh số không điều kiện 04.2026" u="1"/>
        <s v="Chiết khấu thanh toán 04.2026" u="1"/>
        <s v="Hàng trả - Fujimart Minh Khai" u="1"/>
        <s v="Hàng trả - Siêu thị FujiThe Light" u="1"/>
        <s v="Bán hàng Siêu thị Fujimart 67 Trần Phú-Ba Đình theo hóa đơn 00031515" u="1"/>
        <s v="Bán hàng Siêu thị Fujimart 142 Lê Duẩn theo hóa đơn 00031512" u="1"/>
        <s v="Bán hàng Siêu thị Fujimart 36 Hoàng Cầu theo hóa đơn 00031513" u="1"/>
        <s v="Bán hàng Siêu thị Fujimart Huỳnh Thúc Kháng theo hóa đơn 00031514" u="1"/>
        <s v="Bán hàng CH Haprofood 24 Trần Nhật Duật theo hóa đơn 00031517" u="1"/>
        <s v="Bán hàng BRG mart N16 Sài Đồng theo hóa đơn 00031516" u="1"/>
        <s v="Bán hàng Siêu thị intimex Hải Dương theo hóa đơn 00031539" u="1"/>
        <s v="Bán hàng BRGMART 15-17 Ngọc Khánh, Hà Nội theo hóa đơn 00031563" u="1"/>
        <s v="Bán hàng Siêu thị Fujimart 324 Tây Sơn theo hóa đơn 00031548" u="1"/>
        <s v="Bán hàng CH Hapro 160-162 ngõ Thái Thịnh I theo hóa đơn 00031562" u="1"/>
        <s v="Bán hàng CH Hapro 53D Hàng Bài theo hóa đơn 00031551" u="1"/>
        <s v="Bán hàng Siêu thị Fuji MD Complex theo hóa đơn 00031550" u="1"/>
        <s v="Bán hàng BRGMART 174 Lạc Long Quân, Tây Hồ theo hóa đơn 00031549" u="1"/>
        <s v="Bán hàng Siêu thị intimex Hải Phòng theo hóa đơn 00031540" u="1"/>
        <s v="Bán hàng BRG mart Intracom Đông Anh theo hóa đơn 00031632" u="1"/>
        <s v="Bán hàng Siêu thị HaproMart Lương Đình Của theo hóa đơn 00031639" u="1"/>
        <s v="Bán hàng CH Haprofood 9-11 Thổ Quan theo hóa đơn 00031633" u="1"/>
        <s v="Bán hàng CH Hapro 198 Lò Đúc theo hóa đơn 00031631" u="1"/>
        <s v="Bán hàng CH Haprofood 9 Lê Qúy Đôn theo hóa đơn 00031634" u="1"/>
        <s v="Bán hàng BRG 1 Lý Nam Đế, Hoàn Kiếm, Hà Nội theo hóa đơn 00031635" u="1"/>
        <s v="Bán hàng Siêu thị FujiMart Tân Mai theo hóa đơn 00031630" u="1"/>
        <s v="Bán hàng Siêu thị Fuji The Light theo hóa đơn 00031659" u="1"/>
        <s v="Bán hàng Siêu thị Fujimart 249 Thụy Khê theo hóa đơn 00031629" u="1"/>
        <s v="Bán hàng CH Hapro 83 Nguyễn An Ninh theo hóa đơn 00032716" u="1"/>
        <s v="Bán hàng Siêu thị Fujimart 67 Trần Phú-Ba Đình theo hóa đơn 00032839" u="1"/>
        <s v="Bán hàng Siêu thị FujiMart Trung Yên theo hóa đơn 00032845" u="1"/>
        <s v="Bán hàng BRGMART 105 Lê Duẩn, Hà Nội theo hóa đơn 00032840" u="1"/>
        <s v="Bán hàng Siêu thị BRGMart Moonlight Vân Canh theo hóa đơn 00032837" u="1"/>
        <s v="Bán hàng BRGMART 5 Hàm Tử Quan, Hoàn Kiếm, Hà Nội theo hóa đơn 00032838" u="1"/>
        <s v="Bán hàng BRGMART 15-17 Ngọc Khánh, Hà Nội theo hóa đơn 00033002" u="1"/>
        <s v="Bán hàng Siêu thị Fujimart 142 Lê Duẩn theo hóa đơn 00033003" u="1"/>
        <s v="Bán hàng Siêu thị BRGMart Phố Nối theo hóa đơn 00032955" u="1"/>
        <s v="Bán hàng Siêu thị FujiMart Times City theo hóa đơn 00033056" u="1"/>
        <s v="Bán hàng Siêu thị intimex Hải Dương theo hóa đơn 00033074" u="1"/>
        <s v="Bán hàng Siêu thị HaproMart A4 Vĩnh Phúc, Ba Đình theo hóa đơn 00033091" u="1"/>
        <s v="Bán hàng CH Haprofood Ecohome 3 theo hóa đơn 00033099" u="1"/>
        <s v="Bán hàng Siêu thị Fujimart Huỳnh Thúc Kháng theo hóa đơn 00033095" u="1"/>
        <s v="Bán hàng Seikamart Phạm Ngọc Thạch theo hóa đơn 00033092" u="1"/>
        <s v="Bán hàng Siêu thị FujiMart Tân Mai theo hóa đơn 00033090" u="1"/>
        <s v="Bán hàng Siêu thị Fuji The Light theo hóa đơn 00033097" u="1"/>
        <s v="Bán hàng Cửa hàng Haprofood N4C Trung Hòa Nhân Chính theo hóa đơn 00033100" u="1"/>
        <s v="Bán hàng BRG mart Intracom Đông Anh theo hóa đơn 00033189" u="1"/>
        <s v="Bán hàng Siêu thị Fujimart 89 Lạc Long Quân theo hóa đơn 00034659" u="1"/>
        <s v="Bán hàng Fujimart Minh Khai theo hóa đơn 00034391" u="1"/>
        <s v="Bán hàng BRGMART Thanh Xuân, Hà Nội theo hóa đơn 00034660" u="1"/>
        <s v="Bán hàng BRGMART Chợ bưởi, HN theo hóa đơn 00034704" u="1"/>
        <s v="Bán hàng BRG mart N16 Sài Đồng theo hóa đơn 00034702" u="1"/>
        <s v="Bán hàng Siêu thị FujiMart Lê Văn Lương theo hóa đơn 00034739" u="1"/>
        <s v="Bán hàng Siêu thị FujiMart Ocean Park theo hóa đơn 00034703" u="1"/>
        <s v="Bán hàng Siêu thị intimex Hải Dương theo hóa đơn 00034797" u="1"/>
        <s v="Bán hàng Siêu thị Fujimart 89 Lạc Long Quân theo hóa đơn 00034799" u="1"/>
        <s v="Bán hàng Siêu thị Fujimart 36 Hoàng Cầu theo hóa đơn 00034836" u="1"/>
        <s v="Bán hàng Siêu thị Fujimart 324 Tây Sơn theo hóa đơn 00034801" u="1"/>
        <s v="Bán hàng CH Hapro 160-162 ngõ Thái Thịnh I theo hóa đơn 00034837" u="1"/>
        <s v="Bán hàng CH Haprofood 9-11 Thổ Quan theo hóa đơn 00034800" u="1"/>
        <s v="Bán hàng Seikamart 275 nguyễn Trãi theo hóa đơn 00034802" u="1"/>
        <s v="Bán hàng Siêu thị Fujimart 249 Thụy Khê theo hóa đơn 00034798" u="1"/>
        <s v="Bán hàng Siêu thị BRGMart Phố Nối theo hóa đơn 00034793" u="1"/>
        <s v="Bán hàng BRGMART 15-17 Ngọc Khánh, Hà Nội theo hóa đơn 00034890" u="1"/>
        <s v="Bán hàng BRG D2 Giảng Võ, Hà Nội theo hóa đơn 00034897" u="1"/>
        <s v="Bán hàng BRGMART 13 Thành Công, Hà Nội theo hóa đơn 00034894" u="1"/>
        <s v="Bán hàng CH Hapro 53D Hàng Bài theo hóa đơn 00034886" u="1"/>
        <s v="Bán hàng Siêu thị Fujimart Chính Kinh theo hóa đơn 00034885" u="1"/>
        <s v="Bán hàng Siêu thị intimex Hải Phòng theo hóa đơn 00034880" u="1"/>
        <s v="Bán hàng Siêu thị FujiMart Ocean Park theo hóa đơn 00034905" u="1"/>
        <s v="Bán hàng Siêu thị FujiMart Trung Yên theo hóa đơn 00035987" u="1"/>
        <s v="Bán hàng Siêu thị Fujimart Huỳnh Thúc Kháng theo hóa đơn 00036309" u="1"/>
        <s v="Bán hàng BRGMART 5 Hàm Tử Quan, Hoàn Kiếm, Hà Nội theo hóa đơn 00036033" u="1"/>
        <s v="Bán hàng Siêu thị FujiMart Lê Văn Lương theo hóa đơn 00036036" u="1"/>
        <s v="Bán hàng Siêu thị FujiMart 51 Lê Đại Hành theo hóa đơn 00036382" u="1"/>
        <s v="Bán hàng Siêu thị BRGMart Phố Nối theo hóa đơn 00036447" u="1"/>
        <s v="Bán hàng Siêu thị Fujimart 324 Tây Sơn theo hóa đơn 00036469" u="1"/>
        <s v="Bán hàng Siêu thị BRGMart Moonlight Vân Canh theo hóa đơn 00036663" u="1"/>
        <s v="Bán hàng Siêu thị Fujimart Trần Phú - Hà Đông theo hóa đơn 00036640" u="1"/>
        <s v="Bán hàng Siêu thị Fuji The Light theo hóa đơn 00036651" u="1"/>
        <s v="Bán hàng BRGMART Thanh Xuân, Hà Nội theo hóa đơn 00036662" u="1"/>
        <s v="Bán hàng Cửa hàng Haprofood N4C Trung Hòa Nhân Chính theo hóa đơn 00037402" u="1"/>
        <s v="Bán hàng Fujimart smart city theo hóa đơn 00036544 , ĐƠN KHAI TRƯƠNG CK 10%" u="1"/>
        <s v="Bán hàng BRGMART 15-17 Ngọc Khánh, Hà Nội theo hóa đơn 00037438" u="1"/>
        <s v="Bán hàng Siêu thị HaproMart A4 Vĩnh Phúc, Ba Đình theo hóa đơn 00037441" u="1"/>
        <s v="Bán hàng BRG 1 Lý Nam Đế, Hoàn Kiếm, Hà Nội theo hóa đơn 00037437" u="1"/>
        <s v="Bán hàng Siêu thị FujiMart Times City theo hóa đơn 00037433" u="1"/>
        <s v="Bán hàng CH Hapro 83 Nguyễn An Ninh theo hóa đơn 00037436" u="1"/>
        <s v="Bán hàng BRG 362 Ngọc Lâm, Hà Nội theo hóa đơn 00037434" u="1"/>
        <s v="Bán hàng BRG mart N16 Sài Đồng theo hóa đơn 00037431" u="1"/>
        <s v="Bán hàng CH Haprofood Ecohome 3 theo hóa đơn 00037828" u="1"/>
        <s v="Bán hàng Siêu thị Fuji MD Complex theo hóa đơn 00037829" u="1"/>
        <s v="Bán hàng BRG mart Intracom Đông Anh theo hóa đơn 00037891" u="1"/>
        <s v="Hàng trả - HN/HT461672605003120 - CH Hapro 160-162 ngõ Thái Thịnh I - phiếu ngày 46167" u="1"/>
        <s v="Hàng trả - HN/HT461672605003112 - Siêu thị intimex Hưng Yên - phiếu ngày 46167" u="1"/>
        <s v="Hàng trả - HN/HT461672605003091 - BRG mart Intracom Đông Anh - phiếu ngày 46167" u="1"/>
        <s v="Hàng trả - HN/HT461672605003039 - Fujimart 67 Trần Phú - Ba Đình - phiếu ngày 46167" u="1"/>
        <s v="Hàng trả - HN/HT461672605000117 - Siêu thị Fuji 324 Tây Sơn - phiếu ngày 46167" u="1"/>
        <s v="Hàng trả - HN/HT461662605002939 - Fujimart Minh Khai - phiếu ngày 46166" u="1"/>
        <s v="Hàng trả - HN/HT461652605002896 - CH Haprofood 9 Lê Qúy Đôn - phiếu ngày 46165" u="1"/>
        <s v="Hàng trả - HN/HT461652605002849 - Seikamart 275 nguyễn Trãi - phiếu ngày 46165" u="1"/>
        <s v="Hàng trả - HN/HT461642605002730 - CH Haprofood Ecohome 3 - phiếu ngày 46164" u="1"/>
        <s v="Hàng trả - HN/HT461642605002702 - Siêu thị Fuji Lê Đại Hành - phiếu ngày 46164" u="1"/>
        <s v="Hàng trả - HN/HT461632605002671 - CH Hapro 198 Lò đúc - phiếu ngày 46163" u="1"/>
        <s v="Hàng trả - HN/HT461632605002601 - Siêu thị fujiMart 142 Lê Duẩn - phiếu ngày 46163" u="1"/>
        <s v="Hàng trả - HN/HT461632605002588 - Siêu thị BRG Hàng Bài - phiếu ngày 46163" u="1"/>
        <s v="Hàng trả - HN/HT461622605002511 - Siêu thị HaproMart Thành Công - phiếu ngày 46162" u="1"/>
        <s v="Hàng trả - HN/HT461622605002499 - CH Haprofood 9 Lê Qúy Đôn - phiếu ngày 46162" u="1"/>
        <s v="Hàng trả - HN/HT461622605002474 - BRG Mart Moonlight Vân Canh - phiếu ngày 46162" u="1"/>
        <s v="Hàng trả - HN/HT461622605002454 - Fujimart Tân Mai - phiếu ngày 46162" u="1"/>
        <s v="Hàng trả - HN/HT461622605002435 - Siêu thị Fuji Ngọc Khánh - phiếu ngày 46162" u="1"/>
        <s v="Hàng trả - HN/HT461612605002354 - CH Hapro Chợ Bưởi - phiếu ngày 46161" u="1"/>
        <s v="Hàng trả - HN/HT461612605002350 - Seikamart 275 nguyễn Trãi - phiếu ngày 46161" u="1"/>
        <s v="Hàng trả - HN/HT461612605002282 - Siêu thị HaproMart Thành Công - phiếu ngày 46161" u="1"/>
        <s v="Hàng trả - HN/HT461612605002249 - Fujimart 67 Trần Phú - Ba Đình - phiếu ngày 46161" u="1"/>
        <s v="Hàng trả - HN/HT461602605002184 - Seika Dimond Westlake 98 Tô Ngọc Vân - phiếu ngày 46160" u="1"/>
        <s v="Hàng trả - HN/HT461602605002178 - Siêu thị HaproMart Thanh Xuân - phiếu ngày 46160" u="1"/>
        <s v="Hàng trả - HN/HT461602605002130 - Seikamart Phạm Ngọc Thạch - phiếu ngày 46160" u="1"/>
        <s v="Hàng trả - HN/HT461602605002103 - Siêu thị Fuji 89 Lạc Long Quân - phiếu ngày 46160" u="1"/>
        <s v="Hàng trả - HN/HT461602605002027 - BRG mart Intracom Đông Anh - phiếu ngày 46160" u="1"/>
        <s v="Hàng trả - HN/HT461602605000050 - Siêu thị Fuji Thụy Khuê - phiếu ngày 46160" u="1"/>
        <s v="Hàng trả - HN/HT461582605001962 - BRG mart Intracom Đông Anh - phiếu ngày 46158" u="1"/>
        <s v="Hàng trả - HN/HT461582605001956 - Fujimart Ocean Park - phiếu ngày 46158" u="1"/>
        <s v="Hàng trả - HN/HT461572605001835 - CH Hapro Chợ Bưởi - phiếu ngày 46157" u="1"/>
        <s v="Hàng trả - HN/HT461562605001757 - Siêu thị Fuji Chính Kinh - phiếu ngày 46156" u="1"/>
        <s v="Hàng trả - HN/HT461552605001664 - BRG mart Intracom Đông Anh - phiếu ngày 46155" u="1"/>
        <s v="Hàng trả - HN/HT461552605000051 - Siêu thị Fuji Trần Phú - Hà Đông - phiếu ngày 46155" u="1"/>
        <s v="Hàng trả - HN/HT461542605001479 - BRG mart Intracom Đông Anh - phiếu ngày 46154" u="1"/>
        <s v="Hàng trả - HN/HT461532605001370 - Siêu thị intimex Hải Dương - phiếu ngày 46153" u="1"/>
        <s v="Hàng trả - HN/HT461532605001343 - CH HaproFood 362 Ngọc Lâm - phiếu ngày 46153" u="1"/>
        <s v="Hàng trả - HN/HT461532605001326 - CH Hapro N4C Trung hòa - Nhân chính - phiếu ngày 46153" u="1"/>
        <s v="Hàng trả - HN/HT461532605001286 - Siêu thị HaproMart A4 Vĩnh Phúc, Ba Đình - phiếu ngày 46153" u="1"/>
        <s v="Hàng trả - HN/HT461502605001036 - Fujimart Lê Văn Lương - phiếu ngày 46150" u="1"/>
        <s v="Hàng trả - HN/HT461502605000985 - CH Haprofood Ecohome 3 - phiếu ngày 46150" u="1"/>
        <s v="Hàng trả - HN/HT461502605000036 - Siêu thị Fuji Huỳnh Thúc Kháng - phiếu ngày 46150" u="1"/>
        <s v="Hàng trả - HN/HT461492605000906 - Siêu thị intimex Hưng Yên - phiếu ngày 46149" u="1"/>
        <s v="Hàng trả - HN/HT461492605000810 - Fujimart Trung Yên - phiếu ngày 46149" u="1"/>
        <s v="Hàng trả - HN/HT461492605000744 - Siêu thị Fuji 89 Lạc Long Quân - phiếu ngày 46149" u="1"/>
        <s v="Hàng trả - HN/HT461482605000708 - Siêu thị BRG Hàng Bài - phiếu ngày 46148" u="1"/>
        <s v="Hàng trả - HN/HT461482605000623 - CH HaproFood 105 Lê Duẩn - phiếu ngày 46148" u="1"/>
        <s v="Hàng trả - HN/HT461482605000618 - CH Hapro 160-162 ngõ Thái Thịnh I - phiếu ngày 46148" u="1"/>
        <s v="Hàng trả - HN/HT461482605000617 - CH Hapro 160-162 ngõ Thái Thịnh I - phiếu ngày 46148" u="1"/>
        <s v="Hàng trả - HN/HT461482605000037 - Siêu thị Fuji 36 Hoàng Cầu - phiếu ngày 46148" u="1"/>
        <s v="Hàng trả - HN/HT461472605000537 - Seika Dimond Westlake 98 Tô Ngọc Vân - phiếu ngày 46147" u="1"/>
        <s v="Hàng trả - HN/HT461472605000508 - Fujimart Định Công - phiếu ngày 46147" u="1"/>
        <s v="Hàng trả - HN/HT461472605000437 - Seikamart Lý Nam Đế - phiếu ngày 46147" u="1"/>
        <s v="Hàng trả - HN/HT461472605000421 - Siêu thị intimex Hải Dương - phiếu ngày 46147" u="1"/>
        <s v="Hàng trả - HN/HT461472605000361 - Siêu thị Fuji giảng võ - phiếu ngày 46147" u="1"/>
        <s v="Hàng trả - HN/HT461472605000359 - CH Haprofood 9 Lê Qúy Đôn - phiếu ngày 46147" u="1"/>
        <s v="Hàng trả - HN/HT461472605000334 - Fujimart Times City - phiếu ngày 46147" u="1"/>
        <s v="Hàng trả - HN/HT461462605000279 - BRG mart Intracom Đông Anh - phiếu ngày 46146" u="1"/>
        <s v="Hàng trả - HN/HT461462605000278 - BRG mart Intracom Đông Anh - phiếu ngày 46146" u="1"/>
        <s v="Hàng trả - HN/HT461462605000267 - Siêu thị HaproMart Thanh Xuân - phiếu ngày 46146" u="1"/>
        <s v="Hàng trả - HN/HT461462605000207 - Siêu thị HaproMart Lương Đình Của - phiếu ngày 46146" u="1"/>
        <s v="Hàng trả - HN/HT461462605000174 - Seikamart Phạm Ngọc Thạch - phiếu ngày 46146" u="1"/>
        <s v="Hàng trả - HN/HT461442605000010 - Siêu thị Fuji 324 Tây Sơn - phiếu ngày 46144" u="1"/>
        <s v="Hỗ trợ đặt hàng tập trung tháng 05.2026" u="1"/>
        <s v="Hỗ trợ trưng bày tháng 05.2026" u="1"/>
        <s v="Hỗ trợ thẻ khách hàng thân thiết tháng 05.2026" u="1"/>
        <s v="Chiết khấu doanh số không điều kiện 05.2026" u="1"/>
        <s v="Chiết khấu thanh toán 05.2026" u="1"/>
        <s v="Bán hàng Siêu thị intimex Hải Dương theo hóa đơn 00037995" u="1"/>
        <s v="Bán hàng Siêu thị Fujimart 67 Trần Phú-Ba Đình theo hóa đơn 00037993" u="1"/>
        <s v="Bán hàng BRGMART 13 Thành Công, Hà Nội theo hóa đơn 00038033" u="1"/>
        <s v="Bán hàng BRGMART Chợ bưởi, HN theo hóa đơn 00038036" u="1"/>
        <s v="Bán hàng Siêu thị FujiMart Trung Yên theo hóa đơn 00037999" u="1"/>
        <s v="Bán hàng Siêu thị Fujimart 142 Lê Duẩn theo hóa đơn 00038034" u="1"/>
        <s v="Bán hàng Siêu thị Fujimart 324 Tây Sơn theo hóa đơn 00037992" u="1"/>
        <s v="Bán hàng CH Hapro 160-162 ngõ Thái Thịnh I theo hóa đơn 00037987" u="1"/>
        <s v="Bán hàng Fujimart Minh Khai theo hóa đơn 00037991" u="1"/>
        <s v="Bán hàng CH Hapro 198 Lò Đúc theo hóa đơn 00037989" u="1"/>
        <s v="Bán hàng BRGMART 5 Hàm Tử Quan, Hoàn Kiếm, Hà Nội theo hóa đơn 00037986" u="1"/>
        <s v="Bán hàng BRGMART 174 Lạc Long Quân, Tây Hồ theo hóa đơn 00037988" u="1"/>
        <s v="Bán hàng Siêu thị BRGMart Phố Nối theo hóa đơn 00037952" u="1"/>
        <s v="Bán hàng Fujimart Định Công theo hóa đơn 00037990" u="1"/>
        <s v="Bán hàng BRGMART 15-17 Ngọc Khánh, Hà Nội theo hóa đơn 00038099" u="1"/>
        <s v="Bán hàng Seikamart Phạm Ngọc Thạch theo hóa đơn 00038096" u="1"/>
        <s v="Bán hàng Siêu thị BRGMart Moonlight Vân Canh theo hóa đơn 00038128" u="1"/>
        <s v="Bán hàng Siêu thị FujiMart Ocean Park theo hóa đơn 00038097" u="1"/>
        <s v="Bán hàng Siêu thị Fujimart 89 Lạc Long Quân theo hóa đơn 00039005" u="1"/>
        <s v="Bán hàng CH Hapro 83 Nguyễn An Ninh theo hóa đơn 00039003" u="1"/>
        <s v="Bán hàng BRG mart N16 Sài Đồng theo hóa đơn 00038139" u="1"/>
        <s v="Bán hàng Siêu thị Fujimart Chính Kinh theo hóa đơn 00039004" u="1"/>
        <s v="Bán hàng Siêu thị Fujimart Chính Kinh theo hóa đơn 00039002" u="1"/>
        <s v="Bán hàng CH Hapro 53D Hàng Bài theo hóa đơn 00039100" u="1"/>
        <s v="Bán hàng Siêu thị FujiMart 51 Lê Đại Hành theo hóa đơn 00039097" u="1"/>
        <s v="Bán hàng Siêu thị FujiMart Times City theo hóa đơn 00039108" u="1"/>
        <s v="Bán hàng Siêu thị FujiMart Lê Văn Lương theo hóa đơn 00039098" u="1"/>
        <s v="Bán hàng Siêu thị intimex Hải Phòng theo hóa đơn 00039072" u="1"/>
        <s v="Bán hàng Fujimart smart city theo hóa đơn 00039099" u="1"/>
        <s v="Bán hàng Siêu thị Fujimart Trần Phú - Hà Đông theo hóa đơn 00039523" u="1"/>
        <s v="Bán hàng Siêu thị intimex Hải Dương theo hóa đơn 00039623" u="1"/>
        <s v="Bán hàng Siêu thị HaproMart A4 Vĩnh Phúc, Ba Đình theo hóa đơn 00039633" u="1"/>
        <s v="Bán hàng Siêu thị Fujimart Huỳnh Thúc Kháng theo hóa đơn 00039632" u="1"/>
        <s v="Bán hàng CH Haprofood 9-11 Thổ Quan theo hóa đơn 00039634" u="1"/>
        <s v="Bán hàng Seikamart 275 nguyễn Trãi theo hóa đơn 00039635" u="1"/>
        <s v="Bán hàng Seika Dimond Westlake 98 Tô Ngọc Vân theo hóa đơn 00039636" u="1"/>
        <s v="Bán hàng Siêu thị BRGMart Phố Nối theo hóa đơn 00039645" u="1"/>
        <s v="Bán hàng Siêu thị BRGMart Phố Nối theo hóa đơn 00039644" u="1"/>
        <s v="Bán hàng Siêu thị FujiMart Trung Yên theo hóa đơn 00039690" u="1"/>
        <s v="Bán hàng Siêu thị Fujimart 324 Tây Sơn theo hóa đơn 00039713" u="1"/>
        <s v="Bán hàng Fujimart Minh Khai theo hóa đơn 00039691" u="1"/>
        <s v="Bán hàng BRGMART 5 Hàm Tử Quan, Hoàn Kiếm, Hà Nội theo hóa đơn 00039692" u="1"/>
        <s v="Bán hàng BRG 1 Lý Nam Đế, Hoàn Kiếm, Hà Nội theo hóa đơn 00039693" u="1"/>
        <s v="Bán hàng Siêu thị Fuji MD Complex theo hóa đơn 00039689" u="1"/>
        <s v="Bán hàng BRGMART Thanh Xuân, Hà Nội theo hóa đơn 00039675" u="1"/>
        <s v="Bán hàng Siêu thị Fujimart 36 Hoàng Cầu theo hóa đơn 00040563" u="1"/>
        <s v="Bán hàng Siêu thị FujiMart 51 Lê Đại Hành theo hóa đơn 00040534" u="1"/>
        <s v="Bán hàng BRG mart N16 Sài Đồng theo hóa đơn 00040533" u="1"/>
        <s v="Bán hàng Siêu thị Fujimart 142 Lê Duẩn theo hóa đơn 00040941" u="1"/>
        <s v="Bán hàng BRG mart Intracom Đông Anh theo hóa đơn 00040970" u="1"/>
        <s v="Bán hàng Siêu thị FujiMart Times City theo hóa đơn 00040969" u="1"/>
        <s v="Bán hàng CH Haprofood Ecohome 3 theo hóa đơn 00041171" u="1"/>
        <s v="Bán hàng Siêu thị FujiMart Trung Yên theo hóa đơn 00041175" u="1"/>
        <s v="Bán hàng Siêu thị Fujimart 142 Lê Duẩn theo hóa đơn 00041172" u="1"/>
        <s v="Bán hàng Siêu thị BRGMart Moonlight Vân Canh theo hóa đơn 00041148" u="1"/>
        <s v="Bán hàng Siêu thị Fujimart 89 Lạc Long Quân theo hóa đơn 00041220" u="1"/>
        <s v="Bán hàng Siêu thị Fujimart 324 Tây Sơn theo hóa đơn 00041215" u="1"/>
        <s v="Bán hàng Siêu thị Fujimart Huỳnh Thúc Kháng theo hóa đơn 00041213" u="1"/>
        <s v="Bán hàng CH Hapro 160-162 ngõ Thái Thịnh I theo hóa đơn 00041224" u="1"/>
        <s v="Bán hàng CH Hapro 198 Lò Đúc theo hóa đơn 00041212" u="1"/>
        <s v="Bán hàng Siêu thị FujiMart 51 Lê Đại Hành theo hóa đơn 00041214" u="1"/>
        <s v="Bán hàng Siêu thị intimex Hải Phòng theo hóa đơn 00041205" u="1"/>
        <s v="Bán hàng Fujimart Minh Khai theo hóa đơn 00041216" u="1"/>
        <s v="Bán hàng Siêu thị intimex Hải Dương theo hóa đơn 00041295" u="1"/>
        <s v="Bán hàng BRGMART 13 Thành Công, Hà Nội theo hóa đơn 00041301" u="1"/>
        <s v="Bán hàng BRGMART Chợ bưởi, HN theo hóa đơn 00041300" u="1"/>
        <s v="Bán hàng Siêu thị Fujimart Chính Kinh theo hóa đơn 00041303" u="1"/>
        <s v="Bán hàng BRGMART Thanh Xuân, Hà Nội theo hóa đơn 00041302" u="1"/>
        <s v="Bán hàng BRGMART 15-17 Ngọc Khánh, Hà Nội theo hóa đơn 00041916" u="1"/>
        <s v="Bán hàng Siêu thị BRGMart Moonlight Vân Canh theo hóa đơn 00041917" u="1"/>
        <s v="Bán hàng BRG D2 Giảng Võ, Hà Nội theo hóa đơn 00042433" u="1"/>
        <s v="Bán hàng Siêu thị Fujimart 36 Hoàng Cầu theo hóa đơn 00041956" u="1"/>
        <s v="Bán hàng Siêu thị HaproMart Lương Đình Của theo hóa đơn 00042424" u="1"/>
        <s v="Bán hàng Seikamart Phạm Ngọc Thạch theo hóa đơn 00041954" u="1"/>
        <s v="Bán hàng Siêu thị BRGMart Nguyễn Văn Cừ theo hóa đơn 00041957" u="1"/>
        <s v="Bán hàng Siêu thị FujiMart Trung Yên theo hóa đơn 00042517" u="1"/>
        <s v="Bán hàng Siêu thị Fujimart Trần Phú - Hà Đông theo hóa đơn 00042564" u="1"/>
        <s v="Bán hàng Siêu thị Fujimart 89 Lạc Long Quân theo hóa đơn 00042580" u="1"/>
        <s v="Bán hàng CÔNG TY TNHH BÁN LẺ FUJIMART VIỆT NAM" u="1"/>
        <s v="Bán hàng Siêu thị FujiMart 51 Lê Đại Hành theo hóa đơn 00042596" u="1"/>
        <s v="Bán hàng BRGMART 5 Hàm Tử Quan, Hoàn Kiếm, Hà Nội theo hóa đơn 00042578" u="1"/>
        <s v="Bán hàng BRG 362 Ngọc Lâm, Hà Nội theo hóa đơn 00042606" u="1"/>
        <s v="Bán hàng BRG mart N16 Sài Đồng theo hóa đơn 00042630" u="1"/>
        <s v="Bán hàng Siêu thị FujiMart Lê Văn Lương theo hóa đơn 00042577" u="1"/>
        <s v="Bán hàng Cửa hàng Haprofood N4C Trung Hòa Nhân Chính theo hóa đơn 00042605" u="1"/>
        <s v="Bán hàng Siêu thị BRGMart Phố Nối theo hóa đơn 00042607" u="1"/>
        <s v="Bán hàng Fujimart Định Công theo hóa đơn 00042609" u="1"/>
        <s v="Bán hàng Fujimart smart city theo hóa đơn 00042604" u="1"/>
        <s v="Bán hàng Siêu thị Fujimart Huỳnh Thúc Kháng theo hóa đơn 00042698" u="1"/>
        <s v="Bán hàng BRGMART Chợ bưởi, HN theo hóa đơn 00043620" u="1"/>
        <s v="Bán hàng Seika Dimond Westlake 98 Tô Ngọc Vân theo hóa đơn 00043196" u="1"/>
        <s v="Bán hàng BRGMART 15-17 Ngọc Khánh, Hà Nội theo hóa đơn 00043682" u="1"/>
        <s v="Bán hàng BRGMART 105 Lê Duẩn, Hà Nội theo hóa đơn 00043752" u="1"/>
        <s v="Bán hàng CH Haprofood 9-11 Thổ Quan theo hóa đơn 00043681" u="1"/>
        <s v="Bán hàng Seikamart 275 nguyễn Trãi theo hóa đơn 00043729" u="1"/>
        <s v="Bán hàng Siêu thị FujiMart Lê Văn Lương theo hóa đơn 00044151" u="1"/>
        <s v="Bán hàng SEN DO" u="1"/>
        <s v="Bán hàng SEN DO , THANH TOÁN CUỐI THÁNG VÀ CK 8% CỐ ĐỊNH" u="1"/>
        <s v="Bán hàng SEN DO , THANH TOÁN CUỐI THÁNG, CK 8% CỐ ĐỊNH" u="1"/>
        <s v="Chiết khấu doanh số bán hàng 2% THÁNG 11" u="1"/>
        <s v="Chiết khấu doanh số bán hàng 2% THÁNG 12" u="1"/>
        <s v="Bán hàng BCMALL , CK CỐ ĐỊNH 6% ( chốt cn 15 và cuối tháng mới xuất hđ)" u="1"/>
        <s v="Bán hàng Công Ty Cổ Phần Dịch Vụ Thương Mại Tổng Hợp Nova Commerce theo hóa đơn 00005437" u="1"/>
        <s v="Bán hàng Công Ty Cổ Phần Dịch Vụ Thương Mại Tổng Hợp Nova Commerce theo hóa đơn 00005438" u="1"/>
        <s v="Bán hàng Công Ty Cổ Phần Dịch Vụ Thương Mại Tổng Hợp Nova Commerce theo hóa đơn 00005558" u="1"/>
        <s v="Bán hàng Công Ty Cổ Phần Dịch Vụ Thương Mại Tổng Hợp Nova Commerce theo hóa đơn 00006205" u="1"/>
        <s v="Bán hàng Công Ty Cổ Phần Dịch Vụ Thương Mại Tổng Hợp Nova Commerce theo hóa đơn 00007306" u="1"/>
        <s v="Bán hàng Công Ty Cổ Phần Dịch Vụ Thương Mại Tổng Hợp Nova Commerce theo hóa đơn 00007437" u="1"/>
        <s v="Bán hàng Công Ty Cổ Phần Dịch Vụ Thương Mại Tổng Hợp Nova Commerce theo hóa đơn 00007443" u="1"/>
        <s v="Bán hàng Công Ty Cổ Phần Dịch Vụ Thương Mại Tổng Hợp Nova Commerce theo hóa đơn 00008127" u="1"/>
        <s v="Bán hàng Công Ty Cổ Phần Dịch Vụ Thương Mại Tổng Hợp Nova Commerce theo hóa đơn 00008128" u="1"/>
        <s v="Bán hàng Công Ty Cổ Phần Dịch Vụ Thương Mại Tổng Hợp Nova Commerce theo hóa đơn 00010533" u="1"/>
        <s v="Bán hàng Công Ty Cổ Phần Dịch Vụ Thương Mại Tổng Hợp Nova Commerce theo hóa đơn 00010979" u="1"/>
        <s v="Bán hàng Công Ty Cổ Phần Dịch Vụ Thương Mại Tổng Hợp Nova Commerce theo hóa đơn 00010982" u="1"/>
        <s v="Bán hàng Công Ty Cổ Phần Dịch Vụ Thương Mại Tổng Hợp Nova Commerce theo hóa đơn 00010986" u="1"/>
        <s v="Bán hàng Công Ty Cổ Phần Dịch Vụ Thương Mại Tổng Hợp Nova Commerce theo hóa đơn 00010999" u="1"/>
        <s v="Bán hàng Công Ty Cổ Phần Dịch Vụ Thương Mại Tổng Hợp Nova Commerce theo hóa đơn 00011004" u="1"/>
        <s v="Bán hàng Công Ty Cổ Phần Dịch Vụ Thương Mại Tổng Hợp Nova Commerce theo hóa đơn 00011005" u="1"/>
        <s v="Bán hàng Công Ty Cổ Phần Dịch Vụ Thương Mại Tổng Hợp Nova Commerce theo hóa đơn 00011006" u="1"/>
        <s v="Bán hàng Công Ty Cổ Phần Dịch Vụ Thương Mại Tổng Hợp Nova Commerce theo hóa đơn 00011007" u="1"/>
        <s v="Bán hàng Công Ty Cổ Phần Dịch Vụ Thương Mại Tổng Hợp Nova Commerce theo hóa đơn 00011659" u="1"/>
        <s v="Bán hàng Công Ty Cổ Phần Dịch Vụ Thương Mại Tổng Hợp Nova Commerce theo hóa đơn 00011688" u="1"/>
        <s v="Bán hàng Công Ty Cổ Phần Dịch Vụ Thương Mại Tổng Hợp Nova Commerce theo hóa đơn 00011949" u="1"/>
        <s v="Bán hàng Công Ty Cổ Phần Dịch Vụ Thương Mại Tổng Hợp Nova Commerce theo hóa đơn 00012136" u="1"/>
        <s v="Bán hàng Công Ty Cổ Phần Dịch Vụ Thương Mại Tổng Hợp Nova Commerce theo hóa đơn 00012396" u="1"/>
        <s v="Bán hàng Công Ty Cổ Phần Dịch Vụ Thương Mại Tổng Hợp Nova Commerce theo hóa đơn 00012451" u="1"/>
        <s v="Bán hàng Công Ty Cổ Phần Dịch Vụ Thương Mại Tổng Hợp Nova Commerce theo hóa đơn 00013110" u="1"/>
        <s v="Bán hàng Công Ty Cổ Phần Dịch Vụ Thương Mại Tổng Hợp Nova Commerce theo hóa đơn 00013113" u="1"/>
        <s v="Bán hàng Công Ty Cổ Phần Dịch Vụ Thương Mại Tổng Hợp Nova Commerce theo hóa đơn 00013115" u="1"/>
        <s v="Bán hàng Công Ty Cổ Phần Dịch Vụ Thương Mại Tổng Hợp Nova Commerce theo hóa đơn 00013130" u="1"/>
        <s v="Bán hàng CÔNG TY CỔ PHẦN DỊCH VỤ THƯƠNG MẠI TỔNG HỢP NOVA COMMERCE theo hóa đơn 00013430" u="1"/>
        <s v="Bán hàng CÔNG TY CỔ PHẦN DỊCH VỤ THƯƠNG MẠI TỔNG HỢP NOVA COMMERCE theo hóa đơn 00013433" u="1"/>
        <s v="Bán hàng CÔNG TY CỔ PHẦN DỊCH VỤ THƯƠNG MẠI TỔNG HỢP NOVA COMMERCE theo hóa đơn 00013695" u="1"/>
        <s v="Bán hàng CÔNG TY CỔ PHẦN DỊCH VỤ THƯƠNG MẠI TỔNG HỢP NOVA COMMERCE theo hóa đơn 00013722" u="1"/>
        <s v="Bán hàng CÔNG TY CỔ PHẦN DỊCH VỤ THƯƠNG MẠI TỔNG HỢP NOVA COMMERCE theo hóa đơn 00013723" u="1"/>
        <s v="Bán hàng CÔNG TY CỔ PHẦN DỊCH VỤ THƯƠNG MẠI TỔNG HỢP NOVA COMMERCE theo hóa đơn 00013724" u="1"/>
        <s v="bán hàng nova kho bán Botanica (meInvoice)" u="1"/>
        <s v="Bán hàng CÔNG TY CỔ PHẦN DỊCH VỤ THƯƠNG MẠI TỔNG HỢP NOVA COMMERCE theo hóa đơn 00014119" u="1"/>
        <s v="Bán hàng CÔNG TY CỔ PHẦN DỊCH VỤ THƯƠNG MẠI TỔNG HỢP NOVA COMMERCE theo hóa đơn 00014120" u="1"/>
        <s v="Bán hàng CÔNG TY CỔ PHẦN DỊCH VỤ THƯƠNG MẠI TỔNG HỢP NOVA COMMERCE theo hóa đơn 00014421" u="1"/>
        <s v="Bán hàng CÔNG TY CỔ PHẦN DỊCH VỤ THƯƠNG MẠI TỔNG HỢP NOVA COMMERCE theo hóa đơn 00014752" u="1"/>
        <s v="Bán hàng CÔNG TY CỔ PHẦN DỊCH VỤ THƯƠNG MẠI TỔNG HỢP NOVA COMMERCE theo hóa đơn 00014779" u="1"/>
        <s v="bán hàng Nova Kho Bán D5 - 101202 (MeInvoice)" u="1"/>
        <s v="Bán hàng CÔNG TY CỔ PHẦN DỊCH VỤ THƯƠNG MẠI TỔNG HỢP NOVA COMMERCE theo hóa đơn 00015157" u="1"/>
        <s v="Bán hàng CÔNG TY CỔ PHẦN DỊCH VỤ THƯƠNG MẠI TỔNG HỢP NOVA COMMERCE theo hóa đơn 00015171" u="1"/>
        <s v="Bán hàng CÔNG TY CỔ PHẦN DỊCH VỤ THƯƠNG MẠI TỔNG HỢP NOVA COMMERCE theo hóa đơn 00015236" u="1"/>
        <s v="Bán hàng CÔNG TY CỔ PHẦN DỊCH VỤ THƯƠNG MẠI TỔNG HỢP NOVA COMMERCE theo hóa đơn 00016294" u="1"/>
        <s v="Bán hàng CÔNG TY CỔ PHẦN DỊCH VỤ THƯƠNG MẠI TỔNG HỢP NOVA COMMERCE theo hóa đơn 00016301" u="1"/>
        <s v="Bán hàng CÔNG TY CỔ PHẦN DỊCH VỤ THƯƠNG MẠI TỔNG HỢP NOVA COMMERCE theo hóa đơn 00016555" u="1"/>
        <s v="Bán hàng CÔNG TY CỔ PHẦN DỊCH VỤ THƯƠNG MẠI TỔNG HỢP NOVA COMMERCE theo hóa đơn 00016967" u="1"/>
        <s v="Bán hàng CÔNG TY CỔ PHẦN DỊCH VỤ THƯƠNG MẠI TỔNG HỢP NOVA COMMERCE theo hóa đơn 00017594" u="1"/>
        <s v="Bán hàng CÔNG TY CỔ PHẦN DỊCH VỤ THƯƠNG MẠI TỔNG HỢP NOVA COMMERCE theo hóa đơn 00017622" u="1"/>
        <s v="Bán hàng CÔNG TY CỔ PHẦN DỊCH VỤ THƯƠNG MẠI TỔNG HỢP NOVA COMMERCE theo hóa đơn 00017646" u="1"/>
        <s v="Bán hàng CÔNG TY CỔ PHẦN DỊCH VỤ THƯƠNG MẠI TỔNG HỢP NOVA COMMERCE theo hóa đơn 00017648" u="1"/>
        <s v="Bán hàng CÔNG TY CỔ PHẦN DỊCH VỤ THƯƠNG MẠI TỔNG HỢP NOVA COMMERCE theo hóa đơn 00017653" u="1"/>
        <s v="Bán hàng CÔNG TY CỔ PHẦN DỊCH VỤ THƯƠNG MẠI TỔNG HỢP NOVA COMMERCE theo hóa đơn 00017680" u="1"/>
        <s v="Bán hàng CÔNG TY CỔ PHẦN DỊCH VỤ THƯƠNG MẠI TỔNG HỢP NOVA COMMERCE theo hóa đơn 00017714" u="1"/>
        <s v="Bán hàng CÔNG TY CỔ PHẦN DỊCH VỤ THƯƠNG MẠI TỔNG HỢP NOVA COMMERCE theo hóa đơn 00018078" u="1"/>
        <s v="Bán hàng CÔNG TY CỔ PHẦN DỊCH VỤ THƯƠNG MẠI TỔNG HỢP NOVA COMMERCE theo hóa đơn 00018113" u="1"/>
        <s v="Bán hàng CÔNG TY CỔ PHẦN DỊCH VỤ THƯƠNG MẠI TỔNG HỢP NOVA COMMERCE theo hóa đơn 00018135" u="1"/>
        <s v="Bán hàng CÔNG TY CỔ PHẦN DỊCH VỤ THƯƠNG MẠI TỔNG HỢP NOVA COMMERCE theo hóa đơn 00018163" u="1"/>
        <s v="Bán hàng CÔNG TY CỔ PHẦN DỊCH VỤ THƯƠNG MẠI TỔNG HỢP NOVA COMMERCE theo hóa đơn 00018330" u="1"/>
        <s v="Bán hàng CÔNG TY CỔ PHẦN DỊCH VỤ THƯƠNG MẠI TỔNG HỢP NOVA COMMERCE theo hóa đơn 00018673" u="1"/>
        <s v="Bán hàng CÔNG TY CỔ PHẦN DỊCH VỤ THƯƠNG MẠI TỔNG HỢP NOVA COMMERCE theo hóa đơn 00018723" u="1"/>
        <s v="Bán hàng CÔNG TY CỔ PHẦN DỊCH VỤ THƯƠNG MẠI TỔNG HỢP NOVA COMMERCE theo hóa đơn 00018752" u="1"/>
        <s v="Bán hàng CÔNG TY CỔ PHẦN DỊCH VỤ THƯƠNG MẠI TỔNG HỢP NOVA COMMERCE theo hóa đơn 00019033" u="1"/>
        <s v="Bán hàng CÔNG TY CỔ PHẦN DỊCH VỤ THƯƠNG MẠI TỔNG HỢP NOVA COMMERCE theo hóa đơn 00019072" u="1"/>
        <s v="Bán hàng CÔNG TY CỔ PHẦN DỊCH VỤ THƯƠNG MẠI TỔNG HỢP NOVA COMMERCE theo hóa đơn 00020391" u="1"/>
        <s v="Bán hàng CÔNG TY CỔ PHẦN DỊCH VỤ THƯƠNG MẠI TỔNG HỢP NOVA COMMERCE theo hóa đơn 00020404" u="1"/>
        <s v="Bán hàng CÔNG TY CỔ PHẦN DỊCH VỤ THƯƠNG MẠI TỔNG HỢP NOVA COMMERCE theo hóa đơn 00020609" u="1"/>
        <s v="Bán hàng CÔNG TY CỔ PHẦN DỊCH VỤ THƯƠNG MẠI TỔNG HỢP NOVA COMMERCE theo hóa đơn 00020611" u="1"/>
        <s v="Bán hàng CÔNG TY CỔ PHẦN DỊCH VỤ THƯƠNG MẠI TỔNG HỢP NOVA COMMERCE theo hóa đơn 00021032" u="1"/>
        <s v="Bán hàng Kho Bán LakeView theo hóa đơn 00021129" u="1"/>
        <s v="Bán hàng CÔNG TY CỔ PHẦN DỊCH VỤ THƯƠNG MẠI TỔNG HỢP NOVA COMMERCE theo hóa đơn 00021135" u="1"/>
        <s v="Bán hàng CÔNG TY CỔ PHẦN DỊCH VỤ THƯƠNG MẠI TỔNG HỢP NOVA COMMERCE theo hóa đơn 00021547" u="1"/>
        <s v="Bán hàng CÔNG TY CỔ PHẦN DỊCH VỤ THƯƠNG MẠI TỔNG HỢP NOVA COMMERCE theo hóa đơn 00021725" u="1"/>
        <s v="Bán hàng Nova Botanica theo hóa đơn 00022089" u="1"/>
        <s v="Bán hàng Nova Orchard Garden theo hóa đơn 00022090" u="1"/>
        <s v="Bán hàng CÔNG TY CỔ PHẦN DỊCH VỤ THƯƠNG MẠI TỔNG HỢP NOVA COMMERCE theo hóa đơn 00022093" u="1"/>
        <s v="Bán hàng CÔNG TY CỔ PHẦN DỊCH VỤ THƯƠNG MẠI TỔNG HỢP NOVA COMMERCE theo hóa đơn 00022094" u="1"/>
        <s v="Bán hàng CÔNG TY CỔ PHẦN DỊCH VỤ THƯƠNG MẠI TỔNG HỢP NOVA COMMERCE theo hóa đơn 00022095" u="1"/>
        <s v="Bán hàng Nova Homyland 3 theo hóa đơn 00022096" u="1"/>
        <s v="Bán hàng Nova Sunrise theo hóa đơn 00022106" u="1"/>
        <s v="Bán hàng CÔNG TY CỔ PHẦN DỊCH VỤ THƯƠNG MẠI TỔNG HỢP NOVA COMMERCE theo hóa đơn 00022387" u="1"/>
        <s v="Bán hàng Kho Bán LakeView theo hóa đơn 00022394" u="1"/>
        <s v="Bán hàng Kho bán nova Soho theo hóa đơn 00023817" u="1"/>
        <s v="QUẬN 4" u="1"/>
        <s v="Bán hàng Kho Bán Nguyễn Trãi theo hóa đơn 00023860" u="1"/>
        <s v="Bán hàng Kho Bán LakeView theo hóa đơn 00023965" u="1"/>
        <s v="Bán hàng Kho Bán Linh Đông theo hóa đơn 00023966" u="1"/>
        <s v="Bán hàng Kho bán Nova Orchard Garden theo hóa đơn 00023967" u="1"/>
        <s v="Bán hàng Kho bán Nova Botanica theo hóa đơn 00023968" u="1"/>
        <s v="Bán hàng Nova Kho Bán 65 Nguyễn Du theo hóa đơn 00024222" u="1"/>
        <s v="Bán hàng Nova Kho Bán Linh Đông theo hóa đơn 00024378" u="1"/>
        <s v="Bán hàng Nova Lý Thái Tổ theo hóa đơn 00024400" u="1"/>
        <s v="Bán hàng Nova Homyland 3 theo hóa đơn 00025834" u="1"/>
        <s v="Bán hàng Nova Kho Bán LakeView theo hóa đơn 00025835" u="1"/>
        <s v="Bán hàng Nova D5 theo hóa đơn 00025836" u="1"/>
        <s v="Bán hàng Nova Sunrise theo hóa đơn 00025965" u="1"/>
        <s v="Bán hàng Nova Kho Bán Linh Đông theo hóa đơn 00026075" u="1"/>
        <s v="Bán hàng Nova Kho bán RiverGate Residance theo hóa đơn 00026124" u="1"/>
        <s v="Bán hàng CÔNG TY CỔ PHẦN DỊCH VỤ THƯƠNG MẠI TỔNG HỢP NOVA COMMERCE theo hóa đơn 00026958" u="1"/>
        <s v="Bán hàng CÔNG TY CỔ PHẦN DỊCH VỤ THƯƠNG MẠI TỔNG HỢP NOVA COMMERCE theo hóa đơn 00027062" u="1"/>
        <s v="Bán hàng Nova Kho bán Botanica theo hóa đơn 00027064" u="1"/>
        <s v="Bán hàng Nova Kho bán Soho theo hóa đơn 00027282" u="1"/>
        <s v="đơn khai trương ck 10% + ck cố định 5% + 10% km gà" u="1"/>
        <s v="Bán hàng Nova Rich Start theo hóa đơn 00027357" u="1"/>
        <s v="Bán hàng Nova Lý Thái Tổ theo hóa đơn 00027410" u="1"/>
        <s v="Bán hàng Nova D5 theo hóa đơn 00027454" u="1"/>
        <s v="Bán hàng Nova Kho Bán LakeView theo hóa đơn 00027455" u="1"/>
        <s v="Bán hàng Nova Homyland 3 theo hóa đơn 00028701" u="1"/>
        <s v="Bán hàng Nova Kho Bán 65 Nguyễn Du theo hóa đơn 00028729" u="1"/>
        <s v="Bán hàng Nova D5 theo hóa đơn 00028845" u="1"/>
        <s v="Bán hàng Nova Kho bán RiverGate Residance theo hóa đơn 00028968" u="1"/>
        <s v="Bán hàng Nova Lý Thái Tổ theo hóa đơn 00028969" u="1"/>
        <s v="Bán hàng Nova Kho bán Orchard Garden theo hóa đơn 00028971" u="1"/>
        <s v="Bán hàng Nova Kho Bán Nguyễn Trãi theo hóa đơn 00028982" u="1"/>
        <s v="Bán hàng Nova Lý Thái Tổ theo hóa đơn 00029061" u="1"/>
        <s v="127 TĂNG NHƠN PHÚ, QUẬN 9" u="1"/>
        <s v="Bán hàng Nova Bình An theo hóa đơn 00029209" u="1"/>
        <s v="Bán hàng Nova Kho bán NovaMarket The Sun Avenue theo hóa đơn 00029370" u="1"/>
        <s v="Bán hàng Nova Kho bán Botanica theo hóa đơn 00029479" u="1"/>
        <s v="Bán hàng Nova Kho bán Orchard Garden theo hóa đơn 00029480" u="1"/>
        <s v="Bán hàng CÔNG TY CỔ PHẦN DỊCH VỤ THƯƠNG MẠI TỔNG HỢP NOVA COMMERCE theo hóa đơn 00029482" u="1"/>
        <s v="Bán hàng Nova Homyland 3 theo hóa đơn 00029484" u="1"/>
        <s v="Bán hàng Nova Kho Bán LakeView theo hóa đơn 00029485" u="1"/>
        <s v="Bán hàng Nova Bình An theo hóa đơn 00029486" u="1"/>
        <s v="Bán hàng CÔNG TY CỔ PHẦN DỊCH VỤ THƯƠNG MẠI TỔNG HỢP NOVA COMMERCE theo hóa đơn 00029488" u="1"/>
        <s v="Bán hàng Nova Kho bán Soho theo hóa đơn 00029489" u="1"/>
        <s v="Bán hàng Nova Kho Bán Nguyễn Trãi theo hóa đơn 00029491" u="1"/>
        <s v="Bán hàng CÔNG TY CỔ PHẦN DỊCH VỤ THƯƠNG MẠI TỔNG HỢP NOVA COMMERCE theo hóa đơn 00029575" u="1"/>
        <s v="Bán hàng Nova Bình An theo hóa đơn 00029702" u="1"/>
        <s v="Bán hàng CÔNG TY CỔ PHẦN DỊCH VỤ THƯƠNG MẠI TỔNG HỢP NOVA COMMERCE theo hóa đơn 00029703" u="1"/>
        <s v="Bán hàng CÔNG TY CỔ PHẦN DỊCH VỤ THƯƠNG MẠI TỔNG HỢP NOVA COMMERCE theo hóa đơn 00029704" u="1"/>
        <s v="Bán hàng CÔNG TY CỔ PHẦN DỊCH VỤ THƯƠNG MẠI TỔNG HỢP NOVA COMMERCE theo hóa đơn 00029705" u="1"/>
        <s v="Bán hàng CÔNG TY CỔ PHẦN DỊCH VỤ THƯƠNG MẠI TỔNG HỢP NOVA COMMERCE theo hóa đơn 00031395" u="1"/>
        <s v="Bán hàng CÔNG TY CỔ PHẦN DỊCH VỤ THƯƠNG MẠI TỔNG HỢP NOVA COMMERCE theo hóa đơn 00031418" u="1"/>
        <s v="Bán hàng CÔNG TY CỔ PHẦN DỊCH VỤ THƯƠNG MẠI TỔNG HỢP NOVA COMMERCE theo hóa đơn 00031419" u="1"/>
        <s v="Bán hàng CÔNG TY CỔ PHẦN DỊCH VỤ THƯƠNG MẠI TỔNG HỢP NOVA COMMERCE theo hóa đơn 00031420" u="1"/>
        <s v="Bán hàng CÔNG TY CỔ PHẦN DỊCH VỤ THƯƠNG MẠI TỔNG HỢP NOVA COMMERCE theo hóa đơn 00031437" u="1"/>
        <s v="Bán hàng CÔNG TY CỔ PHẦN DỊCH VỤ THƯƠNG MẠI TỔNG HỢP NOVA COMMERCE theo hóa đơn 00031674" u="1"/>
        <s v="Bán hàng CÔNG TY CỔ PHẦN DỊCH VỤ THƯƠNG MẠI TỔNG HỢP NOVA COMMERCE theo hóa đơn 00031675" u="1"/>
        <s v="Bán hàng CÔNG TY CỔ PHẦN DỊCH VỤ THƯƠNG MẠI TỔNG HỢP NOVA COMMERCE theo hóa đơn 00034139" u="1"/>
        <s v="Bán hàng CÔNG TY CỔ PHẦN DỊCH VỤ THƯƠNG MẠI TỔNG HỢP NOVA COMMERCE theo hóa đơn 00034140" u="1"/>
        <s v="Bán hàng CÔNG TY CỔ PHẦN DỊCH VỤ THƯƠNG MẠI TỔNG HỢP NOVA COMMERCE theo hóa đơn 00034141" u="1"/>
        <s v="Bán hàng CÔNG TY CỔ PHẦN DỊCH VỤ THƯƠNG MẠI TỔNG HỢP NOVA COMMERCE theo hóa đơn 00034213" u="1"/>
        <s v="Bán hàng CÔNG TY CỔ PHẦN DỊCH VỤ THƯƠNG MẠI TỔNG HỢP NOVA COMMERCE theo hóa đơn 00034214" u="1"/>
        <s v="Bán hàng CÔNG TY CỔ PHẦN DỊCH VỤ THƯƠNG MẠI TỔNG HỢP NOVA COMMERCE theo hóa đơn 00034215" u="1"/>
        <s v="Bán hàng CÔNG TY CỔ PHẦN DỊCH VỤ THƯƠNG MẠI TỔNG HỢP NOVA COMMERCE theo hóa đơn 00034329" u="1"/>
        <s v="Bán hàng CÔNG TY CỔ PHẦN DỊCH VỤ THƯƠNG MẠI TỔNG HỢP NOVA COMMERCE theo hóa đơn 00036243" u="1"/>
        <s v="Bán hàng CÔNG TY CỔ PHẦN DỊCH VỤ THƯƠNG MẠI TỔNG HỢP NOVA COMMERCE theo hóa đơn 00036244" u="1"/>
        <s v="Bán hàng CÔNG TY CỔ PHẦN DỊCH VỤ THƯƠNG MẠI TỔNG HỢP NOVA COMMERCE theo hóa đơn 00036412" u="1"/>
        <s v="Bán hàng CÔNG TY CỔ PHẦN DỊCH VỤ THƯƠNG MẠI TỔNG HỢP NOVA COMMERCE theo hóa đơn 00036413" u="1"/>
        <s v="Bán hàng CÔNG TY CỔ PHẦN DỊCH VỤ THƯƠNG MẠI TỔNG HỢP NOVA COMMERCE theo hóa đơn 00036415" u="1"/>
        <s v="Bán hàng CÔNG TY CỔ PHẦN DỊCH VỤ THƯƠNG MẠI TỔNG HỢP NOVA COMMERCE theo hóa đơn 00036416" u="1"/>
        <s v="Bán hàng CÔNG TY CỔ PHẦN DỊCH VỤ THƯƠNG MẠI TỔNG HỢP NOVA COMMERCE theo hóa đơn 00036414" u="1"/>
        <s v="Bán hàng Nova Kho Bán 65 Nguyễn Du theo hóa đơn 00037137" u="1"/>
        <s v="Bán hàng CÔNG TY CỔ PHẦN DỊCH VỤ THƯƠNG MẠI TỔNG HỢP NOVA COMMERCE theo hóa đơn 00037160" u="1"/>
        <s v="Bán hàng Nova Huỳnh Thiện Lộc theo hóa đơn 00037173" u="1"/>
        <s v="Bán hàng CÔNG TY CỔ PHẦN DỊCH VỤ THƯƠNG MẠI TỔNG HỢP NOVA COMMERCE theo hóa đơn 00037251" u="1"/>
        <s v="Bán hàng CÔNG TY CỔ PHẦN DỊCH VỤ THƯƠNG MẠI TỔNG HỢP NOVA COMMERCE theo hóa đơn 00037252" u="1"/>
        <s v="Bán hàng CÔNG TY CỔ PHẦN DỊCH VỤ THƯƠNG MẠI TỔNG HỢP NOVA COMMERCE theo hóa đơn 00037253" u="1"/>
        <s v="Bán hàng CÔNG TY CỔ PHẦN DỊCH VỤ THƯƠNG MẠI TỔNG HỢP NOVA COMMERCE theo hóa đơn 00037254" u="1"/>
        <s v="Bán hàng CÔNG TY CỔ PHẦN DỊCH VỤ THƯƠNG MẠI TỔNG HỢP NOVA COMMERCE theo hóa đơn 00037255" u="1"/>
        <s v="Bán hàng CÔNG TY CỔ PHẦN DỊCH VỤ THƯƠNG MẠI TỔNG HỢP NOVA COMMERCE theo hóa đơn 00037280" u="1"/>
        <s v="Bán hàng CÔNG TY CỔ PHẦN DỊCH VỤ THƯƠNG MẠI TỔNG HỢP NOVA COMMERCE theo hóa đơn 00037326" u="1"/>
        <s v="Bán hàng CÔNG TY CỔ PHẦN DỊCH VỤ THƯƠNG MẠI TỔNG HỢP NOVA COMMERCE theo hóa đơn 00038440" u="1"/>
        <s v="Bán hàng CÔNG TY CỔ PHẦN DỊCH VỤ THƯƠNG MẠI TỔNG HỢP NOVA COMMERCE theo hóa đơn 00039084" u="1"/>
        <s v="Bán hàng CÔNG TY CỔ PHẦN DỊCH VỤ THƯƠNG MẠI TỔNG HỢP NOVA COMMERCE theo hóa đơn 00039893" u="1"/>
        <s v="Bán hàng CÔNG TY CỔ PHẦN DỊCH VỤ THƯƠNG MẠI TỔNG HỢP NOVA COMMERCE theo hóa đơn 00039898" u="1"/>
        <s v="PO 1001020000056427" u="1"/>
        <s v="Bán hàng CÔNG TY CỔ PHẦN DỊCH VỤ THƯƠNG MẠI TỔNG HỢP NOVA COMMERCE theo hóa đơn 00041359" u="1"/>
        <s v="Bán hàng CÔNG TY CỔ PHẦN DỊCH VỤ THƯƠNG MẠI TỔNG HỢP NOVA COMMERCE theo hóa đơn 00042301" u="1"/>
        <s v="Bán hàng CÔNG TY CỔ PHẦN DỊCH VỤ THƯƠNG MẠI TỔNG HỢP NOVA COMMERCE theo hóa đơn 00042307" u="1"/>
        <s v="Bán hàng CÔNG TY CỔ PHẦN DỊCH VỤ THƯƠNG MẠI TỔNG HỢP NOVA COMMERCE theo hóa đơn 00042423" u="1"/>
        <s v="Bán hàng CÔNG TY CỔ PHẦN DỊCH VỤ THƯƠNG MẠI TỔNG HỢP NOVA COMMERCE theo hóa đơn 00042439" u="1"/>
        <s v="Bán hàng CÔNG TY CỔ PHẦN DỊCH VỤ THƯƠNG MẠI TỔNG HỢP NOVA COMMERCE theo hóa đơn 00043637" u="1"/>
        <s v="Bán hàng CÔNG TY CỔ PHẦN DỊCH VỤ THƯƠNG MẠI TỔNG HỢP NOVA COMMERCE theo hóa đơn 00043854" u="1"/>
        <s v="Bán hàng CÔNG TY CỔ PHẦN DỊCH VỤ THƯƠNG MẠI TỔNG HỢP NOVA COMMERCE theo hóa đơn 00043855" u="1"/>
        <s v="Bán hàng CÔNG TY CỔ PHẦN DỊCH VỤ THƯƠNG MẠI TỔNG HỢP NOVA COMMERCE theo hóa đơn 00043871" u="1"/>
        <s v="Bán hàng CÔNG TY CỔ PHẦN DỊCH VỤ THƯƠNG MẠI TỔNG HỢP NOVA COMMERCE theo hóa đơn 00044051" u="1"/>
        <s v="Bán hàng CÔNG TY CỔ PHẦN DỊCH VỤ THƯƠNG MẠI TỔNG HỢP NOVA COMMERCE theo hóa đơn 00044057" u="1"/>
        <s v="Bán hàng CÔNG TY CỔ PHẦN DỊCH VỤ THƯƠNG MẠI TỔNG HỢP NOVA COMMERCE theo hóa đơn 00044118" u="1"/>
        <s v="Bán hàng CÔNG TY CỔ PHẦN DỊCH VỤ THƯƠNG MẠI TỔNG HỢP NOVA COMMERCE theo hóa đơn 00044130" u="1"/>
        <s v="Bán hàng CÔNG TY CỔ PHẦN DỊCH VỤ THƯƠNG MẠI TỔNG HỢP NOVA COMMERCE theo hóa đơn 00044155" u="1"/>
        <s v="Bán hàng CÔNG TY CỔ PHẦN DỊCH VỤ THƯƠNG MẠI TỔNG HỢP NOVA COMMERCE theo hóa đơn 00044157" u="1"/>
        <s v="Bán hàng CÔNG TY CỔ PHẦN DỊCH VỤ THƯƠNG MẠI TỔNG HỢP NOVA COMMERCE theo hóa đơn 00044248" u="1"/>
        <s v="Bán hàng CÔNG TY CỔ PHẦN DỊCH VỤ THƯƠNG MẠI TỔNG HỢP NOVA COMMERCE theo hóa đơn 00044249" u="1"/>
        <s v="Bán hàng CÔNG TY CỔ PHẦN DỊCH VỤ THƯƠNG MẠI TỔNG HỢP NOVA COMMERCE theo hóa đơn 00044307" u="1"/>
        <s v="Bán hàng CÔNG TY CỔ PHẦN DỊCH VỤ THƯƠNG MẠI TỔNG HỢP NOVA COMMERCE theo hóa đơn 00044677" u="1"/>
        <s v="Bán hàng CÔNG TY CỔ PHẦN DỊCH VỤ THƯƠNG MẠI TỔNG HỢP NOVA COMMERCE theo hóa đơn 00044678" u="1"/>
        <s v="Bán hàng CÔNG TY CỔ PHẦN DỊCH VỤ THƯƠNG MẠI TỔNG HỢP NOVA COMMERCE theo hóa đơn 00044681" u="1"/>
        <s v="Bán hàng Nova Bình An theo hóa đơn 00045746" u="1"/>
        <s v="Bán hàng Nova Kho Bán 65 Nguyễn Du theo hóa đơn 00045794" u="1"/>
        <s v="Bán hàng Nova Kho bán Everich Infinity theo hóa đơn 00045826" u="1"/>
        <s v="Bán hàng Nova Kho Bán LakeView theo hóa đơn 00045852" u="1"/>
        <s v="Bán hàng Nova Homyland 3 theo hóa đơn 00045879" u="1"/>
        <s v="Bán hàng Nova Kho bán NovaMarket The Sun Avenue theo hóa đơn 00046017" u="1"/>
        <s v="Bán hàng Nova Nguyễn Duy Trinh theo hóa đơn 00046133" u="1"/>
        <s v="Bán hàng Nova Rich Start theo hóa đơn 00046586" u="1"/>
        <s v="Bán hàng Nova Độc Lập theo hóa đơn 00046623" u="1"/>
        <s v="Bán hàng Nova Kho bán Orchard Garden theo hóa đơn 00046627" u="1"/>
        <s v="Bán hàng Nova RiverGate Residance theo hóa đơn 00046632" u="1"/>
        <s v="Bán hàng Nova Kho Bán Linh Đông theo hóa đơn 00046915" u="1"/>
        <s v="Bán hàng Nova Homyland 3 theo hóa đơn 00046984" u="1"/>
        <s v="Bán hàng Nova Era Town theo hóa đơn 00046989" u="1"/>
        <s v="Bán hàng Nova Era Town theo hóa đơn 00047045" u="1"/>
        <s v="Bán hàng Nova D5 theo hóa đơn 00047067" u="1"/>
        <s v="Bán hàng Nova Jamila Khang Điền theo hóa đơn 00047115" u="1"/>
        <s v="Bán hàng Nova Nguyễn Duy Trinh theo hóa đơn 00047116" u="1"/>
        <s v="Bán hàng Nova Bình An theo hóa đơn 00047124" u="1"/>
        <s v="Bán hàng Nova Kho bán NovaMarket The Sun Avenue theo hóa đơn 00047458" u="1"/>
        <s v="Bán hàng Nova Newton Residences theo hóa đơn 00047518" u="1"/>
        <s v="Bán hàng Nova Kho bán Soho theo hóa đơn 00047547" u="1"/>
        <s v="Bán hàng Nova Lý Thái Tổ theo hóa đơn 00047657" u="1"/>
        <s v="Bán hàng Nova Kho bán Botanica theo hóa đơn 00047738" u="1"/>
        <s v="Bán hàng Nova Era Town theo hóa đơn 00047775" u="1"/>
        <s v="Bán hàng Nova Kho bán Soho theo hóa đơn 00047825" u="1"/>
        <s v="Bán hàng Nova Kho bán NovaMarket The Sun Avenue theo hóa đơn 00047834" u="1"/>
        <s v="Bán hàng Nova Kho Bán 65 Nguyễn Du theo hóa đơn 00047848" u="1"/>
        <s v="Bán hàng Nova Độc Lập theo hóa đơn 00047930" u="1"/>
        <s v="Bán hàng Nova Kho Bán LakeView theo hóa đơn 00047992" u="1"/>
        <s v="Bán hàng Nova Kho bán Botanica theo hóa đơn 00048045" u="1"/>
        <s v="Bán hàng Nova Newton Residences theo hóa đơn 00048053" u="1"/>
        <s v="Bán hàng Nova Homyland 3 theo hóa đơn 00048069" u="1"/>
        <s v="Bán hàng Nova Era Town theo hóa đơn 00048375" u="1"/>
        <s v="Bán hàng Nova RiverGate Residance theo hóa đơn 00048376" u="1"/>
        <s v="Bán hàng Nova Nguyễn Duy Trinh theo hóa đơn 00048557" u="1"/>
        <s v="Bán hàng Nova Kho Bán Linh Đông theo hóa đơn 00048681" u="1"/>
        <s v="Bán hàng Nova Lý Thái Tổ theo hóa đơn 00048730" u="1"/>
        <s v="Bán hàng Nova Era Town theo hóa đơn 00048734" u="1"/>
        <s v="Thanh toán công nợ " u="1"/>
        <s v="Hàng bán trả lại" u="1"/>
        <s v="Hàng bán bị trả lại" u="1"/>
        <s v="Hàng trả 5000011378" u="1"/>
        <s v="HÀNG TRẢ-9100000645" u="1"/>
        <s v="HÀNG TRẢ-9100000579" u="1"/>
        <s v="HÀNG TRẢ-9100000932" u="1"/>
        <s v="Thưởng doanh số 3%" u="1"/>
        <s v="Hỗ trợ bán hàng 1%" u="1"/>
        <s v="Thưởng thanh toán đúng hạn 0.5%" u="1"/>
        <s v="Bán hàng HỘ KINH DOANH CMART ICID theo hóa đơn 00001401" u="1"/>
        <s v="Bán hàng HỘ KINH DOANH CMART ICID theo hóa đơn 00010765" u="1"/>
        <s v="Bán hàng HỘ KINH DOANH CMART ICID theo hóa đơn 00028295" u="1"/>
        <s v="Bán hàng HỘ KINH DOANH CMART ICID theo hóa đơn 00034878" u="1"/>
        <s v="CH THỦ THIÊM 30/12 - Cửa hàng Thủ Thiêm" u="1"/>
        <s v="ĐÃ KIỂM TẢ - HÀNG TRẢ - Cửa hàng Đo Đạc - KA001 - phiếu ngày: 4/12" u="1"/>
        <s v="CH ĐO ĐAC 9/1" u="1"/>
        <s v="CH ĐO ĐẠC 4/2" u="1"/>
        <s v="CH THỦ THIÊM 3/2" u="1"/>
        <s v="ĐƠN ĐO ĐẠC 4/3" u="1"/>
        <s v="CH THỦ THIÊM 20/3" u="1"/>
        <s v="ĐÃ KIỂM TRA - HÀNG TRẢ -Cửa hàng Đo Đạc -KA-HCM-Q2-001" u="1"/>
        <s v="CH ĐO ĐẠC 9/4" u="1"/>
        <s v="CH ĐO ĐẠC 18/4" u="1"/>
        <s v="ĐO ĐẠC 27/4" u="1"/>
        <s v="CH THỦ THIÊM 28/4" u="1"/>
        <s v="CH THỦ THIÊM 13/5" u="1"/>
        <s v="CH ĐO ĐẠC 26/5" u="1"/>
        <s v="Hàng trả - KA-HCM-Q2-45160" u="1"/>
        <s v="CH THỦ THIÊM 8/6" u="1"/>
        <s v="ĐO ĐẠC 15/6" u="1"/>
        <s v="ĐƠN SONAMU 7/1" u="1"/>
        <s v="HÀN QUỐC 16/4" u="1"/>
        <s v="HÀN QUỐC 15/5" u="1"/>
        <s v="HÀN QUỐC 16/6" u="1"/>
        <s v="RESORT CỒN KHƯƠNG" u="1"/>
        <s v="RESORT CỒN KHƯƠNG 9/1" u="1"/>
        <s v="RESORT CỒN KHƯƠNG 13/1" u="1"/>
        <s v="RESORT CỒN KHƯƠNG 21/1" u="1"/>
        <s v="RESORT CỒN KHƯƠNG 5/2" u="1"/>
        <s v="RESORT CỒN KHƯƠNG6/2" u="1"/>
        <s v="RESORT CỒN KHƯƠNG 27/3" u="1"/>
        <s v="CỒN KHƯƠNG 27/5" u="1"/>
        <s v="Bán Hàng GOMART - khu 4 yên định hải hậu nam định  theo hđ số 00001847, CK 5%, THANH TOÁN LUN" u="1"/>
        <s v="Bán hàng GOMART Chị Bích Hạnh - SĐT: 089.807.0047 - CK 5% ( THANH TOÁN CHUYỂN KHOẢN)" u="1"/>
        <s v="Bán hàng HỘ KINH DOANH TRẦN THỊ BÍCH HẠNH -HẢI HẬU theo hóa đơn 00014539 ( còn nợ 10 túi chân 100g vì hết ck đủ 3173 nhưng do mình hết hàng đơn tới bù vào)" u="1"/>
        <s v="Bán hàng HỘ KINH DOANH TRẦN THỊ BÍCH HẠNH -HẢI HẬU theo hóa đơn 00023237" u="1"/>
        <s v="Bán hàng HỘ KINH DOANH TRẦN THỊ BÍCH HẠNH -HẢI HẬU theo hóa đơn 00024984" u="1"/>
        <s v="Bán hàng HỘ KINH DOANH TRẦN THỊ BÍCH HẠNH -HẢI HẬU ( xuất trả 1 túi tai heo sốt thái 250g bị phù tổng tiền là 37050)" u="1"/>
        <s v="Bán hàng HỘ KINH DOANH TRẦN THỊ BÍCH HẠNH -HẢI HẬU theo hóa đơn 00036409" u="1"/>
        <s v="Bán hàng HỘ KINH DOANH TRẦN THỊ BÍCH HẠNH -HẢI HẬU" u="1"/>
        <s v="HOA VIỆT 31/1" u="1"/>
        <s v="ĐƠN MINH PHƯỚC 22/1" u="1"/>
        <s v="MINH PHƯỚC 11/3" u="1"/>
        <s v="MINH PHƯỚC 27/3" u="1"/>
        <s v="MINH PHƯỚC 16/4" u="1"/>
        <s v="MINH PHƯỚC 8/5" u="1"/>
        <s v="MINH PHƯỚC 22/5" u="1"/>
        <s v="MINH PHƯỚC 6/6" u="1"/>
        <s v="Bán hàng Siêu thị chợ Hay - Hải Phòng theo hóa đơn 00000626" u="1"/>
        <s v="Bán hàng Siêu thị chợ Hay - Hải Phòng theo hóa đơn 00003930" u="1"/>
        <s v="Bán hàng Siêu thị chợ Hay - Hải Phòng theo hóa đơn 00009495" u="1"/>
        <s v="Bán hàng Siêu thị chợ Hay - Hải Phòng theo hóa đơn 00013204" u="1"/>
        <s v="Bán hàng Siêu thị chợ Hay - Hải Phòng theo hóa đơn 00017270" u="1"/>
        <s v="Bán hàng Siêu thị chợ Hay - Hải Phòng theo hóa đơn 00024364" u="1"/>
        <s v="Bán hàng Siêu thị chợ Hay - Hải Phòng theo hđ 00028120" u="1"/>
        <s v="Bán hàng Siêu thị chợ Hay - Hải Phòng theo hóa đơn 00030034" u="1"/>
        <s v="Bán hàng Siêu thị chợ Hay - Hải Phòng theo hóa đơn 00033088" u="1"/>
        <s v="Bán hàng Siêu thị chợ Hay - Hải Phòng theo hóa đơn 00036357" u="1"/>
        <s v="Bán hàng Siêu thị chợ Hay - Hải Phòng theo hóa đơn 00038101" u="1"/>
        <s v="Bán hàng CÔNG TY TNHH CHỢ HAY theo hóa đơn 00041222" u="1"/>
        <s v="Bán hàng CÔNG TY TNHH CHỢ HAY theo hóa đơn 00042599" u="1"/>
        <s v="STARMART 3/4" u="1"/>
        <s v="START MART 29/4" u="1"/>
        <s v="STARMART 5/6" u="1"/>
        <s v="Hàng trả - KL-AGG-01-STARMART - HỒ THỊ THÙY DƯƠNG (HKD STAR MART) - phiếu ngày 05/06/2026" u="1"/>
        <s v="Bán hàng Hương Giift Thái Nguyên , CK 10%" u="1"/>
        <s v="Bán hàng CÔNG TY TRÁCH NHIỆM HỮU HẠN LÂM HUY LÂM theo hóa đơn 00006039" u="1"/>
        <s v="Hoóa đơn bị điều chỉnh" u="1"/>
        <s v="Bán hàng  Zurich 2 Ocean Park (Daily) hóa đơn 00008414 , ĐƠN KHAI TRƯƠNG CK 5% + CK CỐ ĐỊNH 5%" u="1"/>
        <s v="Điều chỉnh giảm về 0" u="1"/>
        <s v="Bán hàng Daily theo hóa đơn 00033077" u="1"/>
        <s v="CHƯA XUẤT HĐ Bán hàng DAILYMARTM1" u="1"/>
        <s v="BÁN HÀNG DAILY 01S17 Zr3 01S17 tòa zuzich ocenpark. Trâu Quỳ , Gia Lâm  , ĐƠN KHAI TRƯƠNG CK 5% + CK CỐ ĐỊNH 5%" u="1"/>
        <s v="Bán hàng DAILYMART M1 OCENPARK, GIA LÂM ,  ĐƠN KHAI TRƯƠNG CK 5% + CK CỐ ĐỊNH 5% THEO HĐ 00028121" u="1"/>
        <s v="Cửa hàng G24H - toà Luxury Park View - Trương Công Giai - Cầu Giấy - Hà Nội" u="1"/>
        <s v="Bán hàng cửa hàng G24H theo hóa đơn 00019175" u="1"/>
        <s v="Bán hàng cửa hàng G24H theo hóa đơn 00041201" u="1"/>
        <s v="ĐƠN KHÁCH LẺ C6, THANH TOÁN LUN, NGƯỜI NHẬN : VÂN ANH - SĐT : 0373819999 , CK 5%" u="1"/>
        <s v="Bán hàng Kenmart ( vân anh) theo hóa đơn 00041150" u="1"/>
        <s v="BÁN HÀNG XUẤT  CHO LÀO CAI THEO HĐ 00019248 , CK CỐ ĐỊNH 7%" u="1"/>
        <s v="BÁN HÀNG XUẤT CHO SAPA THEO HĐ 00019247 , CK CỐ ĐỊNH 7%" u="1"/>
        <s v="Cửa hàng NNK 27 Đường Số 3" u="1"/>
        <s v="Cửa hàng NNK Đường NB2" u="1"/>
        <s v="NNK Đường NB2 25/6 - Cửa hàng NNK Đường NB2" u="1"/>
        <s v="NNK 25/8 - Cửa hàng NNK Đường NB2" u="1"/>
        <s v="NNK LACASA 6/11 - Cửa hàng NNK Đường NB2" u="1"/>
        <s v="ĐƠN NNK 22/12 - Cửa hàng NNK Đường NB2" u="1"/>
        <s v="CHỊ NGA 21/4" u="1"/>
        <s v="SPRING 4/6" u="1"/>
        <s v="Vườn Tràm 23/5" u="1"/>
        <s v="C MY- SHOPEE" u="1"/>
        <s v="CA DAO 17/6" u="1"/>
        <s v="CA DAO 24/6" u="1"/>
        <s v="Bán hàng Kai Mart - Tòa S1.12 Vinhome Ocean Park theo hóa đơn 00000074" u="1"/>
        <s v="Bán hàng Kai mart -  Tòa S2.15 Vinhome Ocean Park theo hóa đơn 00000519" u="1"/>
        <s v="Bán hàng Kai mart - Tòa S1.02 Vinhome Ocean Park, Đa Tốn, Gia Lâm (điểm mới) theo hóa đơn 00000513" u="1"/>
        <s v="Bán hàng Kai mart - Tòa S2.11 Vinhome Ocean Park, Đa Tốn, Gia Lâm (điểm mới) theo hóa đơn 00000518" u="1"/>
        <s v="Kai mart - Tòa S01.06 Vinhomes Ocean Park" u="1"/>
        <s v="Kai mart - Tòa S1.01 Vinhome Ocean Park, Đa Tốn, Gia Lâm" u="1"/>
        <s v="Kai mart - Tòa S01.09 Vinhomes Ocean Park" u="1"/>
        <s v="Kai mart - Tòa S1.07 Vinhome Ocean Park, Đa Tốn, Gia Lâm (điểm mới)" u="1"/>
        <s v="Kai Mart - Tòa S1.12 Vinhome Ocean Park" u="1"/>
        <s v="Bán hàng Kai Mart - Tòa S2.08 Vinhome Ocean Park theo hóa đơn 00000629" u="1"/>
        <s v="kai mart s108 oceanpark" u="1"/>
        <s v="Kai Mart - Tòa S1.12 Vinhome Ocean Park, CK CỐ ĐỊNH 5% + KM CHÂN GIÒ VỊ TAYAKI 450G X 10% + GÀ HUN CỎ XẠ HƯƠNG 500G X 20%" u="1"/>
        <s v="Kai mart -  Tòa S2.15 Vinhome Ocean Park, CK CỐ ĐỊNH 5% + KM CHÂN GIÒ VỊ TAYAKI 450G X 10% + GÀ HUN CỎ XẠ HƯƠNG 500G X 20%" u="1"/>
        <s v="Kai mart - Tòa S01.09 Vinhomes Ocean Park, CK CỐ ĐỊNH 5% + KM CHÂN GIÒ VỊ TAYAKI 450G X 10% + GÀ HUN CỎ XẠ HƯƠNG 500G X 20%" u="1"/>
        <s v="Kai mart - Tòa S1.01 Vinhome Ocean Park, Đa Tốn, Gia Lâm, CK CỐ ĐỊNH 5% + KM CHÂN GIÒ VỊ TAYAKI 450G X 10% + GÀ HUN CỎ XẠ HƯƠNG 500G X 20%" u="1"/>
        <s v="Kai mart - Tòa S1.02 Vinhome Ocean Park, Đa Tốn, Gia Lâm (điểm mới), CK CỐ ĐỊNH 5% + KM CHÂN GIÒ VỊ TAYAKI 450G X 10% + GÀ HUN CỎ XẠ HƯƠNG 500G X 20%" u="1"/>
        <s v="Kai Mart - Tòa S2.08 Vinhome Ocean Park, CK CỐ ĐỊNH 5% + KM CHÂN GIÒ VỊ TAYAKI 450G X 10% + GÀ HUN CỎ XẠ HƯƠNG 500G X 20%" u="1"/>
        <s v="Kai mart - Tòa S2.11 Vinhome Ocean Park, Đa Tốn, Gia Lâm (điểm mới), CK CỐ ĐỊNH 5% + KM CHÂN GIÒ VỊ TAYAKI 450G X 10% + GÀ HUN CỎ XẠ HƯƠNG 500G X 20%" u="1"/>
        <s v="Kai mart - Tòa S2.19 Vinhome Ocean Park, Đa Tốn , Gia Lâm (điểm mới), CK CỐ ĐỊNH 5% + KM CHÂN GIÒ VỊ TAYAKI 450G X 10% + GÀ HUN CỎ XẠ HƯƠNG 500G X 20%" u="1"/>
        <s v="Kai mart - Tòa S1.07 Vinhome Ocean Park, Đa Tốn, Gia Lâm (điểm mới), CK CỐ ĐỊNH 5% + KM CHÂN GIÒ VỊ TAYAKI 450G X 10% + GÀ HUN CỎ XẠ HƯƠNG 500G X 20%" u="1"/>
        <s v="Bán hàng kai mart s2.19 oceanpark theo hóa đơn 00002728 ,  CK CỐ ĐỊNH 5% + KM CHÂN GIÒ VỊ TAYAKI 450G X 10% + GÀ HUN CỎ XẠ HƯƠNG 500G X 20%" u="1"/>
        <s v="Kai mart - Tòa S2.08 Ocean Park - Trâu Quỳ, Gia Lâm (điểm mới)" u="1"/>
        <s v="Bán hàng HỘ KINH DOANH KAI MART S215 01S19 theo hóa đơn 00008403" u="1"/>
        <s v="Bán hàng HỘ KINH DOANH KAI MART S202 01S01 theo hóa đơn 00008400" u="1"/>
        <s v="Bán hàng HỘ KINH DOANH KAI MART S108 01S11 theo hóa đơn 00008402" u="1"/>
        <s v="Bán hàng HỘ KINH DOANH KAI MART S219 01S11 theo hóa đơn 00008404" u="1"/>
        <s v="Bán hàng HỘ KINH DOANH KAI MART S219 01S01 theo hóa đơn 00009507" u="1"/>
        <s v="Bán hàng HỘ KINH DOANH KAI MART S112 01S01 theo hóa đơn 00009505" u="1"/>
        <s v="Bán hàng HỘ KINH DOANH KAI MART S208 01S28 theo hóa đơn 00009503" u="1"/>
        <s v="Bán hàng HỘ KINH DOANH KAI MART S109 01S01 theo hóa đơn 00010642" u="1"/>
        <s v="Bán hàng HỘ KINH DOANH KAI MART S106 01S21 theo hóa đơn 00009508" u="1"/>
        <s v="Bán hàng HỘ KINH DOANH KAI MART theo hóa đơn 00009509 , chạy km sp GÀ MUỐI 500G X 10% TỪ NGÀY 1/2 ĐẾN 28/2" u="1"/>
        <s v="Bán hàng HỘ KINH DOANH KAI MART S219 01S11 theo hóa đơn 00009510" u="1"/>
        <s v="Bán hàng HỘ KINH DOANH KAI MART S215 01S19 theo hóa đơn 00017244 , CHẠY KM CHÂN 300G X 10% TỪ NGÀY 1-3 ĐẾN 31-3" u="1"/>
        <s v="Bán hàng HỘ KINH DOANH KAI MART S219 01S01 theo hóa đơn 00017245 , CHẠY KM CHÂN 300G X 10% TỪ NGÀY 1-3 ĐẾN 31-3" u="1"/>
        <s v="Bán hàng HỘ KINH DOANH KAI MART S208 01S27 theo hóa đơn 00017242 , CHẠY KM CHÂN 300G X 10% TỪ NGÀY 1-3 ĐẾN 31-3" u="1"/>
        <s v="Bán hàng HỘ KINH DOANH KAI MART S112 01S01 theo hóa đơn 00017250 , CHẠY KM CHÂN 300G X 10% TỪ NGÀY 1-3 ĐẾN 31-3" u="1"/>
        <s v="Bán hàng HỘ KINH DOANH KAI MART S208 01S28 theo hóa đơn 00017241 , CHẠY KM CHÂN 300G X 10% TỪ NGÀY 1-3 ĐẾN 31-3" u="1"/>
        <s v="Bán hàng HỘ KINH DOANH KAI MART S106 01S21 theo hóa đơn 00017249 , CHẠY KM CHÂN 300G X 10% TỪ NGÀY 1-3 ĐẾN 31-3" u="1"/>
        <s v="Bán hàng HỘ KINH DOANH KAI MART S102 01S01 theo hóa đơn 00017248 , CHẠY KM CHÂN 300G X 10% TỪ NGÀY 1-3 ĐẾN 31-3" u="1"/>
        <s v="Bán hàng HỘ KINH DOANH KAI MART theo hóa đơn 00017243 , CHẠY KM CHÂN 300G X 10% TỪ NGÀY 1-3 ĐẾN 31-3" u="1"/>
        <s v="Bán hàng HỘ KINH DOANH KAI MART S107 01S02 theo hóa đơn 00017240 , CHẠY KM CHÂN 300G X 10% TỪ NGÀY 1-3 ĐẾN 31-3" u="1"/>
        <s v="Bán hàng HỘ KINH DOANH KAI MART S108 01S11 theo hóa đơn 00017247 , CHẠY KM CHÂN 300G X 10% TỪ NGÀY 1-3 ĐẾN 31-3" u="1"/>
        <s v="Bán hàng HỘ KINH DOANH KAI MART S219 01S11 theo hóa đơn 00017246 , CHẠY KM CHÂN 300G X 10% TỪ NGÀY 1-3 ĐẾN 31-3" u="1"/>
        <s v="Bán hàng HỘ KINH DOANH KAI MART S109 01S01 theo hóa đơn 00021502 , KM SP CHÂN 300G X 10% TỪ NGÀY 1-3 ĐẾN 31-3" u="1"/>
        <s v="Bán hàng HỘ KINH DOANH KAI MART theo hóa đơn 00021500 , KM SP CHÂN 300G X 10% TỪ NGÀY 1-3 ĐẾN 31-3" u="1"/>
        <s v="Bán hàng HỘ KINH DOANH KAI MART S101 01S21 theo hóa đơn 00021501 , KM SP CHÂN 300G X 10% TỪ NGÀY 1-3 ĐẾN 31-3" u="1"/>
        <s v="Bán hàng HỘ KINH DOANH KAI MART S219 01S01 theo hóa đơn 00024814" u="1"/>
        <s v="Bán hàng HỘ KINH DOANH KAI MART S112 01S01 theo hóa đơn 00024818" u="1"/>
        <s v="Bán hàng HỘ KINH DOANH KAI MART S208 01S28 theo hóa đơn 00024809" u="1"/>
        <s v="Bán hàng HỘ KINH DOANH KAI MART S109 01S01 theo hóa đơn 00024817" u="1"/>
        <s v="Bán hàng HỘ KINH DOANH KAI MART S106 01S21 theo hóa đơn 00024808" u="1"/>
        <s v="Bán hàng HỘ KINH DOANH KAI MART S102 01S01 theo hóa đơn 00024810" u="1"/>
        <s v="Bán hàng HỘ KINH DOANH KAI MART S107 01S02 theo hóa đơn 00024816" u="1"/>
        <s v="Bán hàng HỘ KINH DOANH KAI MART S101 01S21 theo hóa đơn 00024815" u="1"/>
        <s v="Bán hàng HỘ KINH DOANH KAI MART S215 01S19 theo hóa đơn 00028118 , KM CHÂN GIÒ MUỐI 300G X 10% TỪ NGÀY 10-4 ĐẾN 10-5" u="1"/>
        <s v="Bán hàng HỘ KINH DOANH KAI MART S208 01S27 theo hóa đơn 00028117, KM CHÂN GIÒ MUỐI 300G X 10% TỪ NGÀY 10-4 ĐẾN 10-5" u="1"/>
        <s v="Bán hàng HỘ KINH DOANH KAI MART S112 01S01 theo hóa đơn 00028112 , KM CHÂN GIÒ MUỐI 300G X 10% TỪ NGÀY 10-4 ĐẾN 10-5" u="1"/>
        <s v="Bán hàng HỘ KINH DOANH KAI MART S109 01S01 theo hóa đơn 00028113 , KM CHÂN GIÒ MUỐI 300G X 10% TỪ NGÀY 10-4 ĐẾN 10-5" u="1"/>
        <s v="Bán hàng HỘ KINH DOANH KAI MART S106 01S21 theo hóa đơn 00028116 , KM CHÂN GIÒ MUỐI 300G X 10% TỪ NGÀY 10-4 ĐẾN 10-5" u="1"/>
        <s v="Bán hàng HỘ KINH DOANH KAI MART S202 01S01 theo hóa đơn 00028119 , KM CHÂN GIÒ MUỐI 300G X 10% TỪ NGÀY 10-4 ĐẾN 10-5" u="1"/>
        <s v="Bán hàng HỘ KINH DOANH KAI MART S102 01S01 theo hóa đơn 00028115 , KM CHÂN GIÒ MUỐI 300G X 10% TỪ NGÀY 10-4 ĐẾN 10-5" u="1"/>
        <s v="Bán hàng HỘ KINH DOANH KAI MART theo hóa đơn 00028114 , KM CHÂN GIÒ MUỐI 300G X 10% TỪ NGÀY 10-4 ĐẾN 10-5" u="1"/>
        <s v="Bán hàng HỘ KINH DOANH KAI MART S101 01S21 theo hóa đơn 00030062 , CHẠY KM SP CHÂN GIÒ MUỐI 300G X 10% TỪ NGÀY 10-4 ĐẾN 10-5" u="1"/>
        <s v="Bán hàng HỘ KINH DOANH KAI MART S107 01S02 theo hóa đơn 00030063 , CHẠY KM SP CHÂN GIÒ MUỐI 300G X 10% TỪ NGÀY 10-4 ĐẾN 10-5" u="1"/>
        <s v="Bán hàng HỘ KINH DOANH KAI MART S215 01S19 theo hóa đơn 00030064 , CHẠY KM SP CHÂN GIÒ MUỐI 300G X 10% TỪ NGÀY 10-4 ĐẾN 10-5" u="1"/>
        <s v="Bán hàng HỘ KINH DOANH KAI MART S106 01S21 theo hóa đơn 00030065 , CHẠY KM SP CHÂN GIÒ MUỐI 300G X 10% TỪ NGÀY 10-4 ĐẾN 10-5" u="1"/>
        <s v="Bán hàng HỘ KINH DOANH KAI MART theo hóa đơn 00030066 , CHẠY KM SP CHÂN GIÒ MUỐI 300G X 10% TỪ NGÀY 10-4 ĐẾN 10-5" u="1"/>
        <s v="Bán hàng HỘ KINH DOANH KAI MART S108 01S11 theo hóa đơn 00030067 , CHẠY KM SP CHÂN GIÒ MUỐI 300G X 10% TỪ NGÀY 10-4 ĐẾN 10-5" u="1"/>
        <s v="Bán hàng HỘ KINH DOANH KAI MART S215 01S19 theo hóa đơn 00034491" u="1"/>
        <s v="Bán hàng HỘ KINH DOANH KAI MART S219 01S01 theo hóa đơn 00034469" u="1"/>
        <s v="Bán hàng HỘ KINH DOANH KAI MART S208 01S27 theo hóa đơn 00034468" u="1"/>
        <s v="Bán hàng HỘ KINH DOANH KAI MART S208 01S28 theo hóa đơn 00034465" u="1"/>
        <s v="Bán hàng HỘ KINH DOANH KAI MART S109 01S01 theo hóa đơn 00034443" u="1"/>
        <s v="Bán hàng HỘ KINH DOANH KAI MART S202 01S01 theo hóa đơn 00034480" u="1"/>
        <s v="Bán hàng HỘ KINH DOANH KAI MART S102 01S01 theo hóa đơn 00034466" u="1"/>
        <s v="Bán hàng HỘ KINH DOANH KAI MART theo hóa đơn 00034492" u="1"/>
        <s v="Bán hàng HỘ KINH DOANH KAI MART S107 01S02 theo hóa đơn 00034467" u="1"/>
        <s v="Bán hàng HỘ KINH DOANH KAI MART S106 01S21 theo hóa đơn 00039111" u="1"/>
        <s v="Bán hàng HỘ KINH DOANH KAI MART S215 01S19 theo hóa đơn 00039521" u="1"/>
        <s v="Bán hàng HỘ KINH DOANH KAI MART S219 01S01 theo hóa đơn 00039517" u="1"/>
        <s v="Bán hàng HỘ KINH DOANH KAI MART S109 01S01 theo hóa đơn 00039518" u="1"/>
        <s v="Bán hàng HỘ KINH DOANH KAI MART S102 01S01 theo hóa đơn 00039520" u="1"/>
        <s v="Bán hàng HỘ KINH DOANH KAI MART S107 01S02 theo hóa đơn 00039519" u="1"/>
        <s v="Bán hàng HỘ KINH DOANH KAI MART S101 01S21 theo hóa đơn 00039522" u="1"/>
        <s v="Bán hàng HỘ KINH DOANH KAI MART S108 01S11 theo hóa đơn 00039516" u="1"/>
        <s v="CHƯA XUẤT HĐ Bán hàng Kenmart ( vân anh)" u="1"/>
        <s v="A THANH 6/2" u="1"/>
        <s v="A THANH 14/2" u="1"/>
        <s v="Hàng trả - EASY-HNI-BTL-E04 - EASYMART 136 Hồ Tùng Mậu, Bắc Từ Liêm, HN - 0505easye04 - Phiếu ngày (05/05/2026)" u="1"/>
        <s v="Hàng trả - EASY-HNI-HDG-E06 - EASYMART The Terra An Hưng, Hà Đông, HN - 120526easye06 - Phiếu ngày (12/05/2026)" u="1"/>
        <s v="CHƯA XUẤT HĐ Bán hàng HỘ KINH DOANH TRẦN THỊ BÍCH HẠNH -HẢI HẬU" u="1"/>
        <s v="CHƯA XUẤT HĐ Bán hàng Văn Quyền Mart" u="1"/>
        <s v="CHƯA XUẤT HĐ Bán hàng Thực phẩm sạch Minh An SA2 the Sakura Vinhomes Smartcity, Tây Mỗ" u="1"/>
        <s v="Hàng trả - READYMART-HNI-HMI-001 - CHỊ HÀ THỊ CÚC (READY MART) - 2603ready001 - Phiếu ngày (26/03/2026)" u="1"/>
        <s v="CHƯA XUẤT HĐ Bán hàng Minh Mart" u="1"/>
        <s v="CHƯA XUẤT HĐ Bán hàng Siêu thị Minh Nhi Mart" u="1"/>
        <s v="Bán hàng EASYMART 136 Hồ Tùng Mậu, Bắc Từ Liêm, HN" u="1"/>
        <s v="chưa xuất Bán hàng BRGMART 5 Hàm Tử Quan, Hoàn Kiếm, Hà Nội" u="1"/>
        <s v="CHƯA XUẤT HĐ Bán hàng Siêu thị TH's Mart SA5 ,  CK 7%, THANH TOÁN LUN, MỸ HẠNH -SĐT: 0963262791" u="1"/>
        <s v="CHƯA XUẤT HĐ Bán hàng Thực phẩm xanh (Hệ thống Cmart)" u="1"/>
        <s v="chưa xuất Bán hàng Ready mart - bến xe Giáp Bát" u="1"/>
        <s v="chưa xuất hđ -Bán hàng Chị Huyền - SĐT 0916 931 659" u="1"/>
        <s v="chưa xuất Bán hàng TTMFARM" u="1"/>
        <s v="Bán hàng CÔNG TY TNHH AEON VIỆT NAM - CHI NHÁNH BÌNH DƯƠNG. theo hóa đơn 00026309" u="1"/>
        <s v="Hàng trả - EASY-HNI-CGY-E05 - Easymart Mipec Rubik 360 - 1805easymarte05 - Phiếu ngày (18/05/2026)" u="1"/>
        <s v="Hàng trả - TTMFARM-HNI-HBT-G378 - TTMFARM - G 378 Minh Khai - 1905ttg378 - Phiếu ngày (19/05/2026)" u="1"/>
        <s v="Bán hàng Tiện Lợi Mart ,  CK 7% CỐ ĐỊNH , ĐƠN THỨ 19 THANH TOÁN ĐƠN THỨ 18" u="1"/>
        <s v="CHƯA XUẤT HĐ ĐƠN KHÁCH LẺ C6, THANH TOÁN LUN, NGƯỜI NHẬN : VÂN ANH - SĐT : 0373819999 , CK 5%" u="1"/>
        <s v="CHƯA XUẤT HĐ Bán hàng Daily H2.02 Ocean Park - Trâu Quỳ, Gia Lâm" u="1"/>
        <s v="CHƯA  XUẤT HĐ Bán hàng Daily H3.03 Ocean Park - Trâu Quỳ, Gia Lâm" u="1"/>
        <s v="Hàng trả - KL00181 - Xanh Mart - S1.08 Vinhomes Ocean Park - 912xtkl00181 - Phiếu ngày (09/12/2025)" u="1"/>
        <s v="Hàng trả - KL-HNI-HMI-00201 - TD Mart Glexico - 0201kl00201 - Phiếu ngày (02/01/2026)" u="1"/>
        <s v="Hàng trả - READYMART-HNI-HMI-001 - CHỊ HÀ THỊ CÚC (READY MART) - 0403redymart - Phiếu ngày (04/03/2026)" u="1"/>
        <s v="Hàng trả - READYMART-HNI-HMI-001 - CHỊ HÀ THỊ CÚC (READY MART) - 1803READYMART - Phiếu ngày (18/03/2026)" u="1"/>
        <s v="CHƯA XUẤT HĐ Bán hàng HỘ KINH DOANH TRẦN THỊ BÍCH HẠNH -HẢI HẬU ( xuất trả 1 túi tai heo sốt thái 250g bị phù tổng tiền là 37050)" u="1"/>
        <s v="Trả thiếu kiểm tra lại" u="1"/>
        <s v="Hàng trả theo phiếu THN260337" u="1"/>
        <s v="Hàng trả - VIETY-HNI-HMI-21328 - CÔNG TY TNHH VIỆT Ý HÀ NỘI CENTER - 2104viety - Phiếu ngày (21/04/2026)" u="1"/>
        <s v="Hàng trả - READYMART-HNI-HMI-001 - CHỊ HÀ THỊ CÚC (READY MART) - 204redymart001 - Phiếu ngày (20/04/2026)" u="1"/>
        <s v="Hàng trả - GREEN-HNI-GLM-0003 - GREEN MART Vinhomes Ocean Park - Khu vip Ruby tòa R102 - 2004green003 - Phiếu ngày (20/04/2026)" u="1"/>
        <s v="Bán hàng BRG D2 Giảng Võ, Hà Nội theo hóa đơn 00026432" u="1"/>
        <s v="Bán hàng BRGMART 5 Hàm Tử Quan, Hoàn Kiếm, Hà Nội theo hóa đơn 00026454" u="1"/>
        <s v="Bán hàng Siêu thị Fuji MD Complex theo hóa đơn 00026453" u="1"/>
        <s v="Bán hàng Siêu thị Fujimart 89 Lạc Long Quân theo hóa đơn 00026531" u="1"/>
        <s v="Bán hàng Siêu thị Fujimart Huỳnh Thúc Kháng theo hóa đơn 00026530" u="1"/>
        <s v="Bán hàng Siêu thị HaproMart Lương Đình Của theo hóa đơn 00026533" u="1"/>
        <s v="Bán hàng Siêu thị BRGMart Moonlight Vân Canh theo hóa đơn 00026524" u="1"/>
        <s v="Bán hàng BRG mart N16 Sài Đồng theo hóa đơn 00026525" u="1"/>
        <s v="Bán hàng Seika Dimond Westlake 98 Tô Ngọc Vân theo hóa đơn 00026532" u="1"/>
        <s v="Bán hàng BRG D2 Giảng Võ, Hà Nội theo hóa đơn 00028271" u="1"/>
        <s v="Bán hàng Siêu thị Fujimart 36 Hoàng Cầu theo hóa đơn 00028272" u="1"/>
        <s v="Bán hàng CH Haprofood 9-11 Thổ Quan theo hóa đơn 00028286" u="1"/>
        <s v="Bán hàng Seikamart Phạm Ngọc Thạch theo hóa đơn 00028292" u="1"/>
        <s v="Bán hàng Siêu thị FujiMart Lê Văn Lương theo hóa đơn 00028293" u="1"/>
        <s v="Bán hàng Siêu thị Fujimart Trần Phú - Hà Đông theo hóa đơn 00028381" u="1"/>
        <s v="Bán hàng Siêu thị Fuji The Light theo hóa đơn 00028331" u="1"/>
        <s v="Bán hàng Cửa hàng Haprofood N4C Trung Hòa Nhân Chính theo hóa đơn 00028361" u="1"/>
        <s v="Bán hàng Siêu thị BRGMart Phố Nối theo hóa đơn 00028382" u="1"/>
        <s v="Bán hàng BRGMART Thanh Xuân, Hà Nội theo hóa đơn 00029581" u="1"/>
        <s v="Bán hàng Seikamart 275 nguyễn Trãi theo hóa đơn 00029630" u="1"/>
        <s v="Bán hàng Siêu thị intimex Hải Phòng theo hóa đơn 00029919" u="1"/>
        <s v="Hàng trả - EASY-HNI-HDG-E06 - EASYMART The Terra An Hưng, Hà Đông, HN - 060326easye06 - Phiếu ngày (06/03/2026)" u="1"/>
        <s v="Hàng trả - EASY-HNI-BTL-E04 - EASYMART 136 Hồ Tùng Mậu, Bắc Từ Liêm, HN - 0603easymarte04 - Phiếu ngày (06/03/2026)" u="1"/>
        <s v="CÔNG TY TNHH VIỆT Ý HÀ NỘI CENTER" u="1"/>
        <s v="Hàng trả - UNIT - CÔNG TY TNHH HÀNG TIÊU DÙNG UNIT - 0212xtunit - Phiếu ngày (02/12/2025)" u="1"/>
        <s v="ĐÃ KIỂM TRA - Hàng trả - Unit0007 - Ecomart Tầng 1 chung cư Park Home - phiếu: THN000188 - Phiếu ngày (02/12/2025)" u="1"/>
        <s v="Hàng trả - Unit0009 - Ecomart chung cư GELEXIA, 885 Tam Trinh - 0312xtunit0009 - Phiếu ngày (03/12/2025)" u="1"/>
        <s v="ĐÃ KIỂM TRA - Hàng trả - Unit0011 - Ecomart Tầng 1 Sảnh G5 CC Five Star Kim Giang, Thanh Xuân - phiếu: THN000356 - Phiếu ngày (04/12/2025)" u="1"/>
        <s v="ĐÃ KIỂM TRA - HÀNG TRẢ - UNIT-HNI-TXN-0011 - G5 CHUNG CƯ FIVESTAR KIM GIANG - PHIẾU : XTNCC01000064" u="1"/>
        <s v="ĐÃ KIỂM TRA - Hàng trả - UNIT-HNI-NTL-0014 - Eco Mart SA3 Vin Smart City - phiếu: THN000355 - Phiếu ngày (02/02/2026)" u="1"/>
        <s v="Hàng trả - UNIT-HNI-NTL-0014 - Eco Mart SA3 Vin Smart City - 0202unit0014 - Phiếu ngày (02/02/2026)" u="1"/>
        <s v="Hàng trả - UNIT-HNI-CGY-0007 - Ecomart Tầng 1 chung cư Park Home - 0702UNIT007 - Phiếu ngày (07/02/2026)" u="1"/>
        <s v="Hàng trả - UNIT-HNI-CGY-0007 - Ecomart Tầng 1 chung cư Park Home - 1002UNIT007 - Phiếu ngày (10/02/2026)" u="1"/>
        <s v="Hàng trả - VIETY-HNI-HMI-21328 - CÔNG TY TNHH VIỆT Ý HÀ NỘI CENTER - 0801viety - Phiếu ngày (08/01/2026)" u="1"/>
        <s v="Bán hàng Gourmet Shop Tien Bo Plaza theo hóa đơn 00019127" u="1"/>
        <s v="PO2601-002757" u="1"/>
        <s v="chưa xuất hđ Bán hàng Chị Huyền - SĐT 0916 931 659" u="1"/>
        <s v="chưa xuất hđ  Bán hàng Văn Quyền Mart Số nhà 28 ngách 46 ngõ 1 Bùi Xương Trạch - Thanh Xuân - HN , CK 8%" u="1"/>
        <s v="CHƯA XUẤT HĐ Bán hàng Chumi Mart , THANH TOÁN TRƯỚC KHI NHẬN HÀNG, CK 5%" u="1"/>
        <s v="HỦY ANH TUẤN BÁO HK GIAO NỮA" u="1"/>
        <s v="chưa xuất hđ Bán hàng chị khánh Linh, Thanh toán lun, ck 18%" u="1"/>
        <s v="CHƯA XUẤT HĐ ĐƠN KHÁCH LẺ CHỊ CẨM NHUNG ( MUA RIÊNG)- HÀ TĨNH , THANH TOÁN LUN, CK 8%" u="1"/>
        <s v="CHƯA XUẤT HĐ ĐƠN KHÁCH LẺ C6 , THANH TOÁN LUN , CK 10%" u="1"/>
        <s v="Bán hàng  Zurich 2 Ocean Park (Daily) theo hóa đơn 00007317 , ĐƠN KHAI TRƯƠNG CK 5% + CK CỐ ĐỊNH 5%" u="1"/>
        <s v="Hàng trả - GTGT-HNI-TXN-0002 - CÔNG TY TNHH GTGL VIỆT NAM / Easymart 47 Nguyễn Tuân - 301gtgt - Phiếu ngày (30/01/2026)" u="1"/>
        <s v="Bán hàng HỘ KINH DOANH NGUYỄN THÀNH LUÂN theo hóa đơn 00009671" u="1"/>
        <s v="Bán hàng Giáp Văn Đại theo hóa đơn 00015626" u="1"/>
        <s v="Bán hàng Thân Thị Nguyên Thu theo hóa đơn 00016253" u="1"/>
        <s v="Hàng trả - UNIT-HNI-HMI-0009 - Ecomart chung cư GELEXIA, 885 Tam Trinh - 2801unit0009 - Phiếu ngày (28/01/2026)" u="1"/>
        <s v="Hàng trả - UNIT-BNH-HMI-0001 - Ecomart Helios 75 Tam Trinh - 0403unit0001 - Phiếu ngày (04/03/2026)" u="1"/>
        <s v="Hàng trả - UNIT-HNI-TXN-0011 - Ecomart Tầng 1 Sảnh G5 CC Five Star Kim Giang, Thanh Xuân - 1203unit0011 - Phiếu ngày (12/03/2026)" u="1"/>
        <s v="Hàng trả - UNIT-HNI-HMI-0003 - Ecomart Tầng 1 Green Park - 1203unit0003 - Phiếu ngày (12/03/2026)" u="1"/>
        <s v="Hàng trả - UNIT-HNI-TXN-0011 - Ecomart Tầng 1 Sảnh G5 CC Five Star Kim Giang, Thanh Xuân - 120326unit0011 - Phiếu ngày (12/03/2026)" u="1"/>
        <s v="54021000087312(1111)" u="1"/>
        <s v="54021000087312(1202)" u="1"/>
        <s v="54021000087934(1202)" u="1"/>
        <s v="54021000088105(1310)" u="1"/>
        <s v="54021000088279(1111)" u="1"/>
        <s v="54021000088416(1304)" u="1"/>
        <s v="54021000088416(1309)" u="1"/>
        <s v="54021000088821(1111)" u="1"/>
        <s v="1004100177774" u="1"/>
        <s v="ĐÃ KIỂM TRA - Hàng trả - SOI-HNI-HDG-S78 - SOI 78- XaLa - 0403s78 - Phiếu ngày (04/03/2026)" u="1"/>
        <s v="ĐÃ KIỂM TRA - Hàng trả - SOI-HNI-HBT-S48 - SOI 48 - Imperia  - Phiếu ngày (06/03/2026)" u="1"/>
        <s v="ĐÃ KIỂM TRA - Hàng trả - SOI-HNI-HBT-S05 - SOI 5 - PARK 8 - TIMES CITY - Phiếu ngày (06/03/2026)" u="1"/>
        <s v="ĐÃ KIỂM TRA - Hàng trả - SOI-HNI-HBT-S64 - SOI 64 - 178 Lò Đúc - Phiếu ngày (09/03/2026)" u="1"/>
        <s v="ĐÃ KIỂM TRA - Hàng trả - SOI-HNI-HBT-S64 - SOI 64 - 178 Lò Đúc - Phiếu ngày (11/03/2026)" u="1"/>
        <s v="ĐÃ KIỂM TRA - Hàng trả - SOI-HNI-HDG-S79 - SOI 79 - Văn Phú - 1203s79 - Phiếu ngày (12/03/2026)" u="1"/>
        <s v="ĐÃ KIỂM TRA - Hàng trả - SOI-HNI-BDH-S69 - SOI 69 - 54 Giang Văn Minh - 1203s69 - Phiếu ngày (12/03/2026)" u="1"/>
        <s v="ĐÃ KIỂM TRA - Hàng trả - SOI-HNI-BDH-S68 - SOI 68 - 76 Linh Lang - 1203s68 - Phiếu ngày (12/03/2026)" u="1"/>
        <s v="ĐÃ KIỂM TRA - Hàng trả - SOI-HNI-HDG-S67 - SOI 67 - 33KDT Mỗ Lao - 1203s67 - Phiếu ngày (12/03/2026)" u="1"/>
        <s v="ĐÃ KIỂM TRA - Hàng trả - SOI-HNI-GLM-S54 - SOI 54 - Ocean park S02-07 - 1203s54 - Phiếu ngày (12/03/2026)" u="1"/>
        <s v="ĐÃ KIỂM TRA - Hàng trả - SOI-HNI-TTX-S52 - SOI 52 - 55 Ngụy Như Kon Tum - 1203s52 - Phiếu ngày (12/03/2026)" u="1"/>
        <s v="ĐÃ KIỂM TRA - Hàng trả - SOI-HNI-HBT-S48 - SOI 48 - Imperia - 1203s48 - Phiếu ngày (12/03/2026)" u="1"/>
        <s v="ĐÃ KIỂM TRA - Hàng trả - SOI-HNI-BDH-S44 - SOI 44 - 12C Láng Hạ - 1203s44 - Phiếu ngày (12/03/2026)" u="1"/>
        <s v="ĐÃ KIỂM TRA - Hàng trả - SOI-HNI-DDA-S18 - SOI 18-78 Láng Hạ - 1203s18 - Phiếu ngày (12/03/2026)" u="1"/>
        <s v="ĐÃ KIỂM TRA - Hàng trả - SOI-HNI-TTX-S01 - SOI 1 - 182 Hoàng Văn Thái - 1203s01 - Phiếu ngày (12/03/2026)" u="1"/>
        <s v="ĐÃ KIỂM TRA - Hàng trả - SOI-HNI-BDH-S08 - SOI 8 - 20 Núi Trúc - 1203s08 - Phiếu ngày (12/03/2026)" u="1"/>
        <s v="ĐÃ KIỂM TRA - Hàng trả - SOI-HNI-HDG-S78 - SOI 78- XaLa - 1403s78 - Phiếu ngày (14/03/2026)" u="1"/>
        <s v="ĐÃ KIỂM TRA - Hàng trả - SOI-HNI-BDH-S68 - SOI 68 - 76 Linh Lang - Phiếu ngày (19/03/2026)" u="1"/>
        <s v="Bán hàng cho Công Ty Cổ Phần Intimex Đà Nẵng theo hóa đơn 00082304" u="1"/>
        <s v="TC INTIMEX 13/1" u="1"/>
        <s v="TC INTIMEX 3/2" u="1"/>
        <s v="TC INTIMEX 24/2" u="1"/>
        <s v="TCINTIMEX 24/3" u="1"/>
        <s v="chưa xuất hđ Tiện Lợi Mart, CK 7% CỐ ĐỊNH , ĐƠN THỨ 17 THANH TOÁN ĐƠN THỨ 16" u="1"/>
        <s v="Hàng trả - EASY-HNI-BTL-E04 - EASYMART 136 Hồ Tùng Mậu, Bắc Từ Liêm, HN - 0901easye04 - Phiếu ngày (09/01/2026)" u="1"/>
        <s v="Hàng trả - DALATF-HNI-GLM-004 - Dalat Farm Vinhomes Ocean S2.17, HN - 0602DALAT004 - Phiếu ngày (06/02/2026)" u="1"/>
        <s v="CHƯA XUẤT HĐ Bán hàng Trần Thanh Vân" u="1"/>
        <s v="Bán hàng CÔNG TY TNHH VIỆT Ý HÀ NỘI CENTER" u="1"/>
        <s v="CHƯA XUẤT HĐ" u="1"/>
        <s v="Trả thiếu của tháng 01" u="1"/>
        <s v="Hàng trả - DALATF-HNI-GLM-003 - Dalat Farm Vinhomes Ocean S2.10, HN - 0601dat003 - Phiếu ngày (06/01/2026)" u="1"/>
        <s v="chưa xuất hđ Bán hàng Siêu thị C Mart - Hải Phòng" u="1"/>
        <s v="Hàng trả - READYMART-HNI-HMI-002 - Ready mart - bến xe Giáp Bát - 31readymart002 - Phiếu ngày (31/01/2026)" u="1"/>
        <s v="Bán hàng GREEN MART HÀ NỘI CƠ SỞ 5" u="1"/>
        <s v="54021000084243(1304)" u="1"/>
        <s v="54021000084399(1111)" u="1"/>
        <s v="54021000083920(1211)" u="1"/>
        <s v="54021000083525(1203)" u="1"/>
        <s v="54021000094399(1309)" u="1"/>
        <s v="54021000083525(1202)" u="1"/>
        <s v="10091000182674" u="1"/>
        <s v="10101000144682" u="1"/>
        <s v="Bán hàng CÔNG TY CỔ PHẦN TRANG TRẠI TOMITA VIỆT NAM theo hóa đơn 00007236" u="1"/>
        <s v="Bán hàng TTMFARM - Số 2 TT1B Ngõ 622 Minh Khai" u="1"/>
        <s v="Bán hàng Cửa hàng Vitalmart - S401.01S02-S03 Vinhome Smart City - Tây Mỗ" u="1"/>
        <s v="Bán hàng Cửa hàng Vitalmart - Số 108, ngõ 110 Trần Duy Hưng" u="1"/>
        <s v="Bán hàng Cửa hàng Vitalmart - 01.S02 Vinhome Smart City - Tây Mỗ" u="1"/>
        <s v="Bán hàng Cửa hàng Vitalmart - S402 Vinhome Smart City - Tây Mỗ" u="1"/>
        <s v="Bán hàng Cửa hàng Vitalmart - HM01a-3 Hoàng Thành" u="1"/>
        <s v="Cửa hàng Vitalmart - S402 Vinhome Smart City - Tây Mỗ" u="1"/>
        <s v="Cửa hàng Vitalmart - Số 108, ngõ 110 Trần Duy Hưng" u="1"/>
        <s v="Bán hàng Cửa hàng Vitalmart - Lô 1.04 số 97 Trần Bình theo hóa đơn 00003047" u="1"/>
        <s v="Bán hàng Cửa hàng Vitalmart - Lô 1.04 số 97 Trần Bình theo hóa đơn 00006810" u="1"/>
        <s v="Bán hàng Cửa hàng Vitalmart - S401.01S02-S03 Vinhome Smart City - Tây Mỗ theo hóa đơn 00006133" u="1"/>
        <s v="DH01003082" u="1"/>
        <s v="AGMPO000716716" u="1"/>
        <s v="AGMPO000722620" u="1"/>
        <s v="AGMPO000719754" u="1"/>
        <s v="AGMPO000716427" u="1"/>
        <s v="AGMPO000721707" u="1"/>
        <s v="ĐÃ KIỂM TRA - HÀNG TRẢ - CÔNG TY CỔ PHẦN SÓI BIỂN TRUNG THỰC - SOI-HNI-HMI-22785" u="1"/>
        <s v="Hàng trả - FUJIBRG-HNI-LBN-10021 - Siêu thị BRGMart Nguyễn Văn Cừ - 101brg10021 - Phiếu ngày (10/01/2026)" u="1"/>
        <s v="Hàng trả - FUJIBRG-HNI-HBT-12741 - CH Haprofood 9 Lê Qúy Đôn - 1001brg12741 - Phiếu ngày (10/01/2026)" u="1"/>
        <s v="Hàng trả - FUJIBRG-HNI-LBN-12661 - BRG 362 Ngọc Lâm, Hà Nội - 1001brg12661 - Phiếu ngày (10/01/2026)" u="1"/>
        <s v="ĐÃ KIỂM TRA - Hàng trả - FUJIBRG-HNI-TXN-12031 - BRGMART Thanh Xuân, Hà Nội - phiếu: 1000014 - Phiếu ngày (09/01/2026)" u="1"/>
        <s v="Hàng trả - FUJIBRG-HNI-LBN-12681 - BRG mart N16 Sài Đồng - 0901brg12681 - Phiếu ngày (09/01/2026)" u="1"/>
        <s v="Hàng trả - FUJIBRG-HNI-BTL-12671 - CH Haprofood Ecohome 3 - 0801BRG12761 - Phiếu ngày (08/01/2026)" u="1"/>
        <s v="Bán hàng BRG D2 Giảng Võ, Hà Nội theo hóa đơn 00000148" u="1"/>
        <s v="Bán hàng Siêu thị Fujimart 67 Trần Phú-Ba Đình theo hóa đơn 00001371" u="1"/>
        <s v="Bán hàng BRGMART 13 Thành Công, Hà Nội theo hóa đơn 00000149" u="1"/>
        <s v="Bán hàng Siêu thị HaproMart A4 Vĩnh Phúc, Ba Đình theo hóa đơn 00000770" u="1"/>
        <s v="Bán hàng CH Haprofood Ecohome 3 theo hóa đơn 00000632" u="1"/>
        <s v="Hàng trả - FUJIBRG-HNI-BTL-12671 - CH Haprofood Ecohome 3 - 0301brg12671 - Phiếu ngày (03/01/2026)" u="1"/>
        <s v="Bán hàng Siêu thị Fujimart 89 Lạc Long Quân theo hóa đơn 00000020" u="1"/>
        <s v="XÓA VÌ NHẦM KHO" u="1"/>
        <s v="Bán hàng Siêu thị Fujimart 142 Lê Duẩn theo hóa đơn 00000021" u="1"/>
        <s v="Bán hàng Siêu thị Fujimart Huỳnh Thúc Kháng theo hóa đơn 00000016" u="1"/>
        <s v="Bán hàng CH Hapro 160-162 ngõ Thái Thịnh I theo hóa đơn 00000639" u="1"/>
        <s v="Hàng trả - FUJIBRG-HNI-DDA-12331 - CH Hapro 160-162 ngõ Thái Thịnh I - 0601brg12331 - Phiếu ngày (06/01/2026)" u="1"/>
        <s v="Bán hàng BRGMART 105 Lê Duẩn, Hà Nội theo hóa đơn 00000761" u="1"/>
        <s v="Hàng trả - FUJIBRG-HNI-DDA-12551 - BRGMART 105 Lê Duẩn, Hà Nội - 0601brg12551 - Phiếu ngày (06/01/2026)" u="1"/>
        <s v="Bán hàng Seikamart Phạm Ngọc Thạch theo hóa đơn 00000108" u="1"/>
        <s v="Bán hàng CH Hapro 53D Hàng Bài theo hóa đơn 00001373" u="1"/>
        <s v="Hàng trả - FUJIBRG-HNI-HBT-12221 - CH Hapro 53D Hàng Bài - 0601brg12791 - Phiếu ngày (06/01/2026)" u="1"/>
        <s v="Bán hàng Siêu thị FujiMart 51 Lê Đại Hành theo hóa đơn 00000011" u="1"/>
        <s v="Hàng trả - FUJIBRG-HNI-HBT-12761 - Siêu thị FujiMart 51 Lê Đại Hành - 0601brg11111 - Phiếu ngày (06/01/2026)" u="1"/>
        <s v="Bán hàng Siêu thị BRGMart Moonlight Vân Canh theo hóa đơn 00000539" u="1"/>
        <s v="Bán hàng Siêu thị Fujimart Trần Phú - Hà Đông theo hóa đơn 00001650" u="1"/>
        <s v="Bán hàng Siêu thị BRGMart 63 Hàng trống theo hóa đơn 00000640" u="1"/>
        <s v="Bán hàng Siêu thị FujiMart Tân Mai theo hóa đơn 00000645" u="1"/>
        <s v="Bán hàng Siêu thị FujiMart Times City theo hóa đơn 00001649" u="1"/>
        <s v="Bán hàng Siêu thị FujiMart Times City theo hóa đơn 00000003" u="1"/>
        <s v="Bán hàng CH Hapro 83 Nguyễn An Ninh theo hóa đơn 00000106" u="1"/>
        <s v="Bán hàng Siêu thị BRGMart Nguyễn Văn Cừ theo hóa đơn 00000767" u="1"/>
        <s v="Bán hàng Siêu thị Fuji MD Complex theo hóa đơn 00000001" u="1"/>
        <s v="Bán hàng Siêu thị Fuji The Light theo hóa đơn 00000771" u="1"/>
        <s v="Bán hàng Siêu thị FujiMart Lê Văn Lương theo hóa đơn 00000538" u="1"/>
        <s v="Bán hàng BRGMART Thanh Xuân, Hà Nội theo hóa đơn 00001372" u="1"/>
        <s v="Bán hàng Cửa hàng Haprofood N4C Trung Hòa Nhân Chính theo hóa đơn 00000150" u="1"/>
        <s v="Bán hàng Seikamart 275 nguyễn Trãi theo hóa đơn 00000772" u="1"/>
        <s v="Hàng trả - FUJIBRG-HNI-TXN-13041 - Seikamart 275 nguyễn Trãi - 0201brg13041 - Phiếu ngày (02/01/2026)" u="1"/>
        <s v="Hàng trả - FUJIBRG-HNI-TXN-13041 - Seikamart 275 nguyễn Trãi - 1312brg13041 - Phiếu ngày (13/12/2025)" u="1"/>
        <s v="Bán hàng Siêu thị intimex Hải Phòng theo hóa đơn 00000540" u="1"/>
        <s v="Bán hàng BRG10141 Siêu thị Intimemex Như Quỳnh, Hưng Yên theo hóa đơn 00000617" u="1"/>
        <s v="Bán hàng Siêu thị FujiMart Ocean Park theo hóa đơn 00000107" u="1"/>
        <s v="Bán hàng BRG D2 Giảng Võ, Hà Nội theo hóa đơn 00003796" u="1"/>
        <s v="Bán hàng Siêu thị Fujimart 67 Trần Phú-Ba Đình theo hóa đơn 00003135" u="1"/>
        <s v="Bán hàng BRGMART Chợ bưởi, HN theo hóa đơn 00002713" u="1"/>
        <s v="Bán hàng Siêu thị Fujimart 324 Tây Sơn theo hóa đơn 00003136" u="1"/>
        <s v="Bán hàng Siêu thị Fujimart Huỳnh Thúc Kháng theo hóa đơn 00003134" u="1"/>
        <s v="Bán hàng BRGMART 105 Lê Duẩn, Hà Nội theo hóa đơn 00001968" u="1"/>
        <s v="Bán hàng CH Haprofood 9-11 Thổ Quan theo hóa đơn 00002050" u="1"/>
        <s v="Bán hàng CH Hapro 53D Hàng Bài theo hóa đơn 00002714" u="1"/>
        <s v="Bán hàng CH Haprofood 9 Lê Qúy Đôn theo hóa đơn 00001787" u="1"/>
        <s v="Bán hàng Siêu thị FujiMart Tân Mai theo hóa đơn 00003298" u="1"/>
        <s v="Bán hàng BRG 362 Ngọc Lâm, Hà Nội theo hóa đơn 00001788" u="1"/>
        <s v="Bán hàng BRG mart N16 Sài Đồng theo hóa đơn 00001789" u="1"/>
        <s v="Bán hàng Siêu thị Fujimart Chính Kinh theo hóa đơn 00003216" u="1"/>
        <s v="Bán hàng BRGMART Thanh Xuân, Hà Nội theo hóa đơn 00003299" u="1"/>
        <s v="Bán hàng BRGMART Thanh Xuân, Hà Nội theo hóa đơn 00002663" u="1"/>
        <s v="Hàng trả - SOI-HNI-HBT-S04 - SOI 4 - 65 Trần Nhân Tông - 0601s04 - Phiếu ngày (06/01/2026)" u="1"/>
        <s v="Hàng trả - SOI-HNI-HBT-S40 - SOI 40 - 50 Lò Đúc - 0601s40 - Phiếu ngày (06/01/2026)" u="1"/>
        <s v="Hàng trả - SOI-HNI-HBT-S05 - SOI 5 - PARK 8 - TIMES CITY - 0801s05 - Phiếu ngày (08/01/2026)" u="1"/>
        <s v="Hàng trả - SOI-HNI-BDH-S44 - SOI 44 - 12C Láng Hạ - 0901s44 - Phiếu ngày (09/01/2026)" u="1"/>
        <s v="Hàng trả - SOI-HNI-BDH-S08 - SOI 8 - 20 Núi Trúc - 1101s08 - Phiếu ngày (11/01/2026)" u="1"/>
        <s v="Hàng trả - UNIT-HNI-HMI-0003 - Ecomart Tầng 1 Green Park - 1201unit003 - Phiếu ngày (12/01/2026)" u="1"/>
        <s v="Hàng trả - UNIT-HNI-NTL-97918 - CÔNG TY TNHH HÀNG TIÊU DÙNG UNIT - 1201unit - Phiếu ngày (12/01/2026)" u="1"/>
        <s v="XÓA VÌ TRÙNG PHIẾU" u="1"/>
        <s v="AGMPO000709860" u="1"/>
        <s v="Bán hàng TTMFARM - Sảnh Park 2 Times City theo hóa đơn 00002730" u="1"/>
        <s v="Hàng trả - UNIT-HNI-HMI-0009 - Ecomart chung cư GELEXIA, 885 Tam Trinh - 0801unit0009 - Phiếu ngày (08/01/2026)" u="1"/>
        <s v="AGMPO000697137" u="1"/>
        <s v="AGMPO000700936" u="1"/>
        <s v="AGMPO000699464" u="1"/>
        <s v="AGMPO000699640" u="1"/>
        <s v="AGMPO000696504" u="1"/>
        <s v="AGMPO000703183" u="1"/>
        <s v="Bán hàng SÀNH ĐIỆU 51 Xuân Diệu, Tây Hồ, HN theo hóa đơn 00000105" u="1"/>
        <s v="AGMPO000705211" u="1"/>
        <s v="AGMPO000707492" u="1"/>
        <s v="AGMPO000705385" u="1"/>
        <s v="Bán hàng CÔNG TY TNHH VIỆT Ý HÀ NỘI CENTER theo hóa đơn 00001790" u="1"/>
        <s v="Bán hàng Ready mart - bến xe Giáp Bát theo hóa đơn 00000076" u="1"/>
        <s v="Bán hàng Ready Mart - CS6 - K35 Tân Mai theo hóa đơn 00001376" u="1"/>
        <s v="Bán hàng Ready Mart - CS6 - K35 Tân Mai theo hóa đơn 00000079" u="1"/>
        <s v="Bán hàng Hà Thị Cúc CS5 - Thông Tấn Xã" u="1"/>
        <s v="Bán hàng Ready Mart - CS2 - Định Công" u="1"/>
        <s v="Bán hàng Ready Mart - CS6 - K35 Tân Mai" u="1"/>
        <s v="Bán hàng CHỊ HÀ THỊ CÚC (READY MART)" u="1"/>
        <s v="Bán hàng Hà Thị Cúc CS1 - Tòa C KVKL" u="1"/>
        <s v="ĐÃ KIỂM TRA - Hàng trả - readymart001 - CHỊ HÀ THỊ CÚC (READY MART) -phiếu: THN001425 - Phiếu ngày (20/11/2025)" u="1"/>
        <s v="ĐÃ KIỂM TRA - HÀNG TRẢ - readymart002 - Ready mart - bến xe Giáp Bát - phiếu: THN001305 - phiếu ngày : 01/11/2025" u="1"/>
        <s v="ĐÃ KIỂM TRA - Hàng trả - readymart001 - CHỊ HÀ THỊ CÚC (READY MART) - phiếu: THN001290 - Phiếu ngày (30/10/2025" u="1"/>
        <s v="ĐÃ KIỂM TRA - HÀNG TRẢ - Ready mart - bến xe Giáp Bát - readymart002 - phiếu : THN001217" u="1"/>
        <s v="ĐÃ KIỂM TRA - HÀNG TRẢ - readymart001 - CHỊ HÀ THỊ CÚC (READY MART) - phiếu: THN001247 - phiếu ngày : 20/10/2025" u="1"/>
        <s v="HÀNG TRẢ - Ready mart - phiếu : THN001219" u="1"/>
        <s v="Hàng Trả - Ready Mart - CS2 - Định Công - readymart004" u="1"/>
        <s v="Bán hàng BCMALL , CK CỐ ĐỊNH 6% + ĐƠN ĐẦU CK 5%" u="1"/>
        <s v="Chiết khấu doanh số bán hàng 2%" u="1"/>
        <s v="MHD26010069" u="1"/>
        <s v="MHD2601111599" u="1"/>
        <s v="54021000078081(1310) - ACM - ORC hóa đơn 00077878 20/11/2025" u="1"/>
        <s v="54021000079065(1309) - ACM - SUN hóa đơn 00080035 29/11/2025" u="1"/>
        <s v="10091000175110" u="1"/>
        <s v="5402-54021000072380(1203) - ACM - GRE hóa đơn 00066846 10/10/2025" u="1"/>
        <s v="5402-54021000072523(1111) - ACM - CAO hóa đơn 00066847 10/10/2025" u="1"/>
        <s v="5402-54021000074396(1205) - ACM - NAM hóa đơn 00069237 22/10/2025" u="1"/>
        <s v="5402-54021000072523(1309) - ACM - SUN hóa đơn 00066847 10/10/2025" u="1"/>
        <s v="5402-54021000074221(1309) - ACM - SUN hóa đơn 00069238 22/10/2025" u="1"/>
        <s v="5402-54021000075423(1202) - ACM – GAR hóa đơn 00072862 31/10/2025" u="1"/>
        <s v="5402-54021000075125(1211) - ACM - HL6 hóa đơn 00072863 31/10/2025" u="1"/>
        <s v="5402-54021000075125(1208) - ACM - TRO hóa đơn 00072863 31/10/2025" u="1"/>
        <s v="5402-54021000072523(1205) - ACM - NAM hóa đơn 00066847 10/10/2025" u="1"/>
        <s v="5402-54021000075742(1310) - ACM - ORC hóa đơn 00072952 03/11/2025" u="1"/>
        <s v="5402-54021000074101(1111) - ACM - CAO hóa đơn 00069239 22/10/2025" u="1"/>
        <s v="5402-54021000075423(1304) - ACM - SOM hóa đơn 00072862 31/10/2025" u="1"/>
        <s v="5402 - 54021000071990(1208) - ACM - TRO hóa đơn 00065171 03/10/2025" u="1"/>
        <s v="1004-10041001131872" u="1"/>
        <s v="1009-10091000160811 - AEON BÌNH DƯƠNG NEW CITY" u="1"/>
        <s v="1002-10021001199273" u="1"/>
        <s v="1001-10011001510326" u="1"/>
        <s v="1004-10041001134174" u="1"/>
        <s v="1001-10011001511274" u="1"/>
        <s v="1009-10091000162541" u="1"/>
        <s v="1004-10041001134918" u="1"/>
        <s v="1002-10021001202775" u="1"/>
        <s v="1010-10101000124934 - AEON NGUYỄN VĂN LINH" u="1"/>
        <s v="1001-10011001514120" u="1"/>
        <s v="10041001138635" u="1"/>
        <s v="10091000165525 - AEON BÌNH DƯƠNG NEW CITY" u="1"/>
        <s v="10011001517015" u="1"/>
        <s v="1002-10021001207214" u="1"/>
        <s v="1010-10101000127422 - AEON NGUYỄN VĂN LINH" u="1"/>
        <s v="1004-10041001141190" u="1"/>
        <s v="1004-10041001141197" u="1"/>
        <s v="54021000078081(1111) - ACM - CAO hóa đơn 00077878 20/11/2025" u="1"/>
        <s v="54021000078930(1202) - ACM – GAR hóa đơn 00079360 27/11/2025" u="1"/>
        <s v="54021000078470(1309) - ACM - SUN hóa đơn 00078542 25/11/2025" u="1"/>
        <s v="54021000078470(1304) - ACM - SOM hóa đơn 00078542 25/11/2025" u="1"/>
        <s v="1010-10101000129840 - AEON NGUYỄN VĂN LINH" u="1"/>
        <s v="5402-54021000076020(1309) - ACM - SUN" u="1"/>
        <s v="1009-10091000168786" u="1"/>
        <s v="10041001144155" u="1"/>
        <s v="10011001523517" u="1"/>
        <s v="54021000076839(1111) - ACM - CAO" u="1"/>
        <s v="10091000170460 - AEON BÌNH DƯƠNG NEW CITY" u="1"/>
        <s v="10011001524418" u="1"/>
        <s v="10021001212034" u="1"/>
        <s v="10041001146429" u="1"/>
        <s v="10021001213559" u="1"/>
        <s v="54021000077161(1202) - ACM – GAR" u="1"/>
        <s v="10091000171780 - AEON BÌNH DƯƠNG NEW CITY" u="1"/>
        <s v="54021000077869(1208) - ACM - TRO" u="1"/>
        <s v="10041001148741" u="1"/>
        <s v="10041001149706" u="1"/>
        <s v="10021001215335" u="1"/>
        <s v="ck" u="1"/>
        <s v="Mena Gourmet Market- " u="1"/>
        <s v="Mena Gourmet Market- MGM01010000004440" u="1"/>
        <s v="Mena Gourmet Market- MGM01010000006178" u="1"/>
        <s v="Mena Gourmet Market - MGM01010000006918" u="1"/>
        <s v="CÔNG TY TNHH VB HTL /Vinhomes Smart City" u="1"/>
        <s v="ĐÃ KIỂM TRA - Hàng trả -CÔNG TY TNHH VB HTL /Vinhomes Smart City - htl0003 - phiếu: 11/10/2025" u="1"/>
        <s v="ĐƠN KHÁCH LẺ-0909630341, ĐÃ THANH TOÁN TIỀN MẶT (đã thanh toán tiền mặt (kg thấy phiếu thanh toán)" u="1"/>
        <s v="Bán hàng TTMFARM - Số 2 TT1B Ngõ 622 Minh Khai theo hóa đơn 00000638" u="1"/>
        <s v="Bán hàng TTMFARM - Sảnh Park 5 Times City theo hóa đơn 00001416" u="1"/>
        <s v="Bán hàng TTMFARM - Tòa T3 Times City theo hóa đơn 00001417" u="1"/>
        <s v="A HÙNG CTY 28/10" u="1"/>
        <s v="Bán hàng CÔNG TY TNHH GTGL VIỆT NAM / Easymart 47 Nguyễn Tuân theo hóa đơn 00000774" u="1"/>
        <s v="Bán hàng BRGMART 5 Hàm Tử Quan, Hoàn Kiếm, Hà Nội theo hóa đơn 00080319" u="1"/>
        <s v="Bán hàng Siêu thị FujiMart Times City theo hóa đơn 00080320" u="1"/>
        <s v="Bán hàng BRGMART Thanh Xuân, Hà Nội theo hóa đơn 00000010" u="1"/>
        <s v="Bán hàng CÔNG TY CỔ PHẦN SÓI BIỂN TRUNG THỰC theo hóa đơn 00072879 (dự kiến T2 (24/11) thanh toán)" u="1"/>
        <s v="Chi phí hỗ trợ T10" u="1"/>
        <s v="Xuất hóa đơn cho CÔNG TY CỔ PHẦN SÓI BIỂN TRUNG THỰC theo hóa đơn 00080056" u="1"/>
        <s v="Hàng sói SOI-HNI-BDH-S08 - SOI 8 - 20 Núi Trúc" u="1"/>
        <s v="Hàng trả SOI 51 - 142 Trần Bình" u="1"/>
        <s v="ĐƠN KHÁCH LẼ , ĐƠN THỨ 35 GỐI ĐẦU, THANH TOÁN ĐƠN 34, SĐT : 0982164624" u="1"/>
        <s v="Bán hàng cho HỘ KINH DOANH PHÚC HẬU theo hóa đơn 00067169" u="1"/>
        <s v="ĐƠN KHÁCH LẺ C6, THANH TOÁN LUN, CK 5% SDT: 0368768338 CHỊ THẮM" u="1"/>
        <s v="Hàng trả BH2318387" u="1"/>
        <s v="Hàng trả BH2315767" u="1"/>
        <s v="ĐƠN KHÁCH LẼ C6 , ĐƠN THỨ 18 GỐI ĐẦU , THANH TOÁN ĐƠN THỨ 19,  SĐT:  0888807469 Phương" u="1"/>
        <s v="ĐƠN KHÁCH LẼ C6 , ĐƠN THỨ 19 GỐI ĐẦU , THANH TOÁN ĐƠN THỨ 18,  SĐT:  0888807469 Phương" u="1"/>
        <s v="ĐƠN KHÁCH LẼ C6 , ĐƠN THỨ 20  GỐI ĐẦU , THANH TOÁN ĐƠN THỨ 19,  SĐT:  0888807469 Phương" u="1"/>
        <s v="ĐƠN KHÁCH LẼ C6 , ĐƠN THỨ 21  GỐI ĐẦU , THANH TOÁN ĐƠN THỨ 20,  SĐT:  0888807469 Phương" u="1"/>
        <s v="ĐƠN KHÁCH LẼ C6 , ĐƠN THỨ 22  GỐI ĐẦU , THANH TOÁN ĐƠN THỨ 21,  SĐT:  0888807469 Phương" u="1"/>
        <s v="ĐƠN KHÁCH LẼ C6 , ĐƠN THỨ 23  GỐI ĐẦU , THANH TOÁN ĐƠN THỨ 24,  SĐT:  0888807469 Phương" u="1"/>
        <s v="ĐƠN KHÁCH LẼ C6 , ĐƠN THỨ 24  GỐI ĐẦU , THANH TOÁN ĐƠN THỨ 25,  SĐT:  0888807469 Phương" u="1"/>
        <s v="ĐƠN KHÁCH LẼ C6 , ĐƠN THỨ 25  GỐI ĐẦU , THANH TOÁN ĐƠN THỨ 26,  SĐT:  0888807469 Phương" u="1"/>
        <s v="ĐƠN KHÁCH LẼ C6 , ĐƠN THỨ 24  GỐI ĐẦU , THANH TOÁN ĐƠN THỨ 23,  SĐT:  0888807469 Phương" u="1"/>
        <s v="ĐƠN KHÁCH LẼ C6 , ĐƠN THỨ 27 GỐI ĐẦU , THANH TOÁN ĐƠN THỨ 26,  SĐT:  0888807469 Phương" u="1"/>
        <s v="ĐƠN KHÁCH LẼ C6 , ĐƠN THỨ 28  GỐI ĐẦU , THANH TOÁN ĐƠN THỨ 27,  SĐT:  0888807469 Phương" u="1"/>
        <s v="ĐƠN KHÁCH LẼ C6 , ĐƠN THỨ 29  GỐI ĐẦU , THANH TOÁN ĐƠN THỨ 28,  SĐT:  0888807469 Phương" u="1"/>
        <s v="ĐƠN KHÁCH LẼ C6 , ĐƠN THỨ 30  GỐI ĐẦU , THANH TOÁN ĐƠN THỨ 29,  SĐT:  0888807469 Phương" u="1"/>
        <s v="ĐƠN KHÁCH LẼ C6 , ĐƠN THỨ 31  GỐI ĐẦU , THANH TOÁN ĐƠN THỨ 30,  SĐT:  0888807469 Phương" u="1"/>
        <s v="ĐƠN KHÁCH LẼ C6 , ĐƠN THỨ 15 GỐI ĐẦU , THANH TOÁN ĐƠN THỨ 14,  SĐT:  0888807469 Phương" u="1"/>
        <s v="ĐÃ KIỂM TRA - Hàng Trả - Minh Mart - KL.HN007 - PHIẾU: BH2331148" u="1"/>
        <s v="ĐƠN KHÁCH LẼ Minh Mart  , ĐƠN THỨ 33  GỐI ĐẦU , THANH TOÁN ĐƠN THỨ 32,  SĐT:  0888807469 Phương" u="1"/>
        <s v="ĐƠN KHÁCH LẼ C6 , ĐƠN THỨ 32  GỐI ĐẦU , THANH TOÁN ĐƠN THỨ 31,  SĐT:  0888807469 Phương" u="1"/>
        <s v="HÀNG TRẢ TRÊN ĐƠN BH2367644" u="1"/>
        <s v="Bán hàng Siêu thị Minh Nhi Mart , CK 5%" u="1"/>
        <s v="ĐƠN KHÁCH LẼ Siêu thị Fami Mart , CK 7%, THANH TOÁN LUN, MỸ HẠNH -SĐT: 0963262791 (a Thạch MB báo thanh toán rồi - chưa có chứng từ)" u="1"/>
        <s v="ĐƠN KHÁCH LẼ Siêu thị Fami Mart , CK 7%, THANH TOÁN LUN, MỸ HẠNH -SĐT: 0963262791" u="1"/>
        <s v="ĐƠN KHÁCH LẼ Siêu thị TH's Mart , CK 7%, THANH TOÁN LUN, MỸ HẠNH -SĐT: 0963262791" u="1"/>
        <s v="ĐƠN KHÁCH LẼ Siêu thị TH's Mart SA5 , CK 7%, THANH TOÁN LUN, MỸ HẠNH -SĐT: 0963262791 ( Khách Lẻ Không cung cấp thông tin)" u="1"/>
        <s v="ĐƠN KHÁCH LẼ TD Mart, Sunshine Dương Văn Bé (Mở mới), Mai Động, Hoàng Mai, HN , THANH TOÁN LUN" u="1"/>
        <s v="Bán hàng TD Mart , ck cố định 5%" u="1"/>
        <s v="Bán hàng TD Mart, Sunshine Dương Văn Bé (Mở mới), Mai Động, Hoàng Mai, HN , CK 5%" u="1"/>
        <s v="Bán Hàng TD Mart tầng 1 tòa glexico ngõ 885 Tam Trinh, Hoàng Mai. Hà Nội , ck 5%" u="1"/>
        <s v="Bán hàng TD Mart Glexico , ck 5%" u="1"/>
        <s v="Bán hàng Tiện Lợi Mart , CK 7% CỐ ĐỊNH , ĐƠN THỨ 3 THANH TOÁN ĐƠN THỨ 2" u="1"/>
        <s v="Bán hàng Tiện Lợi Mart , CK 7% CỐ ĐỊNH , ĐƠN THỨ 4 THANH TOÁN ĐƠN THỨ 3" u="1"/>
        <s v="Bán hàng Tiện Lợi Mart , CK 7% CỐ ĐỊNH , ĐƠN THỨ 12 THANH TOÁN ĐƠN THỨ 11" u="1"/>
        <s v="Bán hàng Tiện Lợi Mart , CK 7% CỐ ĐỊNH , ĐƠN THỨ 13 THANH TOÁN ĐƠN THỨ 12" u="1"/>
        <s v="Bán hàng Tiện Lợi Mart , CK 7% CỐ ĐỊNH , ĐƠN THỨ 14 THANH TOÁN ĐƠN THỨ 13 ( Khách Lẻ Không cung cấp thông tin)" u="1"/>
        <s v="Hàng trả BH2369989" u="1"/>
        <s v="Bán hàng Tiện Lợi Mart , CK 7% CỐ ĐỊNH , ĐƠN THỨ 15 THANH TOÁN ĐƠN THỨ 14" u="1"/>
        <s v="Hàng trả - KL00152 - Tiện Lợi Mart - 3012kl00152 - Phiếu ngày (30/12/2025)" u="1"/>
        <s v="ĐƠN HÀNG KHÁCH LẼ C6, ĐƠN THỨ 18 GỐI ĐẦU THANH TOÁN ĐƠN THỨ 17 , CK 5%, SĐT: 0969809516 BÌNH" u="1"/>
        <s v="ĐƠN HÀNG KHÁCH LẼ C6, ĐƠN THỨ 19 GỐI ĐẦU THANH TOÁN ĐƠN THỨ 18 , CK 5%, SĐT: 0969809516 BÌNH" u="1"/>
        <s v="ĐƠN HÀNG KHÁCH LẼ C6, ĐƠN THỨ 20  GỐI ĐẦU THANH TOÁN ĐƠN THỨ 19 , CK 5%, SĐT: 0969809516 BÌNH" u="1"/>
        <s v="ĐƠN HÀNG KHÁCH LẼ C6, ĐƠN THỨ 21  GỐI ĐẦU THANH TOÁN ĐƠN THỨ 20 , CK 5%, SĐT: 0969809516 BÌNH" u="1"/>
        <s v="Bán hàng THANH BÌNH MART" u="1"/>
        <s v="ĐƠN KHÁCH LẼ THANH BÌNH MART , CK 5%" u="1"/>
        <s v="H1 - TM11 chung cư Hope residence phúc đồng, Long Biên, Hà Nội" u="1"/>
        <s v="hàng trả BH2370872" u="1"/>
        <s v="toà Ruby3 Phúc Lợi, Phúc Đồng, Long Biên, thành phố Hà Nội" u="1"/>
        <s v="ĐƠN  KHÁCH LẼ C6, THANH TOÁN LUN, CHIẾT KHẤU 5%,  SĐT: 087808343 ( ANH TUYỂN) ,  SỐ TK NGƯỜI NHẬN CHUYỂN KHOẢN NCC : 19029591040021 ANH CƯỜNG - NGÂN HÀNG TECHCOMBANK" u="1"/>
        <s v="Bán hàng Link mart , ck 5%" u="1"/>
        <s v="Bán hàng Link mart theo hóa đơn 00083977" u="1"/>
        <s v="SA2 the Sakura Vinhomes Smartcity, Tây Mỗ, Nam Từ Liêm, Hà Nội" u="1"/>
        <s v="Hàng Trả - Thực phẩm sạch Minh An SA2 the Sakura Vinhomes Smartcity, Tây Mỗ - KL.HN001" u="1"/>
        <s v="Hàng Trả - Thực phẩm sạch Minh An SA2 the Sakura Vinhomes Smartcity, Tây Mỗ- KL.HN001" u="1"/>
        <s v="Bán hàng Thực phẩm sạch Minh An SA2 the Sakura Vinhomes Smartcity, Tây Mỗ , THANH TOÁN LUN , CK 5%" u="1"/>
        <s v="Bán hàng Ms Quỳnh Siêu Thị Cara Mart (Citimart),  THANH TOÁN LUN, CK 7%" u="1"/>
        <s v="Ms Quỳnh Siêu Thị Cara Mart, THANH TOÁN LUN, CK 7%" u="1"/>
        <s v="ĐƠN KHÁCH LẼ C6, ĐƠN THỨ 37  GỐI ĐẦU, THANH TOÁN ĐƠN THỨ 36 , SĐT : 0984153944 THANH" u="1"/>
        <s v="ĐƠN KHÁCH LẼ C6, ĐƠN THỨ 38  GỐI ĐẦU, THANH TOÁN ĐƠN THỨ 37 , SĐT : 0984153944 THANH" u="1"/>
        <s v="ĐƠN KHÁCH LẼ C6, ĐƠN THỨ 39  GỐI ĐẦU, THANH TOÁN ĐƠN THỨ 38 , SĐT : 0984153944 THANH" u="1"/>
        <s v="Đơn Hàng Khách Lẽ  Thực phẩm xanh Kiôt 16 V8 tòa Vesta Phú Lãm, Hà Đông , Thanh Toán Lun , CK 5%" u="1"/>
        <s v="ĐƠN KHÁCH LẼ Thực phẩm xanh Kiôt 16 V8 tòa Vesta Phú Lãm, Hà Đông, THANH TOÁN LUN, CK 5%" u="1"/>
        <s v="Hàng Trả - KL00109 - Thực phẩm xanh" u="1"/>
        <s v="Bán hàng Thực phẩm xanh , CK 5%" u="1"/>
        <s v="Bán hàng SIÊU THỊ HOMEMART24H" u="1"/>
        <s v="Bán hàng SIÊU THỊ HOMEMART24H , CK 5% CỐ ĐỊNH" u="1"/>
        <s v="phần thu dư" u="1"/>
        <s v="ĐƠN KHÁCH LẼ Cmart CT19T1 , THANH TOÁN LUN , SĐT: 0971105286 CHỊ HƯƠNG, CK 5%" u="1"/>
        <s v="Bán hàng  Cmart CT19T1 Tòa nhà Lucky House Kiến Hưng theo hóa đơn 00054412 , THANH TOÁN LUN , SĐT: 0971105286 CHỊ HƯƠNG, CK 5%" u="1"/>
        <s v="Bán máy nhuộm cũ cho Cty Trường Thịnh" u="1"/>
        <s v="Bán hàng C Mart - Chung cư viện bỏng Hà Đông theo hóa đơn 00071177 ,  CK 5%" u="1"/>
        <s v="Bán hàng C Mart - Chung cư viện bỏng Hà Đông theo hóa đơn 00086059" u="1"/>
        <s v="ĐƠN  KHÁCH LẼ C6, THANH TOÁN LUN, CHIẾT KHẤU 5%, SĐT: 087808343 ( ANH TUYỂN)" u="1"/>
        <s v="ĐƠN KHÁCH LẼ, THANH TOÁN LUN  , SĐT :  0904238996 CHỊ CHÂU" u="1"/>
        <s v="Bán hàng Siêu thị C Mart - Hải Phòng theo hóa đơn 00034940" u="1"/>
        <s v="Bán hàng Siêu thị C Mart - Hải Phòng theo hóa đơn 00039588" u="1"/>
        <s v="Bán hàng Siêu thị C Mart - Hải Phòng theo hóa đơn 00052410" u="1"/>
        <s v="Bán hàng Siêu thị C Mart - Hải Phòng theo hóa đơn 00086200" u="1"/>
        <s v="Siêu thị C Mart - Hải Phòng" u="1"/>
        <s v="ĐƠN KHÁCH LẼ , THANH TOÁN LUN, SĐT NGƯỜI NHẬN : A hạnh: 0989.992.033" u="1"/>
        <s v="Đơn Hàng Khách Lẽ  Thực phẩm xanh (Hệ thống Cmart) - V5 The Vespa Phú Lãm, Hà Đông , Thanh Toán Lun , CK 5%" u="1"/>
        <s v="Bán hàng Thực phẩm xanh (Hệ thống Cmart) , CK 5%" u="1"/>
        <s v="Thực phẩm xanh (Hệ thống Cmart)" u="1"/>
        <s v="ĐƠN KHÁCH LẼ , THANH TOÁN TRƯỚC KHI GIAO HÀNG, STK Người Nhận : : 072-1-00-510442-0 (VND) - tại Ngân hàng Vietcombank - Chi nhánh Kỳ Đồng , CK 5%,  SĐT: 0911998488 Chị Vân Anh," u="1"/>
        <s v="Bán hàng Siêu thị Xanh CT2 Mễ Trì" u="1"/>
        <s v="Bán hàng Siêu thị Xanh CC IA20 Ciputra" u="1"/>
        <s v="Hàng trả đơn BH2324662" u="1"/>
        <s v="Hàng trả đơn BH2325514" u="1"/>
        <s v="ĐƠN KHÁCH LẼ Siêu thị TH's Mart TC2 , CK 7%, THANH TOÁN LUN, MỸ HẠNH -SĐT: 0963262791" u="1"/>
        <s v="ĐƠN KHÁCH LẼ , THANH TOÁN LUN, SĐT  : 035 7101755 CHỊ QUỲNH ( LẤY DATE MỚI NHẤT NHÉ) (trên Fanpage)" u="1"/>
        <s v="ĐƠN HÀNG KHÁCH LẼ C6, THANH TOÁN LUN, CK 8%" u="1"/>
        <s v="ĐƠN KHÁCH LẼ HÀ NỘI  , THANH TOÁN LUN ,  CK 7%, SĐT : 0961682728 ANH NAM" u="1"/>
        <s v="ĐƠN KHÁCH LẼ C6 , THANH TOÁN LUN , CK 5% , Chị Linh SĐT :  0911617989" u="1"/>
        <s v="Bán hàng Anh Lân - 0916452829" u="1"/>
        <s v="ĐƠN KHÁCH LẼ HÀ NỘI , THNAH TOÁN LUN , CK 5% ( lấy giá khách lẽ)" u="1"/>
        <s v="ĐƠN KHÁCH LẼ HÀ NỘI, THNAH TOÁN LUN , SĐT NGƯỜI NHẬN : 0972.339.690  ( GIAO TRƯỚC 5H CHIỀU)" u="1"/>
        <s v="ĐƠN KHÁCH LẼ HÀ NỘI, THANH TOÁN LUN , CK 10%" u="1"/>
        <s v="ĐƠN KHÁCH LẼ CHỊ CÚC ( READY MART) , THANH TOÁN LUN, CK 7%" u="1"/>
        <s v="ĐƠN KHÁCH LẼ HÀ NỘI, THANH TOÁN LUN" u="1"/>
        <s v="ĐƠN KHÁCH LẼ HÀ NỘI, THANH TOÁN LUN, CK 8%" u="1"/>
        <s v="ĐƠN KHÁCH LẼ HÀ NỘI, THANH TOÁN LUN , CK 6%" u="1"/>
        <s v="ĐƠN KHÁCH LẼ CAO BẰNG , THANH TOÁN LUN , CK 8%" u="1"/>
        <s v="ĐƠN KHÁCH LẼ HÀ NỘI, THANH TOÁN LUN , LẤY GIÁ BÁN KHÁCH LẼ" u="1"/>
        <s v="Đơn hàng thanh lý khách lẻ bán ngoài C6" u="1"/>
        <s v="Hàng bán thanh lý do cận date" u="1"/>
        <s v="Hàng thanh lý do cận date" u="1"/>
        <s v="Đơn hàng thanh lý chả nướng" u="1"/>
        <s v="ĐƠN KHÁCH LẼ HÀ NỘI, THANH TOÁN LUN , SĐT : 0916931659 CHỊ HUYỀN" u="1"/>
        <s v="ĐƠN KHÁCH LẼ HÀ NỘI, THANH TOÁN LUN , CK 8%" u="1"/>
        <s v="ĐƠN KHÁCH LẼ HÀ NỘI, THANH TOÁN LUN , ANH HIẾU - SĐT: 0363415993 , CK 8%" u="1"/>
        <s v="ĐƠN KHÁCH LẼ C6, THANH TOÁN LUN, CK 8%" u="1"/>
        <s v="ĐƠN KHÁCH LẼ VĂN QUYỀN MART , THANH TOÁN LUN , CK 8%, - SĐT: 0977467705 ( A. HUYNH)" u="1"/>
        <s v="ĐƠN KHÁCH LẼ HÀ NỘI , THANH TOÁN LUN , CK 8%" u="1"/>
        <s v="ĐƠN KHÁCH LẼ HÀ NỘI, THANH TOÁN LUN , SĐT : 0916931659 CHỊ HUYỀN , CK 8%" u="1"/>
        <s v="ĐƠN KHÁCH LẼ CHỊ KIỀU CHINH ( QUẢNG NINH) - SĐT: 0901536204 , THANH TOÁN LUN , CK 8%" u="1"/>
        <s v="ĐƠN KHÁCH LẼ HÀ NỘI , CK 8%, THANH TOÁN LUN" u="1"/>
        <s v="KHÁCH LẼ HÀ NỘI , THANH TOÁN LUN, CK 9%" u="1"/>
        <s v="ĐƠN VẬN CHUYỂN XE NGHỆ AN- HÀ TĨNH - LÍ DO:   ĐỀN THÙNG HÀNG DO BÃO LŨ HỎNG CỦA VIN 2ARK" u="1"/>
        <s v="ĐƠN KHÁCH LẼ HÀ NỘI, CK 8% , THANH TOÁN LUN" u="1"/>
        <s v="đtkl.hn" u="1"/>
        <s v="ĐƠN KHÁCH LẼ CHỊ HOÀN HÀ NỘI, THANH TOÁN LUN" u="1"/>
        <s v="ĐƠN HÀNG KHÁCH LẺ TP HẢI PHÒNG , THANH TOÁN LUÔN  ,CK 8%" u="1"/>
        <s v="ĐƠN GIAO CHÀNH XE PHÚ THỌ ĐỀN, THANH TOÁN LUN, CK 8%" u="1"/>
        <s v="ĐƠN KHÁCH LẺ HÀ NỘI , THANH TOÁN LUN , CK 3%" u="1"/>
        <s v="ĐƠN KHÁCH LẼ CỦA ANH TUẤN QUÁN BIA GẦN NHÀ, THANH TOÁN LUN , CK 12%, SĐT: 0969217267 ANH TRUNG" u="1"/>
        <s v="CHỊ HOA, thanh toán ck" u="1"/>
        <s v="ĐƠN KHÁCH LẺ, THANH TOÁN TIỀM MẶT" u="1"/>
        <s v="CĐ MÂN CÔI HÀNG XANH" u="1"/>
        <s v="ĐƠN KHÁCH CHỊ THƠM" u="1"/>
        <s v="đơn KL Tesla Tran, đã thanh toán (có note đã thanh toán nhưng kg thấy ctu)" u="1"/>
        <s v="ĐƠN KL CHỊ THẢO, THANH TOÁN TIỀN MẶT" u="1"/>
        <s v="ĐƠN KL, THANH TOÁN TIỀN MẶT" u="1"/>
        <s v="ĐƠN KHÁCH LẺ, ĐÃ THANH TOÁN TIỀN MẶT" u="1"/>
        <s v="ĐƠN KL CHỊ NHƯ, ĐÃ TT CK" u="1"/>
        <s v="đơn khách lẻ, đã TT tiền mặt" u="1"/>
        <s v="ĐƠN KL A ĐỒNG, THANH TOÁN TIÊN MẶT" u="1"/>
        <s v="ANH HÙNG-0918096009" u="1"/>
        <s v="ĐƠN KHÁCH LẺ, ĐÃ THIANH TOÁN" u="1"/>
        <s v="KL CHỊ LIÊN, ĐÃ THANH TOÁN TIỀN MẶT" u="1"/>
        <s v="KHÁCH LẺ, ĐÃ THANH TOÁN TIỀN MẶT" u="1"/>
        <s v="ĐƠN KL CHỊ XUÂN, đã thanh toán" u="1"/>
        <s v="ĐƠN KHÁCH LẺ, THANH TOÁN TIỀN MẶT" u="1"/>
        <s v="KHÁCH LẺ , ĐÃ THANH TOÁN TIỀN MẶT" u="1"/>
        <s v="ANH TÂM NV CÔNG TY, NV CTY CK 20%, THANH TOÁN TIỀN MẶT" u="1"/>
        <s v="ĐƠN KHÁCH LẺ, THANH TOÁN LIỀN" u="1"/>
        <s v="ĐƠN KL ANH HIỀN, ĐÃ THANH TOÁN TIỀN MẶT" u="1"/>
        <s v="ĐƠN KL ÁNH NGUYỆT, ĐÃ THANH TOÁN CHUYỂN KHOẢN" u="1"/>
        <s v="CHỊ THANH CAO LÃNH, CK 10%, THANH TOÁN CHUYỂN KHOẢN" u="1"/>
        <s v="CHỊ KHÁCH LẺ , THANH TOÁN TIỀN MẶT" u="1"/>
        <s v="CHỊ THANH- 0937013055" u="1"/>
        <s v="CÔ HÀNG XÓM, ĐÃ THANH TOÁN TIỀN MẶT" u="1"/>
        <s v="THẦY PHỔ NGUYỆN-0969547088" u="1"/>
        <s v="CHỊ THANH-0937013055" u="1"/>
        <s v="CHỊ HUYỀN-0918893179, THANH TOÁN TIỀN MẶT" u="1"/>
        <s v="CHỊ HÀNG XÓM, ĐÃ TT TIỀN MẶT" u="1"/>
        <s v="KHÁCH TỚI LẤY, THANH TOÁN TIỀN MẶT" u="1"/>
        <s v="CHỊ THANH CAO LÃNH, THANH TOÁN CHUYỂN KHỎAN" u="1"/>
        <s v="CHỊ THANH-CAO LÃNH, THANH TOÁN CHUYỂN KHOẢN" u="1"/>
        <s v="chị Thanh -0937013055" u="1"/>
        <s v="chị TRÂM HÀNG XÓM, THANH TOÁN TIỀN MẶT" u="1"/>
        <s v="CHỊ HUYỀN-0918893179" u="1"/>
        <s v="THIỆN" u="1"/>
        <s v="CHỊ THANH-0397013055" u="1"/>
        <s v="THANH-0937769749" u="1"/>
        <s v="CHỊ THANH CAO LÃNH, THANH TOÁN CHUYỂN KHOẢN" u="1"/>
        <s v="ANH HOÀNG-0938 494 565" u="1"/>
        <s v="CHỊ HỒNG-0909160958" u="1"/>
        <s v="CHỊ THANH-CAO LÃNH THANH TOÁN CHUYỂN KHOẢN" u="1"/>
        <s v="C.NGUYỆT, TT C.KHOẢN" u="1"/>
        <s v="KL TT TIỀN MẶT" u="1"/>
        <s v="NHÂN- NV CTY" u="1"/>
        <s v="CHỊ TÂM LÊ- TT CK" u="1"/>
        <s v="A THẠCH NV CTY, CK 20%, TT TIỀN MẶT" u="1"/>
        <s v="A PHƯỚC NV CTY, CK 20%, TT TIỀN MẶT" u="1"/>
        <s v="TÂM GN,CK 20%, THANH TOÁN TIỀN MẶT" u="1"/>
        <s v="ĐƠN KL C. HUYỀN, THANH TOÁN TIỀN MẶT" u="1"/>
        <s v="C DUYÊN NV CTY, CK 20%, THANH TOÁN LIỀN" u="1"/>
        <s v="DUNG CTY, CK 20%, THANH TOÁN TIỀN MẶT" u="1"/>
        <s v="CHỊ HUYỀN" u="1"/>
        <s v="KL TÂM  12/8, THANH TOÁN KHI NHẬN HÀNG" u="1"/>
        <s v="SAIGON SEA AIR, THANH TOÁN TIỀN MẶT" u="1"/>
        <s v="TRÚC PHƯƠNG 20/8, ĐÃ THANH TOÁN CK" u="1"/>
        <s v="THẢO NGUYÊN 20/8, ĐÃ THANH TOÁN CK" u="1"/>
        <s v="A THẠCH CÔNG TY 21/8, QUA LỄ THU TIỀN" u="1"/>
        <s v="CHỊ VY, TT TIỀN MẶT, THU THÊM 110K" u="1"/>
        <s v="CHỊ THANH- CAO LÃNH, THANH TOÁN CHUYỂN KHOẢN" u="1"/>
        <s v="A PHƯỚC CTY, CK 20%" u="1"/>
        <s v="CHỊ TÂM LÊ, THANH TOÁN SAU" u="1"/>
        <s v="C HƯƠNG, NV CTY, CK 20%, ĐÃ THANH TOÁN CHUYỂN KHOẢN" u="1"/>
        <s v="ĐƠN C THANH-0937013055, ĐÃ THANH TOÁN CHUYỂN KHOẢN" u="1"/>
        <s v="TRANG NV CTY, CK 20%" u="1"/>
        <s v="CÔ HÀNG XÓM 22/9, THANH TOÁN TIỀN MẶT" u="1"/>
        <s v="A HỒ, ĐÃ THANH TOÁN CHUYỂN KHOẢN" u="1"/>
        <s v="CÔ HÀNG XÓM 26/9, ĐÃ THANH TOÁN TIỀN MẶT" u="1"/>
        <s v="CHỊ HƯƠNG CTY, CK 20%, ĐÃ THANH TOÁN CHUYỂN KHOẢN" u="1"/>
        <s v="ANH HỒ CTY, ĐÃ THANH TOÁN CHUYỂN KHOẢN" u="1"/>
        <s v="A HÙNG CTY, CK 20%" u="1"/>
        <s v="A HÙNG CTYCK 20%3/10" u="1"/>
        <s v="A HÙNG CTY 6/10, CK 20%" u="1"/>
        <s v="A HÙNG CTY 8/10" u="1"/>
        <s v="A HÙNG CTY 7/10" u="1"/>
        <s v="CÔ HÀNG XÓM11/10, THANH TOÁN TIỀN MẶT" u="1"/>
        <s v="ST K- foodmart, Thanh toán khi nhận hàng" u="1"/>
        <s v="A HÙNG CTY 13/10, THANH TOÁN SAU" u="1"/>
        <s v="TRÂM CTY, CK 20%, THANH TOÁN CHUYỂN KHOẢN" u="1"/>
        <s v="Cô hàng xóm 18/10, thanh toán tiền mặt" u="1"/>
        <s v="KH HUY QUẬY, THANH TOÁN CHUYỂN KHOẢN" u="1"/>
        <s v="KH HÒA ĐINH, THANH TOÁN CHUYỂN KHOẢN" u="1"/>
        <s v="ST K-Foodmart 20/10, THANH TOÁN KHI NHẬN HÀNG" u="1"/>
        <s v="A HÙNG CTY 21/10" u="1"/>
        <s v="K-FOODMART 27/10, THANH TOÁN KHI NHẬN HÀNG" u="1"/>
        <s v="HUY QUẬY 27/10, THANH TOÁN CHUYỂN KHOẢN" u="1"/>
        <s v="CHỊ VŨ HÀ 29/10, THANH TOÁN KHI NHẬN HÀNG" u="1"/>
        <s v="A PHƯỚC NV CTY,CK 20%" u="1"/>
        <s v="PHONG NV CTY, CK 20%" u="1"/>
        <s v="CHỊ TÙNG, NV CTY CK 20%" u="1"/>
        <s v="ĐƠN K-FOODMART 3/11, THANH TOÁN KHI NHẬN HÀNG" u="1"/>
        <s v="A HÙNG CTY 3/11" u="1"/>
        <s v="ĐƠN HUY QUẬY 4/11, THANH TOÁN SAU" u="1"/>
        <s v="C HƯƠNG NV CTY 17/11, THANH TOÁN CHUYỂN KHOẢN" u="1"/>
        <s v="CÔ HÀNG XÓM 19/11, THANH TOÁN TIỀN MẶT" u="1"/>
        <s v="ST K-foodmart 19/11, thanh toán khi nhận hàng" u="1"/>
        <s v="A MỸ, 0909235209" u="1"/>
        <s v="ĐƠN HUY QUẬY 21/11, THANH TOÁN SAU" u="1"/>
        <s v="A HÙNG NV 24/11" u="1"/>
        <s v="TRÂM 27/11, ĐÃ THANH TOÁN CHUYỂN KHOẢN" u="1"/>
        <s v="A HÙNG 28/11" u="1"/>
        <s v="PHÒNG GIAO NHẬN" u="1"/>
        <s v="A HÙNG 4/12" u="1"/>
        <s v="K-FOODMART 3/12" u="1"/>
        <s v="ANH HUY 8/12" u="1"/>
        <s v="CHỊ THANH CAO LÃNH 9/12" u="1"/>
        <s v="K-FOODMART 10/12" u="1"/>
        <s v="CHỊ PHƯƠNG" u="1"/>
        <s v="TÂN LỘC 13/12" u="1"/>
        <s v="THANH NV CTY" u="1"/>
        <s v="K-FOODMART 22/12" u="1"/>
        <s v="chị hằng Ninh Thuận" u="1"/>
        <s v="chị hằng N.T 25/12" u="1"/>
        <s v="C THANH C.LÃNH 26/12" u="1"/>
        <s v="Hàng Trả - Easymart Mipec Rubik 360 - easymartE05" u="1"/>
        <s v="Hàng trả - E05 Mipec Rubik 360 - EasymartE05" u="1"/>
        <s v="Hàng Trả - EASYMART 136 Hồ Tùng Mậu, Bắc Từ Liêm, HN - easymartE04" u="1"/>
        <s v="Hàng trả - E06 Terra An Hưng - easymartE06" u="1"/>
        <s v="Hàng Trả - EASYMART The Terra An Hưng, Hà Đông, HN - easymartE06" u="1"/>
        <s v="EASYMART S2.03 VINHOME SMARTCITY + CK CỐ ĐỊNH 4% + 10% ĐƠN KHAI TRƯƠNG" u="1"/>
        <s v="Hàng trả - Easymart 136 Hồ Tùng Mậu Goldmark Diamond - easymartE04" u="1"/>
        <s v="Hàng Trả - EASYMART The Terra An Hưng, Hà Đông, HN - phiếu : THN004661 - easymartE06" u="1"/>
        <s v="Hàng Trả - Easymart Mipec Rubik 360 - phiếu : THN004724 - easymartE05" u="1"/>
        <s v="EASYMART S2.05 VINHOMES SMARTCITY" u="1"/>
        <s v="Hàng Trả - EASYMART S2.03 VINHOME SMARTCITY -easymartE07" u="1"/>
        <s v="Hàng Trả -EASYMART S2.03 VINHOME SMARTCITY - easymartE07" u="1"/>
        <s v="Kết chuyển công nợ phải thu từ EASY MART qua GTGL _Tháng 7/2025 _EASY MART" u="1"/>
        <s v="Điều chỉnh tăng công nợ phải thu 131 cho khớp công nợ thực tế_Tháng 7/2025 _Easymart" u="1"/>
        <s v="Chiết khấu Tháng 8/2025_EASYMART" u="1"/>
        <s v="Hàng trả - EASY+GTGT - easymarte07 (Phiếu trả ngày: 05/09/2025) - EASYMART S2.03 VINHOME SMARTCITY" u="1"/>
        <s v="Hàng trả - EASY+GTGT - easymarte08 (Phiếu trả ngày: 05/09/2025) - EASYMART S2.05 VINHOMES SMARTCITY" u="1"/>
        <s v="Hàng trả - EASY+GTGT - easymart (Phiếu trả ngày: 05/09/2025) -easymartE07- EASYMART S2.03 VINHOME SMARTCITY" u="1"/>
        <s v="ĐÃ KIỂM TRA -Hàng trả - EASY+GTGT - easymart (Phiếu trả ngày: 06/09/2025) - EASYMART The Terra An Hưng, Hà Đông, HN" u="1"/>
        <s v="Hàng trả - Easymart Mipec Rubik360 - easymart (Phiếu trả ngày: 16/09/2025)- phiếu: THN006054" u="1"/>
        <s v="Hàng trả - gtgl0002 - (Phiếu trả ngày: 18/09/2025) - phiếu: THN006077" u="1"/>
        <s v="Bán hàng cho CÔNG TY CỔ PHẦN THƯƠNG MẠI VÀ DỊCH VỤ EASYMART theo hóa đơn 00069242" u="1"/>
        <s v="Bán hàng cho CÔNG TY CỔ PHẦN THƯƠNG MẠI VÀ DỊCH VỤ EASYMART theo hóa đơn 00069244" u="1"/>
        <s v="Bán hàng EASYMART 136 Hồ Tùng Mậu, Bắc Từ Liêm, HN theo hóa đơn 00078641" u="1"/>
        <s v="Bán hàng Easymart Mipec Rubik 360 theo hóa đơn 00078642" u="1"/>
        <s v="Bán hàng EASYMART The Terra An Hưng, Hà Đông, HN theo hóa đơn 00078643" u="1"/>
        <s v="Bán hàng EASYMART S2.03 VINHOME SMARTCITY theo hóa đơn 00078644" u="1"/>
        <s v="chiết khấu thanh toán (1%) + chiết khấu trưng bày 1%" u="1"/>
        <s v="ĐÃ KIỂM TRA - Hàng trả - EASY+GTGT - easymarte04 (Phiếu trả ngày: 22/08/2025)- phiếu: THN005798" u="1"/>
        <s v="Hàng Trả - Easymart 47 Nguyễn Tuân - gtgl0002" u="1"/>
        <s v="Hàng trả - Easymart 47 Nguyễn Tuân - gtgl001" u="1"/>
        <s v="Hàng trả - Easymart 47 Nguyễn Tuân - gtgl0001" u="1"/>
        <s v="Hàng Trả - CÔNG TY TNHH GTGL VIỆT NAM / Easymart 47 Nguyễn Tuân - gtgl0002" u="1"/>
        <s v="Hàng Trả - CÔNG TY TNHH GTGL VIỆT NAM / Easymart 47 Nguyễn Tuân- phiếu : THN004651 - gtgl0002" u="1"/>
        <s v="Hàng trả - EASY+GTGT - easymart (Phiếu trả ngày: 12/09/2025) - CÔNG TY TNHH GTGL VIỆT NAM / Easymart 47 Nguyễn Tuân" u="1"/>
        <s v="Chiết khấu Tháng 8/2025_GTGL" u="1"/>
        <s v="Bán hàng cho CÔNG TY TNHH GTGL VIỆT NAM theo hóa đơn 00069243" u="1"/>
        <s v="Bán hàng cho CÔNG TY TNHH GTGL VIỆT NAM theo hóa đơn 00071356" u="1"/>
        <s v="Bán hàng cho CÔNG TY TNHH GTGL VIỆT NAM theo hóa đơn 00073140" u="1"/>
        <s v="Bán hàng cho CÔNG TY TNHH GTGL VIỆT NAM theo hóa đơn 00075039" u="1"/>
        <s v="Bán hàng CÔNG TY TNHH GTGL VIỆT NAM / Easymart 47 Nguyễn Tuân theo hóa đơn 00078640" u="1"/>
        <s v="CÔNG TY CP VIETNAM FRUITS AND MORE" u="1"/>
        <s v="ĐƠN FRUIT&amp;MORE" u="1"/>
        <s v="ĐƠN FRUIT&amp;MORE 1" u="1"/>
        <s v="ĐƠN FRUITS&amp;MORE 21/7" u="1"/>
        <s v="ĐƠN FRUITS 11/9" u="1"/>
        <s v="Bán hàng cho CÔNG TY CP VIETNAM FRUITS AND MORE theo hóa đơn 00070448" u="1"/>
        <s v="Bán hàng cho CÔNG TY CP VIETNAM FRUITS AND MORE theo hóa đơn 00075024" u="1"/>
        <s v="số dư đầu kỳ" u="1"/>
        <s v="ACM - NEW" u="1"/>
        <s v="ACM - ORC" u="1"/>
        <s v="ACM - CON" u="1"/>
        <s v="ACM - SOM" u="1"/>
        <s v="ACM – GAR" u="1"/>
        <s v="ACM - GRE" u="1"/>
        <s v="ACM – HL7" u="1"/>
        <s v="ACM - CAO" u="1"/>
        <s v="ACM - TRO" u="1"/>
        <s v="AEON Citimart - Sunrise" u="1"/>
        <s v="ACM - HL6" u="1"/>
        <s v="ACM - HUN" u="1"/>
        <s v="ACM - SUN" u="1"/>
        <s v="ACM - NAM" u="1"/>
        <s v="PO-2226280-1 - ACM - NEW" u="1"/>
        <s v="PO-2225672-1 - ACM - CON" u="1"/>
        <s v="PO-2228224-1 - ACM - SUN" u="1"/>
        <s v="PO-2228223-1 - ACM - TRO" u="1"/>
        <s v="PO-2227661-1 - ACM - ORC" u="1"/>
        <s v="PO-2228890-1 - ACM - CAO" u="1"/>
        <s v="PO-2230583-1 - ACM - HUN" u="1"/>
        <s v="PO-2231036-1 - ACM - NEW" u="1"/>
        <s v="PO-2231972-1 - ACM – HL7" u="1"/>
        <s v="PO-2232743-1 - ACM - GRE" u="1"/>
        <s v="PO-2234467-1 - ACM - CAO" u="1"/>
        <s v="PO-2235422-1 - ACM - TRO" u="1"/>
        <s v="PO-2237201-1 - ACM – GAR" u="1"/>
        <s v="PO-2239470-1 - ACM - HUN" u="1"/>
        <s v="PO-2239471-1 - ACM - NAM" u="1"/>
        <s v="PO-2240119-1 - ACM – GAR" u="1"/>
        <s v="PO-2239472-1 - ACM - ORC" u="1"/>
        <s v="PO-2241229-1 - ACM – HL7" u="1"/>
        <s v="PO-2242748-1 - ACM - CAO" u="1"/>
        <s v="PO-2241970-1 - ACM - NEW" u="1"/>
        <s v="PO-2242749-1 - ACM - CON" u="1"/>
        <s v="PO-2244045-1 - ACM - TRO" u="1"/>
        <s v="PO-2244044-1 - ACM - NAM" u="1"/>
        <s v="Hàng trả - phiếu HT0009871 - acm0016" u="1"/>
        <s v="Hàng trả - phiếu HT0009366 - acm0006" u="1"/>
        <s v="PO-2246906-1 - ACM - GRE" u="1"/>
        <s v="PO-2246908-1 - ACM - ORC" u="1"/>
        <s v="PO-2251300-1 - ACM - NAM" u="1"/>
        <s v="PO-2251774-1 - ACM - CAO" u="1"/>
        <s v="Các khoản hỗ trợ năm 2025 theo hợp đồng-V002188" u="1"/>
        <s v="Các khoản hỗ trợ năm 2024 theo hợp đồng" u="1"/>
        <s v="SÀNH ĐIỆU Annam Gourmet Hai Bà Trưng" u="1"/>
        <s v="SÀNH ĐIỆU Annam Gourmet Estella" u="1"/>
        <s v="SÀNH ĐIỆU Annam Gourmet An Phú" u="1"/>
        <s v="SÀNH ĐIỆU Annam Gourmet Feliz En Vista" u="1"/>
        <s v="SÀNH ĐIỆU Annam Gourmet Saigon Center" u="1"/>
        <s v="SÀNH ĐIỆU Annam Gourmet Phú Mỹ Hưng" u="1"/>
        <s v="SÀNH ĐIỆU Annam Gourmet Nguyễn Văn Trỗi" u="1"/>
        <s v="SÀNH ĐIỆU Annam Gourmet Q2 Terrace" u="1"/>
        <s v="Chiết khấu thương mại" u="1"/>
        <s v="Phí trưng bày Quý 4/2024" u="1"/>
        <s v="SÀNH ĐIỆU Annam Gourmet Ascentia" u="1"/>
        <s v="Phí trưng bày Quý 1/2025" u="1"/>
        <s v="AGMPO000529345 - SÀNH ĐIỆU Annam Gourmet Hai Bà Trưng" u="1"/>
        <s v="AGMPO000529285 - SÀNH ĐIỆU Annam Gourmet Phú Mỹ Hưng" u="1"/>
        <s v="AGMPO000534760 - SÀNH ĐIỆU Annam Gourmet Nguyễn Văn Trỗi" u="1"/>
        <s v="AGMPO000536353 - SÀNH ĐIỆU Annam Gourmet Ascentia" u="1"/>
        <s v="AGMPO000535331 - SÀNH ĐIỆU Annam Gourmet An Phú" u="1"/>
        <s v="AGMPO000537448 - SÀNH ĐIỆU Annam Gourmet Estella" u="1"/>
        <s v="AGMPO000538076 - SÀNH ĐIỆU Annam Gourmet Saigon Center" u="1"/>
        <s v="AGMPO000540365 - SÀNH ĐIỆU Annam Gourmet Hai Bà Trưng" u="1"/>
        <s v="AGMPO000544244 - SÀNH ĐIỆU Annam Gourmet An Phú" u="1"/>
        <s v="AGMPO000550103 - SÀNH ĐIỆU Annam Gourmet Nguyễn Văn Trỗi" u="1"/>
        <s v="AGMPO000554556 - SÀNH ĐIỆU Annam Gourmet An Phú" u="1"/>
        <s v="AGMPO000555188 - SÀNH ĐIỆU Annam Gourmet Saigon Center" u="1"/>
        <s v="AGMPO000559268 - SÀNH ĐIỆU Annam Gourmet Q2 Terrace" u="1"/>
        <s v="AGMPO000558410 - SÀNH ĐIỆU Annam Gourmet Estella" u="1"/>
        <s v="AGMPO000560017 - SÀNH ĐIỆU Annam Gourmet Ascentia" u="1"/>
        <s v="AGMPO000565943 - SÀNH ĐIỆU Annam Gourmet Ascentia" u="1"/>
        <s v="AGMPO000570848 - SÀNH ĐIỆU Annam Gourmet Hai Bà Trưng" u="1"/>
        <s v="AGMPO000569152 - SÀNH ĐIỆU Annam Gourmet Nguyễn Văn Trỗi" u="1"/>
        <s v="AGMPO000570731 - SÀNH ĐIỆU Annam Gourmet An Phú" u="1"/>
        <s v="AGMPO000574687 - SÀNH ĐIỆU Annam Gourmet Ascentia" u="1"/>
        <s v="Phí trưng bày Quý 2/2025" u="1"/>
        <s v="AGMPO000576904 - SÀNH ĐIỆU Annam Gourmet Phú Mỹ Hưng" u="1"/>
        <s v="Điều chỉnh giảm tiền hàng, tiền thuế của doanh số kỳ quý 02/2025 do chiết khấu thương mại kèm bảng kê doanh số 02-2025/BKHD/NT-SD ngày 20/08/2025" u="1"/>
        <s v="AGMPO000581338 - SÀNH ĐIỆU Annam Gourmet Estella" u="1"/>
        <s v="AGMPO000588876 - SÀNH ĐIỆU Annam Gourmet Phú Mỹ Hưng" u="1"/>
        <s v="AGMPO000590758 - SÀNH ĐIỆU Annam Gourmet Hai Bà Trưng" u="1"/>
        <s v="AGMPO000590212 - SÀNH ĐIỆU Annam Gourmet An Phú" u="1"/>
        <s v="AGMPO000592887 - SÀNH ĐIỆU Annam Gourmet Ascentia" u="1"/>
        <s v="AGMPO000597471 - SÀNH ĐIỆU Annam Gourmet Estella" u="1"/>
        <s v="AGMPO000601275 - SÀNH ĐIỆU Annam Gourmet Hai Bà Trưng" u="1"/>
        <s v="AGMPO000606760 - SÀNH ĐIỆU Annam Gourmet Ascentia" u="1"/>
        <s v="AGMPO000610062 - SÀNH ĐIỆU Annam Gourmet Q2 Terrace" u="1"/>
        <s v="AGMPO000610933 - SÀNH ĐIỆU Annam Gourmet Estella" u="1"/>
        <s v="AGMPO000611948 - SÀNH ĐIỆU Annam Gourmet Saigon Center" u="1"/>
        <s v="AGMPO000618391 - SÀNH ĐIỆU Annam Gourmet Nguyễn Văn Trỗi" u="1"/>
        <s v="AGMPO000620517 - SÀNH ĐIỆU Annam Gourmet An Phú" u="1"/>
        <s v="AGMPO000622015 - SÀNH ĐIỆU Annam Gourmet Hai Bà Trưng" u="1"/>
        <s v="AGMPO000624045 - SÀNH ĐIỆU Annam Gourmet Estella" u="1"/>
        <s v="AGMPO000628955 - SÀNH ĐIỆU Annam Gourmet Nguyễn Văn Trỗi" u="1"/>
        <s v="AGMPO000633481 - SÀNH ĐIỆU Annam Gourmet An Phú" u="1"/>
        <s v="AGMPO000632951 - SÀNH ĐIỆU Annam Gourmet Phú Mỹ Hưng" u="1"/>
        <s v="AGMPO000634618 - SÀNH ĐIỆU Annam Gourmet Ascentia" u="1"/>
        <s v="AGMPO000641318 - SÀNH ĐIỆU Annam Gourmet Saigon Center" u="1"/>
        <s v="Phí trưng bày Quý 3/2025" u="1"/>
        <s v="CKTM tạm tính quý 3" u="1"/>
        <s v="SÀNH ĐIỆU Long Biên" u="1"/>
        <s v="Hàng trả - Annam Long Biên - sanhdieu9001" u="1"/>
        <s v="Bán hàng CÔNG TY TNHH PHÂN PHỐI SÀNH ĐIỆU - CHI NHÁNH HÀ NỘI" u="1"/>
        <s v="Điều chỉnh giảm công nợ phải thu 131 cho khớp công nợ thực tế (do điều chỉnh 2 hóa đơn 2024 vào tháng  3/25 ở PM 2024)_Tháng 7/2025 _Sành Điệu HN" u="1"/>
        <s v="Tồn đầu kỳ" u="1"/>
        <s v="REAL FMART KDC Đại Phúc" u="1"/>
        <s v="Bán hàng CÔNG TY TNHH VIỆT Ý HÀ NỘI CENTER theo hóa đơn 00000067" u="1"/>
        <s v="Bán hàng CÔNG TY TNHH VIỆT Ý HÀ NỘI CENTER theo hóa đơn 00005964" u="1"/>
        <s v="Việt Ý Tòa H2 Vinhomes Ocean Park 1, CK CỐ ĐỊNH 5% + 10% ĐƠN KHAI TRƯƠNG" u="1"/>
        <s v="Bán hàng CÔNG TY TNHH VIỆT Ý HÀ NỘI CENTER theo hóa đơn 00018964" u="1"/>
        <s v="Hàng Trả - CÔNG TY TNHH VIỆT Ý HÀ NỘI CENTER - VIETY" u="1"/>
        <s v="Hàng Trả - Việt Ý The Manor Park, Đại lộ Chu Văn An - viety0001" u="1"/>
        <s v="Bán hàng CÔNG TY TNHH VIỆT Ý HÀ NỘI CENTER theo hóa đơn 00020754" u="1"/>
        <s v="Việt Ý Tòa H2 Vinhomes Ocean Park 1" u="1"/>
        <s v="Việt Ý SP3B-33, Hải Âu 9, Vinhomes Ocean Park 1, ĐƠN KHAI TRƯƠNG CK 10% + 5% CK CỐ ĐỊNH" u="1"/>
        <s v="Bán hàng CÔNG TY TNHH VIỆT Ý HÀ NỘI CENTER theo hóa đơn 00032288" u="1"/>
        <s v="Hàng Trả - Việt Ý Kim Văn Kim Lũ - CÔNG TY TNHH VIỆT Ý HÀ NỘI CENTER - VIETY" u="1"/>
        <s v="Bán hàng CÔNG TY TNHH VIỆT Ý HÀ NỘI CENTER theo hóa đơn 00038382" u="1"/>
        <s v="Việt Ý SP02 Hải Âu 11, Vinhomes Ocean Park 1, CK CỐ ĐỊNH 5% + 10% ĐƠN KHAI TRƯƠNG" u="1"/>
        <s v="ĐÃ NHẬP - Việt Ý SP02 Hải Âu 11, Vinhomes Ocean Park 1 - phiếu: THN000050 ( Ngày 15-7-2025)" u="1"/>
        <s v="ĐÃ NHẬP - CÔNG TY TNHH VIỆT Ý HÀ NỘI CENTER - phiếu: THN000054 ( Ngày 23-7-2025)" u="1"/>
        <s v="Hàng Trả - Siêu Thị Việt Ý Kim Văn Kim Lũ - CÔNG TY TNHH VIỆT Ý HÀ NỘI CENTER - VIETY" u="1"/>
        <s v="Bán hàng CÔNG TY TNHH VIỆT Ý HÀ NỘI CENTER theo hóa đơn 00048842" u="1"/>
        <s v="Việt Ý SP02 Hải Âu 11, Vinhomes Ocean Park 1" u="1"/>
        <s v="Bán hàng CÔNG TY TNHH VIỆT Ý HÀ NỘI CENTER theo hóa đơn 00052383" u="1"/>
        <s v="Bán hàng CÔNG TY TNHH VIỆT Ý HÀ NỘI CENTER theo hóa đơn 00054414" u="1"/>
        <s v="Hàng Trả - P3 Pavilion Premium Vinhome Ocean Park 1, Đa Tốn - viety0004" u="1"/>
        <s v="Hàng Trả - Siêu Thị Việt Ý Kim Văn Kim Lũ - CÔNG TY TNHH VIỆT Ý HÀ NỘI CENTER - VIETY - Phiếu: THN000371" u="1"/>
        <s v="Bán hàng CÔNG TY TNHH VIỆT Ý HÀ NỘI CENTER theo hóa đơn 00057826" u="1"/>
        <s v="Việt Ý Siêu thị Go Việt Hưng, ĐƠN KHAI TRƯƠNG CK 10% + CK CỐ ĐỊNH 5%" u="1"/>
        <s v="Hàng trả - ST NHỎ - KHÁCH LẺ - viety (Phiếu trả ngày: 03/09/2025)" u="1"/>
        <s v="Hàng Trả - CHỊ HÀ THỊ CÚC (READY MART) - KL00090" u="1"/>
        <s v="ĐÃ NHẬP - HÀNG TRẢ - CHỊ HÀ THỊ CÚC (READY MART) - readymart001" u="1"/>
        <s v="Hàng Trả - CHỊ HÀ THỊ CÚC (READY MART)  - readymart001" u="1"/>
        <s v="Hàng Trả - CHỊ HÀ THỊ CÚC (READY MART) - readymart001" u="1"/>
        <s v="Hàng Trả - Hà Thị Cúc CS5 - Thông Tấn Xã - readymart006 - phiếu : THN000536" u="1"/>
        <s v="Hàng Trả - Hà Thị Cúc CS5 - Thông Tấn Xã -readymart006" u="1"/>
        <s v="Hà Thị Cúc CS1 - Tòa C KVKL" u="1"/>
        <s v="Hà Thị Cúc CS5 - Thông Tấn Xã" u="1"/>
        <s v="Ready Mart - CS2 - Định Công" u="1"/>
        <s v="Hàng trả - Ready mart - bến xe Giáp Bát - KL00114" u="1"/>
        <s v="Hàng Trả - Ready mart - bến xe Giáp Bát - phiếu :THN000535 - readymart002" u="1"/>
        <s v="Hàng Trả - Ready mart - bến xe Giáp Bát - readymart002" u="1"/>
        <s v="ĐÃ NHẬP - HÀNG TRẢ - Ready mart - bến xe Giáp Bát" u="1"/>
        <s v="Hàng Trả - Ready Mart - CS2 - Định Công - KL00130" u="1"/>
        <s v="Hàng Trả -Ready Mart - CS6 - K35 Tân Mai - KL00116" u="1"/>
        <s v="ĐÃ NHẬP - HÀNG TRẢ - Ready Mart - CS6 - K35 Tân Mai" u="1"/>
        <s v="Hàng Trả - Ready Mart - CS6 - K35 Tân Mai - readymart003" u="1"/>
        <s v="Bán hàng Dalat Farm Tòa M2 Ocean Park, HN" u="1"/>
        <s v="Bán hàng Dalat Farm Tòa P3 Ocean Park, HN" u="1"/>
        <s v="Hàng Trả - Dalat Farm Tòa P3 Ocean Park, HN - DALATFARM012" u="1"/>
        <s v="Dalat Farm Vinhomes Ocean S1.08, HN" u="1"/>
        <s v="Hàng Trả - Dalat Farm Vinhomes Ocean S1.08, HN - DALATFARM009" u="1"/>
        <s v="Bán hàng Dalat Farm Vinhomes Ocean S1.10, HN theo hóa đơn 00025013" u="1"/>
        <s v="Hàng Trả - Dalat Farm Vinhomes Ocean S1.10, HN - DALATFARM002" u="1"/>
        <s v="Bán hàng Dalat Farm Vinhomes Ocean S1.10, HN" u="1"/>
        <s v="Bán hàng Dalat Farm Vinhomes Ocean S2.09, HN theo hóa đơn 00025017" u="1"/>
        <s v="Bán hàng Dalat Farm Vinhomes Ocean S2.10, HN theo hóa đơn 00025014" u="1"/>
        <s v="Hàng Trả - Dalat Farm Vinhomes Ocean S2.10, HN - DALATFARM003" u="1"/>
        <s v="Bán hàng Dalat Farm Vinhomes Ocean S2.10, HN" u="1"/>
        <s v="Hàng Trả - Dalat Farm Vinhomes Ocean S2.17, HN - DALATFARM004" u="1"/>
        <s v="Bán hàng DalatFarm  M1 Masterise Ocean park theo hóa đơn 00025015" u="1"/>
        <s v="Hàng Trả - DalatFarm  M1 Masterise Ocean park - DALATFARM007" u="1"/>
        <s v="Dalat Farm Vinhomes Ocean S1.10, HN" u="1"/>
        <s v="Dalat Farm Vinhomes Ocean S2.10, HN" u="1"/>
        <s v="Dalat Farm Tòa P3 Ocean Park, HN" u="1"/>
        <s v="DalatFarm  M1 Masterise Ocean park" u="1"/>
        <s v="Dalat Farm Vinhomes Ocean S2.16, HN, CK 10% ĐƠN ĐẦU TIÊN" u="1"/>
        <s v="Dalat Farm Vinhomes Ocean S2.16, HN" u="1"/>
        <s v="DalatFarm M1 Masterise Ocean park" u="1"/>
        <s v="Dalat Farm Vinhomes Ocean S2.09, HN" u="1"/>
        <s v="Bán hàng DalatFarm  M1 Masterise Ocean park" u="1"/>
        <s v="Bán hàng Dalat Farm Vinhomes Ocean S2.16, HN" u="1"/>
        <s v="Bán hàng Dalat Farm Vinhomes Ocean S1.08, HN" u="1"/>
        <s v="ĐÃ KIỂM TRA - HÀNG TRẢ - Dalat Farm Vinhomes Ocean S1.10, HN - DALATFARM002- phiếu :THN003347" u="1"/>
        <s v="ĐÃ KIỂM TRA - HÀNG TRẢ - Dalat Farm Vinhomes Ocean S2.17, HN - DALATFARM004 - Phiếu: THN003379" u="1"/>
        <s v="Hàng trả - DALATFARM002 - Dalat Farm Vinhomes Ocean S1.10, HN - xtdalatfarm002 - Phiếu ngày (24/11/2025)" u="1"/>
        <s v="Hàng trả - DALATFARM007 - DalatFarm  M1 Masterise Ocean park - 612dalatfarm007 - Phiếu ngày (06/12/2025)" u="1"/>
        <s v="Hàng trả - DALATFARM012 - Dalat Farm Tòa P3 Ocean Park, HN - 612dalatfarm012 - Phiếu ngày (25/08/1918)" u="1"/>
        <s v="THN003174" u="1"/>
        <s v="THN003171" u="1"/>
        <s v="THN003170" u="1"/>
        <s v="THN003168" u="1"/>
        <s v="THN003165" u="1"/>
        <s v="THN003169" u="1"/>
        <s v="THN003167" u="1"/>
        <s v="ĐƠN KHÁCH LẼ GREEN MART 183 Hoàng Mai , THANH TOÁN 15 HÀNG THÁNG , CK 10% ĐƠN ĐẦU , SĐT CỬA HÀNG : 0359090944" u="1"/>
        <s v="Hàng Trả - GREEN MART 183 Hoàng Mai - phiếu : : THN002366 - Green001" u="1"/>
        <s v="Hàng Trả - GREEN MART 183 Hoàng Mai - Green001" u="1"/>
        <s v="Hàng Trả - GREEN MART 183 Hoàng Mai. - Green001" u="1"/>
        <s v="GREEN MART 183 Hoàng Mai" u="1"/>
        <s v="ĐƠN KHÁCH LẼ GREEN MART 48 Trần Kim Xuyến , THANH TOÁN 15 HÀNG THÁNG , CK 10% ĐƠN ĐẦU , SĐT CỬA HÀNG : 0868090944" u="1"/>
        <s v="Hàng Trả - GREEN MART 48 Trần Kim Xuyến - phiếu : THN001725 -Green002" u="1"/>
        <s v="Hàng Trả - GREEN MART 48 Trần Kim Xuyến - phiếu : THN001735- Green002" u="1"/>
        <s v="Hàng Trả - GREEN MART 48 Trần Kim Xuyến - Green002" u="1"/>
        <s v="ĐƠN KHÁCH LẼ GREEN MART Vinhomes Ocean Park - Khu Pavilion tòa P4 , THANH TOÁN 15 HÀNG THÁNG , CK 10% ĐƠN ĐẦU , SĐT CỬA HÀNG : 076 6090944" u="1"/>
        <s v="Hàng Trả -GREEN MART Vinhomes Ocean Park - Khu Pavilion tòa P4 - phiếu : THN002522 -Green004" u="1"/>
        <s v="Hàng Trả -GREEN MART Vinhomes Ocean Park - Khu Pavilion tòa P4 - Green004" u="1"/>
        <s v="Hàng Trả - GREEN MART Vinhomes Ocean Park - Khu Pavilion tòa P4 - Green004" u="1"/>
        <s v="Hàng Trả - GREEN MART Vinhomes Ocean Park - Khu Pavilion tòa P4-THN002862" u="1"/>
        <s v="ĐƠN KHÁCH LẼGREEN MART Vinhomes Ocean Park - Khu vip Ruby tòa R102 , THANH TOÁN 15 HÀNG THÁNG , CK 10% ĐƠN ĐẦU , SĐT CỬA HÀNG : 0799090944" u="1"/>
        <s v="GREEN MART Vinhomes Ocean Park - Khu vip Ruby tòa R102" u="1"/>
        <s v="Hàng Trả - GREEN MART Vinhomes Ocean Park - Khu vip Ruby tòa R102 - phiếu : THN002520 -Green003" u="1"/>
        <s v="Hàng trả -Ocean Park - Khu vip Ruby tòa R102 -THN002581" u="1"/>
        <s v="Hàng Trả - GREEN MART Vinhomes Ocean Park - Khu vip Ruby tòa R102 - Green003" u="1"/>
        <s v="Hàng Trả - GREEN MART Vinhomes Ocean Park - Khu vip Ruby tòa R102- (TH -5/5/2025) -Green003" u="1"/>
        <s v="ĐƠN KHÁCH LẼ GREEN MART Vinhomes Smart City Tòa SA3 , THANH TOÁN 15 HÀNG THÁNG , CK 10% ĐƠN ĐẦU , SĐT CỬA HÀNG : 0853090944" u="1"/>
        <s v="GREEN MART Vinhomes Smart City" u="1"/>
        <s v="Bán hàng GREEN MART Vinhomes Smart City" u="1"/>
        <s v="ĐƠN KHÁCH LẼ C6, THANH TOÁN LUN, CK 7%, SĐT: 0353870217 CHỊ GIANG" u="1"/>
        <s v="Bán hàng Green mart- hope resident" u="1"/>
        <s v="ĐƠN KHÁCH LẼ Green mart- hope resident, THANH TOÁN LUN,  SĐT: 0353870217 CHỊ GIANG" u="1"/>
        <s v="ĐÃ KIỂM TRA - HÀNG TRẢ - Green mart- hope resident - KL00092 , PHIẾU: BH2331436" u="1"/>
        <s v="Bán hàng Green Mart Tòa CT2A chung cư Homeland, Phường Bồ Đề (Thượng Thanh cũ) (hệ thống green mart) , ĐƠN ĐẦU KHAI TRƯƠNG CK 10% GIAO NGÀY 12-8-2025" u="1"/>
        <s v="Chiết khấu doanh số có điều kiện" u="1"/>
        <s v="Điều chỉnh giảm hóa đơn 00061276 22/09/2025 về 0 do cửa hàng không nhận hàng" u="1"/>
        <s v="BRGMART Chợ bưởi, HN ( ĐƠN GIAO NGÀY 15-1-2025 )" u="1"/>
        <s v="Siêu thị intimex Hưng Yên" u="1"/>
        <s v="BRG 156 Ngọc Lâm, Hà Nội" u="1"/>
        <s v="Siêu thị Fujimart 67 Trần Phú-Ba Đình, ĐƠN KHAI TRƯƠNG CK 10%" u="1"/>
        <s v="Siêu thị FujiMart Tân Mai, ĐƠN KHAI TRƯƠNG CK 10%" u="1"/>
        <s v="Siêu thị FujiMart Times City, ĐƠN KHAI TRƯƠNG CK 10%" u="1"/>
        <s v="Siêu thị BRGMart Đồ Sơn Hải Phòng, ck cố định 5% + KM gà muối 500g và chân 300g mỗi loại 15% từ ngày 1-7-2025 đến 30-7-2025 + đơn khai trương ck 10%" u="1"/>
        <s v="Siêu thị BRGMart Phố Nối, ĐƠN KHAI TRƯƠNG CK 10% + KM SP GÀ MUỐI 500G X 15% VÀ CHÂN 300G X 15% VÀ CK CỐ ĐỊNH 5%" u="1"/>
        <s v="Siêu thị Fuji Bùi Ngọc Dương ( ĐƠN KHAI TRƯƠNG GIAO VỀ SIÊU THỊ BRG TÂN MAI NHÉ)" u="1"/>
        <s v="109003302508000265 - BRG D2 Giảng Võ, Hà Nội" u="1"/>
        <s v="CH Hapro 53D Hàng Bài, ĐƠN HÀNG KHAI TRƯƠNG GIAO NGÀY 11-8-2025" u="1"/>
        <s v="BRGMART 15-17 Ngọc Khánh, Hà Nội, đc giảm hóa đơn về 0 ngày 21/11/2025 do miss đơn không giao hàng" u="1"/>
        <s v="004003302509000646 - Siêu thị intimex Hải Dương" u="1"/>
        <s v="010003302509000732 - Siêu thị intimex Hải Phòng" u="1"/>
        <s v="014003302509000387 - BRG10141 Siêu thị Intimemex Như Quỳnh, Hưng Yên" u="1"/>
        <s v="224003302509000166 - BRGMART Chợ bưởi, HN" u="1"/>
        <s v="234003302509000367 - Siêu thị BRGMart Moonlight Vân Canh" u="1"/>
        <s v="Siêu thị Fujimart Trần Phú - Hà Đông - 105001302509001779" u="1"/>
        <s v="233003302509000212 - CH Hapro 160-162 ngõ Thái Thịnh I" u="1"/>
        <s v="Seikamart 275 nguyễn Trãi- 304003302509000722" u="1"/>
        <s v="BRG mart N16 Sài Đồng - 268003302509000694" u="1"/>
        <s v="Siêu thị FujiMart Ocean Park, ĐƠN KHAI TRƯƠNG CK 10%" u="1"/>
        <s v="Fujimart Định Công, ĐƠN KHAI TRƯƠNG CK 10% GIAO NGÀY 3-11-2025 ( ĐƠN RA TRƯỚC NGÀY 1-11)" u="1"/>
        <s v="Siêu thị FujiMart Trung Yên ( ĐƠN ĐẶT 28-10)" u="1"/>
        <s v="BRGMART 15-17 Ngọc Khánh, Hà Nội ( ĐƠN ĐẶT 30-10)" u="1"/>
        <s v="234003302511000615 - Siêu thị BRGMart Moonlight Vân Canh" u="1"/>
        <s v="Hàng trả (Fuji xuất bán cho NCC)" u="1"/>
        <s v="Hàng trả - CH HaproFood 156 Ngọc Lâm" u="1"/>
        <s v="Hàng trả - Siêu thị Fuji Thụy Khuê" u="1"/>
        <s v="Hàng trả -Siêu thị Fuji 324 Tây Sơn" u="1"/>
        <s v="Hàng trả -CH Haprofood 9 Lê Qúy Đôn" u="1"/>
        <s v="Hàng trả -Siêu thị Fuji Chính Kinh" u="1"/>
        <s v="Hàng trả -Siêu thị Fuji 36 Hoàng Cầu" u="1"/>
        <s v="Hàng trả -CH Hapro 198 Lò đúc" u="1"/>
        <s v="Hàng trả -Seikamart Phạm Ngọc Thạch" u="1"/>
        <s v="Hàng trả -Fujimart Trung Yên" u="1"/>
        <s v="Hàng trả -Seikamart 275 nguyễn Trãi" u="1"/>
        <s v="Hàng trả -BRG Mart Moonlight Vân Canh" u="1"/>
        <s v="Hàng trả -Siêu thị HaproMart A4 Vĩnh Phúc, Ba Đình" u="1"/>
        <s v="Hàng trả -BRG mart Intracom Đông Anh" u="1"/>
        <s v="Hàng trả -Seika Dimond Westlake 98 Tô Ngọc Vân" u="1"/>
        <s v="Hàng trả -CH Hapro 83 Nguyễn An Ninh" u="1"/>
        <s v="Hàng trả -Siêu thị HaproMart Lương Đình Của" u="1"/>
        <s v="Hàng trả -Siêu thị Fuji MD Complex" u="1"/>
        <s v="Hàng trả -Siêu thị Fuji Huỳnh Thúc Kháng" u="1"/>
        <s v="Hàng trả -CH HaproFood 362 Ngọc Lâm" u="1"/>
        <s v="Hàng trả -Seikamart Lý Nam Đế" u="1"/>
        <s v="Hàng trả -Siêu thị Fuji Trần Phú - Hà Đông" u="1"/>
        <s v="Hàng trả -Siêu thị BRGMart 63 Hàng trống" u="1"/>
        <s v="Hàng trả -Siêu thị Fuji Ngọc Khánh" u="1"/>
        <s v="Hàng trả -CH Hapro Chợ Bưởi" u="1"/>
        <s v="Hàng trả -Siêu thị Fuji 89 Lạc Long Quân" u="1"/>
        <s v="Hàng trả -Siêu thị Fuji Lê Đại Hành" u="1"/>
        <s v="Hàng trả -CH Haprofood Ecohome 3" u="1"/>
        <s v="Hàng trả -Fujimart Lê Văn Lương" u="1"/>
        <s v="Hàng trả -Siêu thị FujiThe Light" u="1"/>
        <s v="Hàng trả -Siêu thị intimex Hải Dương" u="1"/>
        <s v="Hàng trả -Siêu thị intimex Như Quỳnh" u="1"/>
        <s v="Hàng trả -CH Haprofood 24 Trần Nhật Duật" u="1"/>
        <s v="Hàng trả -CH Hapro N4C Trung hòa - Nhân chính" u="1"/>
        <s v="Hàng trả -CH Hapro số 5 Hàm tử quan" u="1"/>
        <s v="Hàng trả -Siêu thị intimex Nguyễn Văn Cừ" u="1"/>
        <s v="Hàng trả -Fujimart Times City" u="1"/>
        <s v="Hàng trả -CH HaproFood 105 Lê Duẩn" u="1"/>
        <s v="Phí hỗ trợ T1.2025" u="1"/>
        <s v="Chiết khấu doanh số không điều kiện T1" u="1"/>
        <s v="Chiết khấu thanh toán T1" u="1"/>
        <s v="Phí hỗ trợ T2.2025" u="1"/>
        <s v="Chiết khấu doanh số không điều kiện T2" u="1"/>
        <s v="Chiết khấu thanh toán T2" u="1"/>
        <s v="Phí hỗ trợ T3.2025" u="1"/>
        <s v="Chiết khấu doanh số không điều kiện T3" u="1"/>
        <s v="Chiết khấu thanh toán T3" u="1"/>
        <s v="Phí hỗ trợ T4.2025" u="1"/>
        <s v="Chiết khấu doanh số không điều kiện T4" u="1"/>
        <s v="Chiết khấu thanh toán T4" u="1"/>
        <s v="Phí hỗ trợ T5.2025" u="1"/>
        <s v="Chiết khấu doanh số không điều kiện T5" u="1"/>
        <s v="Chiết khấu thanh toán T5" u="1"/>
        <s v="Phí hỗ trợ T6.2025" u="1"/>
        <s v="Chiết khấu doanh số không điều kiện T6" u="1"/>
        <s v="Chiết khấu thanh toán T6" u="1"/>
        <s v="Các khoản hỗ trợ T7.2025" u="1"/>
        <s v="Chiết khấu doanh số không điều kiện T7 3,25%" u="1"/>
        <s v="Chiết khấu thanh toán T7 1,5%" u="1"/>
        <s v="Các khoản hỗ trợ T8.2025" u="1"/>
        <s v="Chiết khấu doanh số không điều kiện T8 3,25%" u="1"/>
        <s v="Chiết khấu thanh toán T8 1,5%" u="1"/>
        <s v="Các khoản hỗ trợ T9.2025" u="1"/>
        <s v="Chiết khấu doanh số không điều kiện T9 3,25%" u="1"/>
        <s v="Chiết khấu thanh toán T9 1,5%" u="1"/>
        <s v="Hỗ trợ kiểm tra chất lượng sản phẩm (0.5%)" u="1"/>
        <s v="Hỗ trợ sinh nhật chuỗi 2025 (0.5%)" u="1"/>
        <s v="Hỗ trợ sinh nhật chuỗi 2025" u="1"/>
        <s v="Hỗ trợ thẻ khách hàng thân thiết T10 (1.5%)" u="1"/>
        <s v="Hỗ trợ thẻ khách hàng thân thiết (Thu bs 0.5% T1-T9 theo ĐKTM 2025)" u="1"/>
        <s v="Hỗ trợ trưng bày tháng 10 (1.5%)" u="1"/>
        <s v="Hỗ trợ trưng bày (Thu lại HTL T1-T9 theo ĐKTM 2025) (1.5%)" u="1"/>
        <s v="Chiết khấu thanh toán 1.5%" u="1"/>
        <s v="Chiết khấu doanh số không điều kiện (Thu VAT T1-T9 theo ĐKTM 2025)" u="1"/>
        <s v="Chiết khấu thanh toán (Thu VAT T1-T9 theo ĐKTM 2025)" u="1"/>
        <s v="Chiết khấu thanh toán (Thu lại HTL T1-T9 theo ĐKTM 2025)" u="1"/>
        <s v="Chiết khấu doanh số không điều kiện 3.25%  (T9-t10-t11)" u="1"/>
        <s v="ĐƠN KHÁCH LẼ C6, THANH TOÁN LUN, CK 5%, SĐT : ANH CƯỜNG 0345.555.555 HOẶC SIÊU THỊ SĐT : 0385619979" u="1"/>
        <s v="ĐƠN KHÁCH LẼ C6 , THANH TOÁN LUN , CK 5%,  SĐT NHẬN HÀNG : 0345.555.555 HOẶC 0385.619.979" u="1"/>
        <s v="ĐƠN KHÁCH LẼ C6 , THANH TOÁN LUN , CK 5%,  SĐT NHẬN HÀNG : 0345.555.555  ANH CƯỜNG HOẶC 0334050893 CHỊ HẰNG" u="1"/>
        <s v="ĐƠN KHÁCH LẼ C6 , THANH TOÁN LUN , STK NGƯỜI NHẬN : 103604888897 EM XUYẾN NGÂN HÀNG VIETIN BANK , CK 5%,  SĐT NHẬN HÀNG : 0345.555.555  ANH CƯỜNG HOẶC 0385619979 Số Siêu Thị" u="1"/>
        <s v="ĐƠN KHÁCH LẼ C6 , THANH TOÁN LUN , STK NGƯỜI NHẬN : 103604888897 EM XUYẾN NGÂN HÀNG VIETIN BANK , CK 5% ( RIÊNG GÀ HUN KHÓI 300G CK THÊM 15%,)  SĐT NHẬN HÀNG : 0345.555.555  ANH CƯỜNG HOẶC 0385619979 Số Siêu Thị" u="1"/>
        <s v="anh cường quảng ninh" u="1"/>
        <s v="Bán hàng ANH CƯỜNG - QUẢNG NINH" u="1"/>
        <s v="Bán hàng ANH CƯỜNG - QUẢNG NINH theo hóa đơn 00077936" u="1"/>
        <s v="hàng trả ( ch báo đổi 3 gói đối --&gt; nhưng mình đổi 2 gói vì ch đã bán đc 1 gói lỗi --&gt; nên cho Xtra 1 nửa giá gà 500g)" u="1"/>
        <s v="KHÁCH LẼ C6, THANH TOÁN LUN, CK 5%, SĐT : 0979638323 Anh Dương , SỐ TK NGƯỜI NHẬN CHUYỂN KHOẢN NCC : 19029591040021 ANH CƯỜNG - NGÂN HÀNG TECHCOMBANK" u="1"/>
        <s v="CLEVERFOOD thanh toán công nợ T10.2024" u="1"/>
        <s v="cleverfood Toà A Goldseason, Quận Thanh Xuân, CK 4% CỐ ĐỊNH + 10% ĐƠN ĐẦU" u="1"/>
        <s v="Hàng Trả - cleverfood Lữ Đoàn 136 Hồ Tùng Mậu - cleverfood0003" u="1"/>
        <s v="Hàng Trả - cleverfood Lữ Đoàn 136 Hồ Tùng Mậu - phiếu : PXTH016003028 - cleverfood0003" u="1"/>
        <s v="cleverfood Lữ Đoàn 21 Lê Đức Thọ" u="1"/>
        <s v="Hàng Trả - cleverfood Lữ Đoàn 21 Lê Đức Thọ - cleverfood0006" u="1"/>
        <s v="cleverfood Toà A Goldseason, Quận Thanh Xuân" u="1"/>
        <s v="Hàng Trả - cleverfood Toà A Goldseason, Quận Thanh Xuân - cleverfood0012" u="1"/>
        <s v="Hàng Trả -cleverfood Lữ Đoàn 136 Hồ Tùng Mậu - cleverfood0003" u="1"/>
        <s v="cleverfood Lữ Đoàn Mỹ Đình" u="1"/>
        <s v="Hàng Trả - cleverfood Toà A Goldseason, Quận Thanh Xuân - phiếu : PXTH100003483 - cleverfood0012" u="1"/>
        <s v="Hàng Trả - cleverfood Lữ Đoàn 136 Hồ Tùng Mậu - phiếu: PXTH016003180 - cleverfood0003" u="1"/>
        <s v="Hàng Trả - cleverfood Toà A Goldseason, Quận Thanh Xuân - phiếu : PXTH100003518 - cleverfood0012" u="1"/>
        <s v="Chiết khấu Tháng 6/2025_Cleverfood" u="1"/>
        <s v="Hàng Trả - cleverfood Lữ Đoàn 21 Lê Đức Thọ - cleverfood0006 - phiếu : PXTH200001640" u="1"/>
        <s v="Chiết khấu Tháng 8/2025_Cleverfood" u="1"/>
        <s v="Hàng trả - cleverfood0006 - cleverfood (Phiếu trả ngày: 13/09/2025)- phiếu: PXTH200001695" u="1"/>
        <s v="Bán hàng cleverfood Lữ Đoàn 21 Lê Đức Thọ" u="1"/>
        <s v="Hàng trả - cleverfood0006 - cleverfood Lữ Đoàn 21 Lê Đức Thọ -phiếu: PXTH010001418 - Phiếu ngày (13/11/2025)" u="1"/>
        <s v="Chiết khấu " u="1"/>
        <s v="ĐƠN KHÁCH LẼ HÀ NỘI, THANH TOÁN LUN, CK 8% , SĐT : 0963691821 Chị Linh" u="1"/>
        <s v="ĐÃ KIỂM TRA - HÀNG TRẢ - CP PORK SHOP THANH LINH  - KL00175 - PHIẾU: BH2332078" u="1"/>
        <s v="ĐƠN KHÁCH LẼ Cửa hàng H 24h , THANH TOÁN LUN KHI GIAO HÀNG , CK 5% , SĐT : 0969631028" u="1"/>
        <s v="Đơn năm 2024" u="1"/>
        <s v="ĐƠN KHÁCH LẼ C6,  THANH TOÁN LUN , CK 5%" u="1"/>
        <s v="Bán Hàng Cửa hàng Tiện ích C Mart FLC Đại Mỗ theo hóa đơn 00036111 , ck 5%" u="1"/>
        <s v="Bán hàng Cửa hàng Tiện ích C Mart FLC Đại Mỗ theo hóa đơn 00041846" u="1"/>
        <s v="Bán hàng Cửa hàng Tiện ích C Mart FLC Đại Mỗ theo hóa đơn 00046343" u="1"/>
        <s v="Bán hàng Cửa hàng Tiện ích C Mart FLC Đại Mỗ theo hóa đơn 00048850" u="1"/>
        <s v="Hàng Trả - Cửa hàng Tiện ích C Mart FLC Đại Mỗ - KL.HN003" u="1"/>
        <s v="Bán hàng Cửa hàng Tiện ích C Mart FLC Đại Mỗ theo hóa đơn 00071355" u="1"/>
        <s v="Bán hàng Cửa hàng Tiện ích C Mart FLC Đại Mỗ theo hóa đơn 00076905" u="1"/>
        <s v="Thu tiền đơn hàng BH2319174 (21/12)" u="1"/>
        <s v="ĐƠN KHÁCH LẼ Cherry Mart - S1.07 Vinhomes Ocean Park , SĐT : 0878332868" u="1"/>
        <s v="Bán hàng Chị Cẩm Nhung - Siêu Thị Phú Sơn, THANH TOÁN LUN, CK 8%" u="1"/>
        <s v="ĐƠN KHÁCH LẼ C6 , THANH TOÁN LUN ,  CK 8%" u="1"/>
        <s v="Bán hàng Chị Cẩm Nhung - Siêu Thị Phú Sơn ,THANH TOÁN LUN, CK 8%" u="1"/>
        <s v="Bán hàng Chị Cẩm Nhung - Siêu Thị Phú Sơn , CK 8% ( GIÁ NÀY RIÊNG CHO CHỊ CẨM NHUNG ĐÃ BAO GỒM VAT )" u="1"/>
        <s v="Bán hàng Chị Cẩm Nhung - Siêu Thị Phú Sơn , CK 8%" u="1"/>
        <s v="Bán hàng Chị Cẩm Nhung - Siêu Thị Phú Sơn , HỖ TRỢ CK 20% ( XUẤT HÓA ĐƠN SAU)" u="1"/>
        <s v="Bán hàng Chị Cẩm Nhung - Siêu Thị Phú Sơn  theo hóa đơn 00054413, CK 8% CỐ ĐỊNH VÀ  RIÊNG SP GÀ HUN KHÓI 300G CHIÊT KHẤU THÊM 12% )" u="1"/>
        <s v="Bán hàng Chị Cẩm Nhung - Siêu Thị Phú Sơn theo hóa đơn 00069208" u="1"/>
        <s v="Bán hàng Chị Cẩm Nhung - Siêu Thị Phú Sơn theo hóa đơn 00077405" u="1"/>
        <s v="Bán hàng Chị Cẩm Nhung - Siêu Thị Phú Sơn theo hóa đơn 00083922" u="1"/>
        <s v="Bán hàng Chị Cẩm Nhung - Siêu Thị Phú Sơn theo hóa đơn 00087356" u="1"/>
        <s v="Bán hàng Chị Hà Chung cư Osaka Ngõ 48 Ngọc Hồi  theo hóa đơn 00045012, CK 5%, THANH TOÁN LUN" u="1"/>
        <s v="ĐƠN KHÁCH LẼ C6 , THANH TOÁN LUN , CHỊ HUỆ - SĐT: 0983826793 ( GIAO HÀNG NGÀY THỨ 6 )" u="1"/>
        <s v="ĐƠN KHÁCH 876 BẠCH ĐẰNG - Chị Huyền - SĐT 0916 931 659 , THANH TOÁN LUN" u="1"/>
        <s v="ĐƠN KHÁCH 876 BẠCH ĐẰNG - Chị Huyền  - SĐT 0916 931 659, THANH TOÁN LUN" u="1"/>
        <s v="ĐÃ KIỂM TRA - HÀNG TRẢ - Chị Huyền - SĐT 0916 931 659 - KL00193" u="1"/>
        <s v="KHÁCH LẼ C6, THANH TOÁN LUN, CK 8%" u="1"/>
        <s v="Bán hàng chị Lan 0947835982 theo hóa đơn 00077939 , Thanh Toán Lun , CK 8%" u="1"/>
        <s v="Bán hàng Chị Linh -Tp. Bắc Giang , Sđt : 0945.012.191 chị Linh , Thanh Toán trước khi giao hàng" u="1"/>
        <s v="Bán hàng Chị Linh tp Bắc Giang Sdt: 0945 012 191 , Thanh toán trước khi giao hàng" u="1"/>
        <s v="Bán hàng Chị Linh TP. Bắc Giang Sdt: 0945 012 191 , Thanh toán trước khi giao hàng" u="1"/>
        <s v="Chị Linh -TP. BẮC GIANG" u="1"/>
        <s v="ĐƠN KHÁCH LẼ HÀ NỘI ( ĐÃ CHUYỂN KHOẢN) , CHỊ HẰNG SĐT: 0375.238.996" u="1"/>
        <s v="Hàng Trả - Daily H2.02 Ocean Park - Trâu Quỳ, Gia Lâm - KL00188" u="1"/>
        <s v="Bán hàng Daily H2.02 Ocean Park - Trâu Quỳ, Gia Lâm , CK 5%" u="1"/>
        <s v="Bán hàng Daily H3.03 Ocean Park - Trâu Quỳ, Gia Lâm theo hóa đơn 00034404  , ĐƠN KHAI TRƯƠNG CK 5% + 5% CỐ ĐỊNH ,  SĐT : 0949.918.333 ANH HUY" u="1"/>
        <s v="Bán hàng Daily H3.03 Ocean Park - Trâu Quỳ, Gia Lâm , CK 5%" u="1"/>
        <s v="Đơn Daily Khu nhà ở Dragon Village, Thủ Đức, thu tiền mặt" u="1"/>
        <s v="Daily Khu nhà ở Dragon Village, Thủ Đức, thu tiền mặt" u="1"/>
        <s v="ĐƠN Daily 27/6, THU TIỀN MẶT" u="1"/>
        <s v="PODragon Village11/7" u="1"/>
        <s v="PODragon Village5/8" u="1"/>
        <s v="ĐƠN DAILY 3/9, THANH TOÁN TIỀN MẶT" u="1"/>
        <s v="ĐƠN Daily 10/12 THU TIỀN MẶT" u="1"/>
        <s v="Bán hàng Daily Mart H1.18 Gia Lâm , CK 5%" u="1"/>
        <s v="ĐƠN KHÁCH LẼ C6 Eco Mart ki-ốt 7 T2 Blue Start Trâu Quỳ , THANH TOÁN LUN" u="1"/>
        <s v="Bán hàng Eco Mart  ki-ốt 7 T2 Blue Start Trâu Quỳ , THANH TOÁN LUN" u="1"/>
        <s v="ĐƠN KHÁCH LẼ C6, ĐƠN THỨ 23  GỐI ĐẦU, THANH TOÁN ĐƠN THỨ 22 , SĐT : 0904500122, CK 7%" u="1"/>
        <s v="ĐƠN KHÁCH LẼ C6, ĐƠN THỨ 24  GỐI ĐẦU, THANH TOÁN ĐƠN THỨ 23 , SĐT : 0904500122, CK 7%" u="1"/>
        <s v="ĐƠN KHÁCH LẼ C6, ĐƠN THỨ 25  GỐI ĐẦU, THANH TOÁN ĐƠN THỨ 24 , SĐT : 0904500122, CK 7%" u="1"/>
        <s v="ĐƠN KHÁCH LẼ C6, ĐƠN THỨ 26  GỐI ĐẦU, THANH TOÁN ĐƠN THỨ 25 , SĐT : 0904500122, CK 7%" u="1"/>
        <s v="ĐƠN KHÁCH LẼ C6, ĐƠN THỨ 27  GỐI ĐẦU, THANH TOÁN ĐƠN THỨ 26 , SĐT : 0904500122, CK 7%" u="1"/>
        <s v="ĐƠN KHÁCH LẼ C6, ĐƠN THỨ 28 GỐI ĐẦU, THANH TOÁN ĐƠN THỨ 27 , SĐT : 0904500122, CK 7%" u="1"/>
        <s v="KHÁCH LẼ C6, THANH TOÁN LUN, CK 7%" u="1"/>
        <s v="ĐƠN KHÁCH LẼ HÀ NỘI, THANH TOÁN LUN, CK 8%( ĐƠN ĐẦU)" u="1"/>
        <s v="ĐƠN KHÁCH LẼ  C6, Thanh toán trước khi giao hàng, CK 5%" u="1"/>
        <s v="Bán hàng Esmee Mart - 444 Hoàng Hoa Thám, Ba Đình, Hà Nội - SĐT : 0919628658 (LILY) , ck 7% cđ" u="1"/>
        <s v="Hàng Trả - Fresh &amp; Go Mart ( phiếu giao ngày 18-3-2025)" u="1"/>
        <s v="ĐƠN KHÁCH LẼ C6, SĐT: 0973268824 CHỊ TUYẾN , ĐƠN THỨ 21  GỐI ĐẦU, THANH TOÁN ĐƠN THỨ 20" u="1"/>
        <s v="ĐƠN KHÁCH LẼ C6, SĐT: 0973268824 CHỊ TUYẾN , ĐƠN THỨ 22  GỐI ĐẦU, THANH TOÁN ĐƠN THỨ 21" u="1"/>
        <s v="ĐƠN KHÁCH LẼ C6, SĐT: 0973268824 CHỊ TUYẾN , ĐƠN THỨ 23  GỐI ĐẦU, THANH TOÁN ĐƠN THỨ 22" u="1"/>
        <s v="ĐƠN KHÁCH LẼ C6, SĐT: 0973268824 CHỊ TUYẾN , ĐƠN THỨ 24  GỐI ĐẦU, THANH TOÁN ĐƠN THỨ 23" u="1"/>
        <s v="ĐƠN KHÁCH LẼ C6, SĐT: 0973268824 CHỊ TUYẾN , ĐƠN THỨ 25  GỐI ĐẦU, THANH TOÁN ĐƠN THỨ 24" u="1"/>
        <s v="ĐƠN KHÁCH LẼ C6, SĐT: 0973268824 CHỊ TUYẾN , ĐƠN THỨ 26  GỐI ĐẦU, THANH TOÁN ĐƠN THỨ 25" u="1"/>
        <s v="ĐÃ NHẬP - HÀNG TRẢ - Fresh Food - KL00065" u="1"/>
        <s v="ĐƠN KHÁCH LẼ C6, SĐT: 0973268824 CHỊ TUYẾN , ĐƠN THỨ 27  GỐI ĐẦU, THANH TOÁN ĐƠN THỨ 26" u="1"/>
        <s v="Bán hàng Gmart - Sảnh B - 82 Nguyễn Tuân , CK 5%" u="1"/>
        <s v="ĐƠN KHÁCH LẼ C6 , THANH TOÁN LUN , CK 5%" u="1"/>
        <s v="H mart-s2.12 Vin Ocean park , CK 5%" u="1"/>
        <s v="ĐƠN KHÁCH LẼ H mart-s2.12 Vin Ocean park , CK 5%" u="1"/>
        <s v="ĐƠN KHÁCH LẼ C6, THANH TOÁN LUN, CK 5% , SỐ TK NGƯỜI NHẬN CHUYỂN KHOẢN NCC : 19029591040021 ANH CƯỜNG - NGÂN HÀNG TECHCOMBANK" u="1"/>
        <s v="Hàng Trả - Hada mart, N3 ecohome 3 - KL00099" u="1"/>
        <s v="Bán hàng Hada mart, N3 ecohome 3 theo hđ 00071124" u="1"/>
        <s v="HỘ KINH DOANH MINIMART HÀ NỘI" u="1"/>
        <s v="ĐƠN MINIMART HÀ NỘI1" u="1"/>
        <s v="Bán Hàng Chị Trần Thanh Vân - hải phòng theo hóa đơn 00068453 , THANH TOÁN LUN , CK 8%" u="1"/>
        <s v="ĐƠN KHÁCH LẼ C6 , THANH TOÁN LUN , CK 10% , CHỊ HUYỀN ANH - SĐT: 0917969423" u="1"/>
        <s v="Bán hàng Chị Huyền Anh - SĐT: 0917969423 , CK 10% , THANH TOÁN LUN" u="1"/>
        <s v="ĐƠN KHÁCH LẼ Chị Trần Thanh Vân - hải phòng , THANH TOÁN LUN , CK 8%" u="1"/>
        <s v="Bán hàng Trần Thanh Vân" u="1"/>
        <s v="Bán hàng Trần Thanh Vân theo hóa đơn 00078447 , THANH TOÁN LUN, CK 8%" u="1"/>
        <s v="kl00189" u="1"/>
        <s v="Bán hàng Trần Thanh Vân theo hóa đơn 00082347 , thanh toán lun , ck 8%, xuất đc hđ về 0 do xuất sai thông tin, đã xuất mới" u="1"/>
        <s v="Điều chỉnh giảm hóa đơn 00082347 09/12/2025 về 0 do xuất sai khách hàng" u="1"/>
        <s v="Bán hàng Trần Thanh Vân  Tòa nhà Doji - Lô 8, Đường Lê Hồng Phong, Phường Đông Khê, Quận Ngô Quyền, Hải Phòng , thanh toán lun , ck 8%" u="1"/>
        <s v="Bán hàng Số nhà 28 ngách 46 ngõ 1 Bùi Xương Trạch ( VĂN QUYỀN MART - SĐT: 0977467705) , THANH TOÁN LUN , CK 8%" u="1"/>
        <s v="Bán hàng Số nhà 28 ngách 46 ngõ 1 Bùi Xương Trạch,  SĐT: 0977467705 , THANH TOÁN LUN , CK 8%" u="1"/>
        <s v="ĐƠN KHÁCH LẼ C6, THANH TOÁN LUN, CK 5%,  SỐ TK NGƯỜI NHẬN CHUYỂN KHOẢN NCC : 19029591040021 ANH CƯỜNG - NGÂN HÀNG TECHCOMBANK" u="1"/>
        <s v="ĐÃ NHẬP - HÀNG TRẢ - Vi Oanh - V-mart- KL00066" u="1"/>
        <s v="ĐÃ KIỂM TRA - Hàng trả - Vi Oanh - V-mart - KL00066" u="1"/>
        <s v="ĐƠN KHÁCH LẼ C6 ,  THANH TOÁN LUN, CK 5%, SĐT: 0888.807.469 PHƯƠNG" u="1"/>
        <s v="Hàng Trả - ViVy mart - KL00053" u="1"/>
        <s v="Bán hàng cho CÔNG TY CỔ PHẦN THƯƠNG MẠI NỘI THẤT PHÚC ĐẠT theo hóa đơn 00000004" u="1"/>
        <s v="Bán hàng cho CÔNG TY CỔ PHẦN THƯƠNG MẠI NỘI THẤT PHÚC ĐẠT theo hóa đơn 00010653" u="1"/>
        <s v="Bán hàng cho CÔNG TY CỔ PHẦN THƯƠNG MẠI NỘI THẤT PHÚC ĐẠT theo hóa đơn 00024651" u="1"/>
        <s v="Bán hàng cho CÔNG TY CỔ PHẦN THƯƠNG MẠI NỘI THẤT PHÚC ĐẠT theo hóa đơn 00032752" u="1"/>
        <s v="ĐƠN PHÚC ĐẠT 22/8" u="1"/>
        <s v="ĐƠN PHÚC ĐẠT 20/9" u="1"/>
        <s v="Bán hàng cho CÔNG TY CỔ PHẦN THƯƠNG MẠI NỘI THẤT PHÚC ĐẠT theo hóa đơn 00067016" u="1"/>
        <s v="Bán hàng cho CÔNG TY CỔ PHẦN THƯƠNG MẠI NỘI THẤT PHÚC ĐẠT theo hóa đơn 00072378" u="1"/>
        <s v="ĐƠN PHÚC ĐẠT 17/11" u="1"/>
        <s v="ĐƠN KHÁCH LẼ , THANH TOÁN SAU KHI NHẬN HÀNG , CK 5% , SĐT: 0964.866.403" u="1"/>
        <s v="ĐƠN KHÁCH LẼ , THANH TOÁN SAU KHI NHẬN HÀNG, STK NGƯỜI NHẬN : 103604888897 EM XUYẾN NGÂN HÀNG VIETIN BANK , CK 5% , SĐT: 0964.866.403" u="1"/>
        <s v="ĐÃ KIỂM TRA - HÀNG TRẢ - Chumi Mart - KL00174" u="1"/>
        <s v="ĐƠN KHÁCH LẼ Eco xanh Số 81, Đường Nguyễn Hoàng Tôn, Tây Hồ , THANH TOÁN CUỐI THÁNG" u="1"/>
        <s v="ĐƠN KHÁCH LẼ , ĐƠN THỨ 27 GỐI ĐẦU, THANH TOÁN ĐƠN 26 , SĐT:  0982164624" u="1"/>
        <s v="ĐƠN KHÁCH LẼ , ĐƠN THỨ 28 GỐI ĐẦU, THANH TOÁN ĐƠN 27 , SĐT:  0982164624" u="1"/>
        <s v="ĐƠN KHÁCH LẼ , ĐƠN THỨ 29 GỐI ĐẦU, THANH TOÁN ĐƠN 28 , SĐT:  0982164624" u="1"/>
        <s v="ĐƠN KHÁCH LẼ , ĐƠN THỨ 30 GỐI ĐẦU, THANH TOÁN ĐƠN 29 , SĐT:  0982164624" u="1"/>
        <s v="ĐƠN KHÁCH LẼ , ĐƠN THỨ 31 GỐI ĐẦU, THANH TOÁN ĐƠN 30 , SĐT:  0982164624" u="1"/>
        <s v="ĐƠN KHÁCH LẼ , ĐƠN THỨ 32 GỐI ĐẦU, THANH TOÁN ĐƠN 31 , SĐT:  0982164624" u="1"/>
        <s v="Bán hàng Hộ kinh doanh Phúc Hậu (chị Liên sđt 0982164624)" u="1"/>
        <s v="QUÁN HƯƠNG BẮC" u="1"/>
        <s v="QUÁNHƯƠNG BẮC" u="1"/>
        <s v="ĐƠN HƯƠNG BẮC" u="1"/>
        <s v="ĐƠN HƯƠNG BẮC 23/6" u="1"/>
        <s v="ĐƠN HƯƠNG BẮC 14/7" u="1"/>
        <s v="ĐƠN HƯƠNG BẮC 5/8" u="1"/>
        <s v="HƯƠNG BẮC 21/8" u="1"/>
        <s v="HƯƠNG BẮC 30/8" u="1"/>
        <s v="ĐƠN HƯƠNG BẮC 5/11 - QUÁN HƯƠNG BẮC" u="1"/>
        <s v="HƯƠNG BẮC 2/12" u="1"/>
        <s v="CÔNG TY TNHH ĐẦU TƯ VÀ PHÁT TRIỂN TTM FARM" u="1"/>
        <s v="TTMFARM - Sảnh Park 9 Times City" u="1"/>
        <s v="trả thiếu tháng 2" u="1"/>
        <s v="trả thiếu tháng 3" u="1"/>
        <s v="trả thiếu tháng 4" u="1"/>
        <s v="Trả thiếu tháng 5" u="1"/>
        <s v="Công nợ còn thiếu tháng 6" u="1"/>
        <s v="Trả dư tháng 7" u="1"/>
        <s v="trả thiếu tháng 8" u="1"/>
        <s v="TTMFARM - Shophouse S1.0101.S19 Vinhome Ocean Park" u="1"/>
        <s v="TTMFARM - Tòa T2 Times City" u="1"/>
        <s v="TTMFARM - Số 2 TT1B Ngõ 622 Minh Khai ( SẢNH A 423 MINH KHAI)" u="1"/>
        <s v="TTMFARM - G 378 Minh Khai" u="1"/>
        <s v="Hàng trả tháng 10 chưa cập nhật" u="1"/>
        <s v="THN000733 (1A)" u="1"/>
        <s v="THN000768 (1A)" u="1"/>
        <s v="THN000736 (2C)" u="1"/>
        <s v="THN000841 (2C)" u="1"/>
        <s v="THN000731 (4P)" u="1"/>
        <s v="Tiền trả còn thiếu tháng 11" u="1"/>
        <s v="Ecomart chung cư GELEXIA, 885 Tam Trinh" u="1"/>
        <s v="Hàng Trả - Ecomart Tầng 1 Sảnh G5 CC Five Star Kim Giang, Thanh Xuân - Unit0011" u="1"/>
        <s v="Ecomart Lê Đức Thọ" u="1"/>
        <s v="Ecomart Lê Đức Thọ ( GIAO SỚM ĐỂ KHÁCH MUA VỀ QUÊ)" u="1"/>
        <s v="Bán Hàng Eco Mart SA3 Vin Smart City ( UNIT) ,  CK CỐ ĐỊNH 7%" u="1"/>
        <s v="Hàng Trả - Ecomart Tầng 1 Green Park - Unit0003" u="1"/>
        <s v="Ecomart An Hưng, Hà Đông" u="1"/>
        <s v="Hàng Trả - Ecomart chung cư GELEXIA, 885 Tam Trinh - Unit0009" u="1"/>
        <s v="Ecomart S2.12 Vinhome Ocean Park" u="1"/>
        <s v="Hàng Trả - Ecomart S2.12 Vinhome Ocean Park - Unit0004" u="1"/>
        <s v="Hàng trả - Ecomart Lê Đức Thọ - unit0013" u="1"/>
        <s v="Ecomart Tầng 1 chưng cư Park Home" u="1"/>
        <s v="Hàng Trả - Ecomart Tầng 1 chung cư Ecolife Tây Hồ - Unit0010" u="1"/>
        <s v="Hàng Trả - Ecomart Tầng 1 chưng cư Park Home - Unit0007" u="1"/>
        <s v="Hàng Trả - Ecomart An Hưng, Hà Đông - Unit0012" u="1"/>
        <s v="Hàng Trả - Ecomart chung cư OSAKA - Unit0002" u="1"/>
        <s v="Eco Mart SA3 Vin Smart City, Nam Từ Liêm, thành phố Hà Nội" u="1"/>
        <s v="Hàng Trả - Eco Mart SA3 Vin Smart City ( UNIT) - KL00170" u="1"/>
        <s v="Hàng Trả - Ecomart Tầng 1, CT3, KĐT nam cường - Unit0008" u="1"/>
        <s v="Hàng Trả - Ecomart S2.12 Vinhomes Ocean Park" u="1"/>
        <s v="Eco Mart SA3 Vin Smart City ( UNIT)" u="1"/>
        <s v="Hàng Trả - Eco Mart SA3 Vin Smart City - Unit0014" u="1"/>
        <s v="Ecomart S2.12 Vinhome Ocean Park ( UNIT)" u="1"/>
        <s v="Eco Mart SA3 Vin Smart City" u="1"/>
        <s v="Hàng Trả - Eco-Mart SA3 Vinhomes Smart City" u="1"/>
        <s v="Hàng Trả - Eco-Mart Hà Đông" u="1"/>
        <s v="Hàng Trả - Ecomart An Hưng, Hà Đông - phiếu : THN020591 - Unit0012" u="1"/>
        <s v="Hàng Trả -Ecomart S2.12 Vinhome Ocean Park - Unit0004" u="1"/>
        <s v="Hàng Trả - Eco-Mart 75 Tam Trinh" u="1"/>
        <s v="Hàng Trả - Ecomart Tầng 1 Sảnh G5 CC Five Star Kim Giang, Thanh Xuân - phiếu:THN021114 - Unit0011" u="1"/>
        <s v="Hàng Trả - Ecomart Tầng 1 Sảnh G5 CC Five Star Kim Giang, Thanh Xuân - Unit0011 (ngày trả 2/6)" u="1"/>
        <s v="Hàng Trả - Ecomart Helios 75 Tam Trinh - Unit0001" u="1"/>
        <s v="Hàng Trả - Ecomart chung cư OSAKA - Unit0002 (48 Ngọc Hồi)" u="1"/>
        <s v="Ecomart Tầng 1 chung cư Ecolife Tây Hồ, CK 7%" u="1"/>
        <s v="Hàng Trả - Ecomart Helios 75 Tam Trinh (Khách ghi Kim Giang) - Unit0001" u="1"/>
        <s v="Hàng Trả - Ecomart chung cư GELEXIA, 885 Tam Trinh - Unit0009 (CT2A)" u="1"/>
        <s v="Hàng Trả -Ecomart Tầng 1 Green Park - Unit0003" u="1"/>
        <s v="Hàng trả -Eco Mart SA3 Vin Smart City" u="1"/>
        <s v="Hàng Trả  - Ecomart Lê Đức Thọ  - Unit0013" u="1"/>
        <s v="Hàng trả -Ecomart S2.12 Vinhome Ocean Park -Unit0004" u="1"/>
        <s v="Hàng trả -Eco Mart SA3 Vin Smart City-Unit0014" u="1"/>
        <s v="Bán hàng Eco Mart SA3 Vin Smart City ( UNIT)" u="1"/>
        <s v="Eco-Mart SA3 Vinhomes Smart City" u="1"/>
        <s v="Kim Giang" u="1"/>
        <s v="Bán hàng CÔNG TY CỔ PHẦN TRANG TRẠI TOMITA VIỆT NAM theo hóa đơn 00001116" u="1"/>
        <s v="Bán hàng CÔNG TY CỔ PHẦN TRANG TRẠI TOMITA VIỆT NAM theo hóa đơn 00002632" u="1"/>
        <s v="Bán hàng CÔNG TY CỔ PHẦN TRANG TRẠI TOMITA VIỆT NAM theo hóa đơn 00004549" u="1"/>
        <s v="Bán hàng CÔNG TY CỔ PHẦN TRANG TRẠI TOMITA VIỆT NAM theo hóa đơn 00005071" u="1"/>
        <s v="Bán hàng CÔNG TY CỔ PHẦN TRANG TRẠI TOMITA VIỆT NAM theo hóa đơn 00006943" u="1"/>
        <s v="Bán hàng CÔNG TY CỔ PHẦN TRANG TRẠI TOMITA VIỆT NAM theo hóa đơn 00008866" u="1"/>
        <s v="Bán hàng CÔNG TY CỔ PHẦN TRANG TRẠI TOMITA VIỆT NAM theo hóa đơn 00012629" u="1"/>
        <s v="Hàng trả - Tomita" u="1"/>
        <s v="Bán hàng CÔNG TY CỔ PHẦN TRANG TRẠI TOMITA VIỆT NAM theo hóa đơn 00014498" u="1"/>
        <s v="Hàng Trả - Tomita Mart - Tây Mỗ 4 - Tomita0005" u="1"/>
        <s v="Bán hàng CÔNG TY CỔ PHẦN TRANG TRẠI TOMITA VIỆT NAM theo hóa đơn 00016955" u="1"/>
        <s v="Bán hàng CÔNG TY CỔ PHẦN TRANG TRẠI TOMITA VIỆT NAM theo hóa đơn 00018917" u="1"/>
        <s v="Bán hàng CÔNG TY CỔ PHẦN TRANG TRẠI TOMITA VIỆT NAM theo hóa đơn 00021603" u="1"/>
        <s v="Bán hàng CÔNG TY CỔ PHẦN TRANG TRẠI TOMITA VIỆT NAM theo hóa đơn 00023809" u="1"/>
        <s v="Bán hàng CÔNG TY CỔ PHẦN TRANG TRẠI TOMITA VIỆT NAM theo hóa đơn 00026335" u="1"/>
        <s v="Bán hàng CÔNG TY CỔ PHẦN TRANG TRẠI TOMITA VIỆT NAM theo hóa đơn 00028318" u="1"/>
        <s v="Bán hàng CÔNG TY CỔ PHẦN TRANG TRẠI TOMITA VIỆT NAM theo hóa đơn 00031087" u="1"/>
        <s v="Bán hàng CÔNG TY CỔ PHẦN TRANG TRẠI TOMITA VIỆT NAM theo hóa đơn 00032777" u="1"/>
        <s v="Bán hàng CÔNG TY CỔ PHẦN TRANG TRẠI TOMITA VIỆT NAM theo hóa đơn 00035498" u="1"/>
        <s v="Bán hàng CÔNG TY CỔ PHẦN TRANG TRẠI TOMITA VIỆT NAM theo hóa đơn 00036697" u="1"/>
        <s v="Bán hàng CÔNG TY CỔ PHẦN TRANG TRẠI TOMITA VIỆT NAM theo hóa đơn 00038761" u="1"/>
        <s v="Bán hàng CÔNG TY CỔ PHẦN TRANG TRẠI TOMITA VIỆT NAM theo hóa đơn 00040169" u="1"/>
        <s v="Bán hàng CÔNG TY CỔ PHẦN TRANG TRẠI TOMITA VIỆT NAM theo hóa đơn 00041904" u="1"/>
        <s v="Bán hàng CÔNG TY CỔ PHẦN TRANG TRẠI TOMITA VIỆT NAM theo hóa đơn 00044230" u="1"/>
        <s v="Hàng trả -CÔNG TY CỔ PHẦN TRANG TRẠI TOMITA VIỆT NAM" u="1"/>
        <s v="Bán hàng CÔNG TY CỔ PHẦN TRANG TRẠI TOMITA VIỆT NAM theo hóa đơn 00047655" u="1"/>
        <s v="Bán hàng CÔNG TY CỔ PHẦN TRANG TRẠI TOMITA VIỆT NAM theo hóa đơn 00050899" u="1"/>
        <s v="Hàng Trả - CÔNG TY CỔ PHẦN TRANG TRẠI TOMITA VIỆT NAM - TOMITA" u="1"/>
        <s v="Bán hàng CÔNG TY CỔ PHẦN TRANG TRẠI TOMITA VIỆT NAM theo hóa đơn 00052638" u="1"/>
        <s v="Bán hàng CÔNG TY CỔ PHẦN TRANG TRẠI TOMITA VIỆT NAM theo hóa đơn 00056477" u="1"/>
        <s v="Bán hàng CÔNG TY CỔ PHẦN TRANG TRẠI TOMITA VIỆT NAM theo hóa đơn 00059740" u="1"/>
        <s v="Bán hàng CÔNG TY CỔ PHẦN TRANG TRẠI TOMITA VIỆT NAM theo hóa đơn 00063432" u="1"/>
        <s v="Bán hàng CÔNG TY CỔ PHẦN TRANG TRẠI TOMITA VIỆT NAM theo hóa đơn 00065402" u="1"/>
        <s v="Bán hàng CÔNG TY CỔ PHẦN TRANG TRẠI TOMITA VIỆT NAM theo hóa đơn 00065676" u="1"/>
        <s v="Tomita Mart - 15 Villa 2 Huyndai" u="1"/>
        <s v="Bán hàng CÔNG TY CỔ PHẦN TRANG TRẠI TOMITA VIỆT NAM theo hóa đơn 00068442" u="1"/>
        <s v="Bán hàng CÔNG TY CỔ PHẦN TRANG TRẠI TOMITA VIỆT NAM theo hóa đơn 00070381" u="1"/>
        <s v="PDN005029" u="1"/>
        <s v="PG0000AN4X" u="1"/>
        <s v="Xuất bán cho nhà máy khoanh giò và thịt nạc mông lợn  theo hóa đơn 00000118" u="1"/>
        <s v="Bán hàng CÔNG TY CỔ PHẦN SẢN XUẤT THỰC PHẨM NGỌC THƠM FOODS theo hóa đơn 00000618" u="1"/>
        <s v="Bán hàng cho nhà máy khoanh giò lợn theo hóa đơn 00001370" u="1"/>
        <s v="PG0000AN83" u="1"/>
        <s v="01404929" u="1"/>
        <s v="01407537" u="1"/>
        <s v="01420040" u="1"/>
        <s v="PO-67297" u="1"/>
        <s v="Bán hàng Kai mart - Tòa S01.06 Vinhomes Ocean Park theo hóa đơn 00000514" u="1"/>
        <s v="Bán hàng Kai mart - Tòa S01.09 Vinhomes Ocean Park theo hóa đơn 00000516" u="1"/>
        <s v="Bán hàng Kai mart - Tòa S1.01 Vinhome Ocean Park, Đa Tốn, Gia Lâm theo hóa đơn 00000110" u="1"/>
        <s v="Bán hàng Kai mart - Tòa S1.07 Vinhome Ocean Park, Đa Tốn, Gia Lâm (điểm mới) theo hóa đơn 00000515" u="1"/>
        <s v="Bán hàng Kai Mart - Tòa S1.12 Vinhome Ocean Park theo hóa đơn 00000517" u="1"/>
        <s v="GS25 WH-HN-SDS-Chilled - WH0026128126120101" u="1"/>
        <s v="GS25 WH-HN-SDS-Chilled - WH0026128125111231" u="1"/>
        <s v="GS25 WH-HN-SDS-Chilled - WH0026128126100107" u="1"/>
        <s v="GS25  WH-HN-SDS-Chilled - WH0026128126110108" u="1"/>
        <s v="260107-01002-00036" u="1"/>
        <s v="Bán hàng MINH CẦU MART TRUNG TÂM theo hóa đơn 00000114 , CK CỐ ĐỊNH 10% + CHẠY KM GÀ MUỐI 500G X 25% + CHÂN 500G X 18% + TAI 200G X 15% TỪ NGÀY 20/12 ĐẾN 20/1" u="1"/>
        <s v="Bán hàng NGUYỄN THỊ DIỄM HUYỀN theo hóa đơn 00001320" u="1"/>
        <s v="79004 OSF 5/1" u="1"/>
        <s v="68014 OSF 8/1" u="1"/>
        <s v="79012 OSF 5/1" u="1"/>
        <s v="79006 OSF 6/1" u="1"/>
        <s v="79009 OSF 5/1" u="1"/>
        <s v="79005 OSF 6/1" u="1"/>
        <s v="Bán hàng Sibafood Hope Residences theo hóa đơn 00000109" u="1"/>
        <s v="Bán hàng Sibafood S007 - Tòa Mulberry theo hóa đơn 00001317" u="1"/>
        <s v="Bán hàng Sibafood Vinhomes Green Bay, Mễ Trì theo hóa đơn 00000102" u="1"/>
        <s v="Bán hàng Siêu thị FujiMart Times City" u="1"/>
        <s v="Bán hàng Siêu thị Fujimart Trần Phú - Hà Đông" u="1"/>
        <s v="Bán hàng SIÊU THỊ MINH CẦU 2 theo hóa đơn 00000056 , CK CỐ ĐỊNH 10% + KM GÀ MUỐI 500G X 25% + CHÂN GIÒ 500G X 18% + TAI HEO 200G X 15% TỪ NGÀY 20/12 ĐẾN 20/01" u="1"/>
        <s v="Bán hàng SOI-HNI-BDH-S44 - SOI 44 - 12C Láng Hạ theo hóa đơn 00001599" u="1"/>
        <s v="Bán hàng SOI-HNI-BDH-S72 - SOI 72 -179 Trần Đăng Ninh theo hóa đơn 00000533" u="1"/>
        <s v="Bán hàng SOI-HNI-CGY-S10 - SOI 10 - 16N7A Nguyễn Thị Thập theo hóa đơn 00000522" u="1"/>
        <s v="Bán hàng SOI-HNI-DDA-S18 - SOI 18-78 Láng Hạ theo hóa đơn 00000523" u="1"/>
        <s v="Bán hàng SOI-HNI-DDA-S58 - SOI 58 - 16 Đoàn Thị Điểm theo hóa đơn 00000528" u="1"/>
        <s v="Bán hàng SOI-HNI-HBT-S05 - SOI 5 - PARK 8 - TIMES CITY theo hóa đơn 00000521" u="1"/>
        <s v="Bán hàng SOI-HNI-HBT-S40 - SOI 40 - 50 Lò Đúc theo hóa đơn 00000524" u="1"/>
        <s v="Bán hàng SOI-HNI-HBT-S48 - SOI 48 - Imperia theo hóa đơn 00000525" u="1"/>
        <s v="Bán hàng SOI-HNI-HBT-S64 - SOI 64 - 178 Lò Đúc theo hóa đơn 00000530" u="1"/>
        <s v="Bán hàng SOI-HNI-HDG-S66 - SOI 66 - 56 Nguyễn Khuyến theo hóa đơn 00000531" u="1"/>
        <s v="Bán hàng SOI-HNI-HDG-S67 - SOI 67 - 33KDT Mỗ Lao theo hóa đơn 00000532" u="1"/>
        <s v="Bán hàng SOI-HNI-HDG-S78 - SOI 78- XaLa theo hóa đơn 00000536" u="1"/>
        <s v="Bán hàng SOI-HNI-HDG-S79 - SOI 79 - Văn Phú theo hóa đơn 00000537" u="1"/>
        <s v="Bán hàng SOI-HNI-MYI-S76 - SOI 76-Nguyễn Đổng Chi theo hóa đơn 00000535" u="1"/>
        <s v="Bán hàng SOI-HNI-NTL-S51 - SOI 51 - 142 Trần Bình theo hóa đơn 00000526" u="1"/>
        <s v="Bán hàng SOI-HNI-THO-S75 - SOI 75-Xuân La theo hóa đơn 00000534" u="1"/>
        <s v="Bán hàng SOI-HNI-TTX-S52 - SOI 52 - 55 Ngụy Như Kon Tum theo hóa đơn 00000527" u="1"/>
        <s v="Bán hàng SOI-HNI-TTX-S61 - SOI 61 - 44 Nguyễn Tuân theo hóa đơn 00000529" u="1"/>
        <s v="Bán hàng Tmart Store Hateco Yên Sở - A.Đăng theo hóa đơn 00001423" u="1"/>
        <s v="Bán hàng Tmart Store Mỹ Đình, Nam Từ Liêm - A.Đăng theo hóa đơn 00001421" u="1"/>
        <s v="Bán hàng Tmart00357 01. Quầy 72 Lĩnh Nam theo hóa đơn 00000018" u="1"/>
        <s v="Bán hàng Tmart00357 01. Quầy 72 Lĩnh Nam theo hóa đơn 00000742 , CK CỐ ĐỊNH 9% + KM GÀ HUN CỎ XẠ HƯƠNG 500G X 20% + CHÂN GIÒ VỊ TAYAKI 450G X 10%+ TAI HEO SỐT THÁI 250G X 10% + CHÂN GÀ SẢ TẮC 250G X 10% + LẠP XƯỜNG TÂY BẮC 500G X 10% TỪ NGÀY 1/1 ĐẾN 31/1" u="1"/>
        <s v="Bán hàng Tmart00619 04. Quầy N3B2 Trần Bình theo hóa đơn 00001287 , CK CỐ ĐỊNH 9% + KM GÀ HUN CỎ XẠ HƯƠNG 500G X 20% + CHÂN GIÒ VỊ TAYAKI 450G X 10%+ TAI HEO SỐT THÁI 250G X 10% + CHÂN GÀ SẢ TẮC 250G X 10% + LẠP XƯỜNG TÂY BẮC 500G X 10% TỪ NGÀY 1/1 ĐẾN 31/1" u="1"/>
        <s v="Bán hàng Tmart00628 03. Quầy 274 Khương Đình theo hóa đơn 00001288 , CK CỐ ĐỊNH 9% + KM GÀ HUN CỎ XẠ HƯƠNG 500G X 20% + CHÂN GIÒ VỊ TAYAKI 450G X 10%+ TAI HEO SỐT THÁI 250G X 10% + CHÂN GÀ SẢ TẮC 250G X 10% + LẠP XƯỜNG TÂY BẮC 500G X 10% TỪ NGÀY 1/1 ĐẾN 31/1" u="1"/>
        <s v="Bán hàng Tmart00644 05. Số 14 Yên Sơn - Chúc Sơn theo hóa đơn 00001275 , CK CỐ ĐỊNH 9% + KM GÀ HUN CỎ XẠ HƯƠNG 500G X 20% + CHÂN GIÒ VỊ TAYAKI 450G X 10%+ TAI HEO SỐT THÁI 250G X 10% + CHÂN GÀ SẢ TẮC 250G X 10% + LẠP XƯỜNG TÂY BẮC 500G X 10% TỪ NGÀY 1/1 ĐẾN 31/1" u="1"/>
        <s v="Bán hàng Tmart00722 09. Quầy Sóc Sơn theo hóa đơn 00001272 , CK CỐ ĐỊNH 9% + KM GÀ HUN CỎ XẠ HƯƠNG 500G X 20% + CHÂN GIÒ VỊ TAYAKI 450G X 10%+ TAI HEO SỐT THÁI 250G X 10% + CHÂN GÀ SẢ TẮC 250G X 10% + LẠP XƯỜNG TÂY BẮC 500G X 10% TỪ NGÀY 1/1 ĐẾN 31/1" u="1"/>
        <s v="Bán hàng Tmart00928 12. Quầy CT12B Kim Văn - Kim Lũ theo hóa đơn 00000743 , CK CỐ ĐỊNH 9% + KM GÀ HUN CỎ XẠ HƯƠNG 500G X 20% + CHÂN GIÒ VỊ TAYAKI 450G X 10%+ TAI HEO SỐT THÁI 250G X 10% + CHÂN GÀ SẢ TẮC 250G X 10% + LẠP XƯỜNG TÂY BẮC 500G X 10% TỪ NGÀY 1/1 ĐẾN 31/1" u="1"/>
        <s v="Bán hàng Tmart00980 15. Quầy 9B Nguyễn Cảnh Dị-KĐT Đại Kim theo hóa đơn 00001374 , CK CỐ ĐỊNH 9% + KM GÀ HUN CỎ XẠ HƯƠNG 500G X 20% + CHÂN GIÒ VỊ TAYAKI 450G X 10%+ TAI HEO SỐT THÁI 250G X 10% + CHÂN GÀ SẢ TẮC 250G X 10% + LẠP XƯỜNG TÂY BẮC 500G X 10% TỪ NGÀY 1/1 ĐẾN 31/1" u="1"/>
        <s v="Bán hàng Tmart00984 17. Quầy 184 Đại Từ theo hóa đơn 00000768" u="1"/>
        <s v="Bán hàng Tmart00988 19. Quầy Resco Cổ Nhuế theo hóa đơn 00001285 , CK CỐ ĐỊNH 9% + KM GÀ HUN CỎ XẠ HƯƠNG 500G X 20% + CHÂN GIÒ VỊ TAYAKI 450G X 10%+ TAI HEO SỐT THÁI 250G X 10% + CHÂN GÀ SẢ TẮC 250G X 10% + LẠP XƯỜNG TÂY BẮC 500G X 10% TỪ NGÀY 1/1 ĐẾN 31/1" u="1"/>
        <s v="Bán hàng Tmart00992 22. Quầy CT3 KĐT Văn Khê theo hóa đơn 00001273 , CK CỐ ĐỊNH 9% + KM GÀ HUN CỎ XẠ HƯƠNG 500G X 20% + CHÂN GIÒ VỊ TAYAKI 450G X 10%+ TAI HEO SỐT THÁI 250G X 10% + CHÂN GÀ SẢ TẮC 250G X 10% + LẠP XƯỜNG TÂY BẮC 500G X 10% TỪ NGÀY 1/1 ĐẾN 31/1" u="1"/>
        <s v="Bán hàng Tmart00995 25. Quầy CT2 - KĐT Xala theo hóa đơn 00001270 , CK CỐ ĐỊNH 9% + KM GÀ HUN CỎ XẠ HƯƠNG 500G X 20% + CHÂN GIÒ VỊ TAYAKI 450G X 10%+ TAI HEO SỐT THÁI 250G X 10% + CHÂN GÀ SẢ TẮC 250G X 10% + LẠP XƯỜNG TÂY BẮC 500G X 10% TỪ NGÀY 1/1 ĐẾN 31/1" u="1"/>
        <s v="Bán hàng Tmart00999 27. Quầy 62 Thanh Liệt (658 Kim Giang mới) theo hóa đơn 00000744 , CK CỐ ĐỊNH 9% + KM GÀ HUN CỎ XẠ HƯƠNG 500G X 20% + CHÂN GIÒ VỊ TAYAKI 450G X 10%+ TAI HEO SỐT THÁI 250G X 10% + CHÂN GÀ SẢ TẮC 250G X 10% + LẠP XƯỜNG TÂY BẮC 500G X 10% TỪ NGÀY 1/1 ĐẾN 31/1" u="1"/>
        <s v="Bán hàng Tmart01000 28. Quầy 485 Vũ Tông Phan theo hóa đơn 00001303 , CK CỐ ĐỊNH 9% + KM GÀ HUN CỎ XẠ HƯƠNG 500G X 20% + CHÂN GIÒ VỊ TAYAKI 450G X 10%+ TAI HEO SỐT THÁI 250G X 10% + CHÂN GÀ SẢ TẮC 250G X 10% + LẠP XƯỜNG TÂY BẮC 500G X 10% TỪ NGÀY 1/1 ĐẾN 31/1" u="1"/>
        <s v="Bán hàng Tmart01001 29. Quầy tòa K-KĐT Dương Nội theo hóa đơn 00001286 , CK CỐ ĐỊNH 9% + KM GÀ HUN CỎ XẠ HƯƠNG 500G X 20% + CHÂN GIÒ VỊ TAYAKI 450G X 10%+ TAI HEO SỐT THÁI 250G X 10% + CHÂN GÀ SẢ TẮC 250G X 10% + LẠP XƯỜNG TÂY BẮC 500G X 10% TỪ NGÀY 1/1 ĐẾN 31/1" u="1"/>
        <s v="Bán hàng Tmart01003 30. Quầy Ecohome2 theo hóa đơn 00001283 , CK CỐ ĐỊNH 9% + KM GÀ HUN CỎ XẠ HƯƠNG 500G X 20% + CHÂN GIÒ VỊ TAYAKI 450G X 10%+ TAI HEO SỐT THÁI 250G X 10% + CHÂN GÀ SẢ TẮC 250G X 10% + LẠP XƯỜNG TÂY BẮC 500G X 10% TỪ NGÀY 1/1 ĐẾN 31/1" u="1"/>
        <s v="Bán hàng Tmart01010 34. Quầy tòa HH2A, KĐT The Spark Dương Nội theo hóa đơn 00001282 , CK CỐ ĐỊNH 9% + KM GÀ HUN CỎ XẠ HƯƠNG 500G X 20% + CHÂN GIÒ VỊ TAYAKI 450G X 10%+ TAI HEO SỐT THÁI 250G X 10% + CHÂN GÀ SẢ TẮC 250G X 10% + LẠP XƯỜNG TÂY BẮC 500G X 10% TỪ NGÀY 1/1 ĐẾN 31/1" u="1"/>
        <s v="Bán hàng Tmart01011 35. Quầy tầng 5 tòa GEMEK, KĐT Lê Trọng Tấn theo hóa đơn 00001284 , CK CỐ ĐỊNH 9% + KM GÀ HUN CỎ XẠ HƯƠNG 500G X 20% + CHÂN GIÒ VỊ TAYAKI 450G X 10%+ TAI HEO SỐT THÁI 250G X 10% + CHÂN GÀ SẢ TẮC 250G X 10% + LẠP XƯỜNG TÂY BẮC 500G X 10% TỪ NGÀY 1/1 ĐẾN 31/1" u="1"/>
        <s v="Bán hàng Tmart01012 36. Quầy CT2 Xuân Mai, Tô Hiệu theo hóa đơn 00001292 , CK CỐ ĐỊNH 9% + KM GÀ HUN CỎ XẠ HƯƠNG 500G X 20% + CHÂN GIÒ VỊ TAYAKI 450G X 10%+ TAI HEO SỐT THÁI 250G X 10% + CHÂN GÀ SẢ TẮC 250G X 10% + LẠP XƯỜNG TÂY BẮC 500G X 10% TỪ NGÀY 1/1 ĐẾN 31/1" u="1"/>
        <s v="Bán hàng Tmart01017 39. Quầy 112 Âu Cơ theo hóa đơn 00000753 , CK CỐ ĐỊNH 9% + KM GÀ HUN CỎ XẠ HƯƠNG 500G X 20% + CHÂN GIÒ VỊ TAYAKI 450G X 10%+ TAI HEO SỐT THÁI 250G X 10% + CHÂN GÀ SẢ TẮC 250G X 10% + LẠP XƯỜNG TÂY BẮC 500G X 10% TỪ NGÀY 1/1 ĐẾN 31/1" u="1"/>
        <s v="Bán hàng Tmart01019 40. Quầy 19T6 Kiến Hưng theo hóa đơn 00001294 , CK CỐ ĐỊNH 9% + KM GÀ HUN CỎ XẠ HƯƠNG 500G X 20% + CHÂN GIÒ VỊ TAYAKI 450G X 10%+ TAI HEO SỐT THÁI 250G X 10% + CHÂN GÀ SẢ TẮC 250G X 10% + LẠP XƯỜNG TÂY BẮC 500G X 10% TỪ NGÀY 1/1 ĐẾN 31/1" u="1"/>
        <s v="Bán hàng Tmart01021 42. Quầy Ecolife, 58 Tố Hữu theo hóa đơn 00001277 , CK CỐ ĐỊNH 9% + KM GÀ HUN CỎ XẠ HƯƠNG 500G X 20% + CHÂN GIÒ VỊ TAYAKI 450G X 10%+ TAI HEO SỐT THÁI 250G X 10% + CHÂN GÀ SẢ TẮC 250G X 10% + LẠP XƯỜNG TÂY BẮC 500G X 10% TỪ NGÀY 1/1 ĐẾN 31/1" u="1"/>
        <s v="Bán hàng Tmart01023 00. Quầy 39 Cầu Diễn theo hóa đơn 00001276 , CK CỐ ĐỊNH 9% + KM GÀ HUN CỎ XẠ HƯƠNG 500G X 20% + CHÂN GIÒ VỊ TAYAKI 450G X 10%+ TAI HEO SỐT THÁI 250G X 10% + CHÂN GÀ SẢ TẮC 250G X 10% + LẠP XƯỜNG TÂY BẮC 500G X 10% TỪ NGÀY 1/1 ĐẾN 31/1" u="1"/>
        <s v="Bán hàng Tmart01027 120. Quầy Xốm 2 theo hóa đơn 00001274 , CK CỐ ĐỊNH 9% + KM GÀ HUN CỎ XẠ HƯƠNG 500G X 20% + CHÂN GIÒ VỊ TAYAKI 450G X 10%+ TAI HEO SỐT THÁI 250G X 10% + CHÂN GÀ SẢ TẮC 250G X 10% + LẠP XƯỜNG TÂY BẮC 500G X 10% TỪ NGÀY 1/1 ĐẾN 31/1" u="1"/>
        <s v="Bán hàng Tmart01029 49. Nơ 6A, Linh Đàm theo hóa đơn 00000749 , CK CỐ ĐỊNH 9% + KM GÀ HUN CỎ XẠ HƯƠNG 500G X 20% + CHÂN GIÒ VỊ TAYAKI 450G X 10%+ TAI HEO SỐT THÁI 250G X 10% + CHÂN GÀ SẢ TẮC 250G X 10% + LẠP XƯỜNG TÂY BẮC 500G X 10% TỪ NGÀY 1/1 ĐẾN 31/1" u="1"/>
        <s v="Bán hàng Tmart01032 52. Quầy Vĩnh Quỳnh theo hóa đơn 00000751 , CK CỐ ĐỊNH 9% + KM GÀ HUN CỎ XẠ HƯƠNG 500G X 20% + CHÂN GIÒ VỊ TAYAKI 450G X 10%+ TAI HEO SỐT THÁI 250G X 10% + CHÂN GÀ SẢ TẮC 250G X 10% + LẠP XƯỜNG TÂY BẮC 500G X 10% TỪ NGÀY 1/1 ĐẾN 31/1" u="1"/>
        <s v="Bán hàng Tmart01041 61. Quầy Định Công, số 1 Trần Nguyên Đán theo hóa đơn 00000752 , CK CỐ ĐỊNH 9% + KM GÀ HUN CỎ XẠ HƯƠNG 500G X 20% + CHÂN GIÒ VỊ TAYAKI 450G X 10%+ TAI HEO SỐT THÁI 250G X 10% + CHÂN GÀ SẢ TẮC 250G X 10% + LẠP XƯỜNG TÂY BẮC 500G X 10% TỪ NGÀY 1/1 ĐẾN 31/1" u="1"/>
        <s v="Bán hàng Tmart01041 61. Quầy Định Công, số 1 Trần Nguyên Đán theo hóa đơn 00001375 , CK CỐ ĐỊNH 9% + KM GÀ HUN CỎ XẠ HƯƠNG 500G X 20% + CHÂN GIÒ VỊ TAYAKI 450G X 10%+ TAI HEO SỐT THÁI 250G X 10% + CHÂN GÀ SẢ TẮC 250G X 10% + LẠP XƯỜNG TÂY BẮC 500G X 10% TỪ NGÀY 1/1 ĐẾN 31/1" u="1"/>
        <s v="Bán hàng Tmart01046 66. Quầy 47 Tân Xuân, Bắc Từ Liêm, HN theo hóa đơn 00001278 , CK CỐ ĐỊNH 9% + KM GÀ HUN CỎ XẠ HƯƠNG 500G X 20% + CHÂN GIÒ VỊ TAYAKI 450G X 10%+ TAI HEO SỐT THÁI 250G X 10% + CHÂN GÀ SẢ TẮC 250G X 10% + LẠP XƯỜNG TÂY BẮC 500G X 10% TỪ NGÀY 1/1 ĐẾN 31/1" u="1"/>
        <s v="Bán hàng Tmart01047 67. Quầy Trần Thủ Độ theo hóa đơn 00001318 , CK CỐ ĐỊNH 9% + KM GÀ HUN CỎ XẠ HƯƠNG 500G X 20% + CHÂN GIÒ VỊ TAYAKI 450G X 10%+ TAI HEO SỐT THÁI 250G X 10% + CHÂN GÀ SẢ TẮC 250G X 10% + LẠP XƯỜNG TÂY BẮC 500G X 10% TỪ NGÀY 1/1 ĐẾN 31/1" u="1"/>
        <s v="Bán hàng Tmart01048 68. Quầy 32T ĐN-A KĐT Golden An Khánh theo hóa đơn 00001280 , CK CỐ ĐỊNH 9% + KM GÀ HUN CỎ XẠ HƯƠNG 500G X 20% + CHÂN GIÒ VỊ TAYAKI 450G X 10%+ TAI HEO SỐT THÁI 250G X 10% + CHÂN GÀ SẢ TẮC 250G X 10% + LẠP XƯỜNG TÂY BẮC 500G X 10% TỪ NGÀY 1/1 ĐẾN 31/1" u="1"/>
        <s v="Bán hàng Tmart01049 69. Quầy 59 Xuân La, Tây Hồ, HN theo hóa đơn 00000754 , CK CỐ ĐỊNH 9% + KM GÀ HUN CỎ XẠ HƯƠNG 500G X 20% + CHÂN GIÒ VỊ TAYAKI 450G X 10%+ TAI HEO SỐT THÁI 250G X 10% + CHÂN GÀ SẢ TẮC 250G X 10% + LẠP XƯỜNG TÂY BẮC 500G X 10% TỪ NGÀY 1/1 ĐẾN 31/1" u="1"/>
        <s v="Bán hàng Tmart01061 81. Quầy Victory 2 theo hóa đơn 00001279 , CK CỐ ĐỊNH 9% + KM GÀ HUN CỎ XẠ HƯƠNG 500G X 20% + CHÂN GIÒ VỊ TAYAKI 450G X 10%+ TAI HEO SỐT THÁI 250G X 10% + CHÂN GÀ SẢ TẮC 250G X 10% + LẠP XƯỜNG TÂY BẮC 500G X 10% TỪ NGÀY 1/1 ĐẾN 31/1" u="1"/>
        <s v="Bán hàng Tmart01063 83. Tmart Tòa N02, Ecohome3 theo hóa đơn 00001281 , CK CỐ ĐỊNH 9% + KM GÀ HUN CỎ XẠ HƯƠNG 500G X 20% + CHÂN GIÒ VỊ TAYAKI 450G X 10%+ TAI HEO SỐT THÁI 250G X 10% + CHÂN GÀ SẢ TẮC 250G X 10% + LẠP XƯỜNG TÂY BẮC 500G X 10% TỪ NGÀY 1/1 ĐẾN 31/1" u="1"/>
        <s v="Bán hàng Tmart01067 86. Quầy Nơ 4A Linh Đàm theo hóa đơn 00001319 , CK CỐ ĐỊNH 9% + KM GÀ HUN CỎ XẠ HƯƠNG 500G X 20% + CHÂN GIÒ VỊ TAYAKI 450G X 10%+ TAI HEO SỐT THÁI 250G X 10% + CHÂN GÀ SẢ TẮC 250G X 10% + LẠP XƯỜNG TÂY BẮC 500G X 10% TỪ NGÀY 1/1 ĐẾN 31/1" u="1"/>
        <s v="Bán hàng Tmart01071 90. Quầy Đại Thanh 2 theo hóa đơn 00000769" u="1"/>
        <s v="Bán hàng Tmart01072 91. Quầy 96 Vĩnh Hưng theo hóa đơn 00000017" u="1"/>
        <s v="Bán hàng Tmart01075 94. 282 Xuân Đỉnh theo hóa đơn 00001293 , CK CỐ ĐỊNH 9% + KM GÀ HUN CỎ XẠ HƯƠNG 500G X 20% + CHÂN GIÒ VỊ TAYAKI 450G X 10%+ TAI HEO SỐT THÁI 250G X 10% + CHÂN GÀ SẢ TẮC 250G X 10% + LẠP XƯỜNG TÂY BẮC 500G X 10% TỪ NGÀY 1/1 ĐẾN 31/1" u="1"/>
        <s v="Bán hàng Tmart01078 96. Quầy Ecohome 1 theo hóa đơn 00001295 , CK CỐ ĐỊNH 9% + KM GÀ HUN CỎ XẠ HƯƠNG 500G X 20% + CHÂN GIÒ VỊ TAYAKI 450G X 10%+ TAI HEO SỐT THÁI 250G X 10% + CHÂN GÀ SẢ TẮC 250G X 10% + LẠP XƯỜNG TÂY BẮC 500G X 10% TỪ NGÀY 1/1 ĐẾN 31/1" u="1"/>
        <s v="Bán hàng Tmart01081 100. Quầy Trâu Quỳ, Gia Lâm theo hóa đơn 00000073" u="1"/>
        <s v="Bán hàng Tmart01081 100. Quầy Trâu Quỳ, Gia Lâm theo hóa đơn 00000748 , CK CỐ ĐỊNH 9% + KM GÀ HUN CỎ XẠ HƯƠNG 500G X 20% + CHÂN GIÒ VỊ TAYAKI 450G X 10%+ TAI HEO SỐT THÁI 250G X 10% + CHÂN GÀ SẢ TẮC 250G X 10% + LẠP XƯỜNG TÂY BẮC 500G X 10% TỪ NGÀY 1/1 ĐẾN 31/1" u="1"/>
        <s v="Bán hàng Tmart01084 103. Quầy Kosmo theo hóa đơn 00001302 , CK CỐ ĐỊNH 9% + KM GÀ HUN CỎ XẠ HƯƠNG 500G X 20% + CHÂN GIÒ VỊ TAYAKI 450G X 10%+ TAI HEO SỐT THÁI 250G X 10% + CHÂN GÀ SẢ TẮC 250G X 10% + LẠP XƯỜNG TÂY BẮC 500G X 10% TỪ NGÀY 1/1 ĐẾN 31/1" u="1"/>
        <s v="Bán hàng Tmart01085 104. Quầy 44 Triều Khúc theo hóa đơn 00001298 , CK CỐ ĐỊNH 9% + KM GÀ HUN CỎ XẠ HƯƠNG 500G X 20% + CHÂN GIÒ VỊ TAYAKI 450G X 10%+ TAI HEO SỐT THÁI 250G X 10% + CHÂN GÀ SẢ TẮC 250G X 10% + LẠP XƯỜNG TÂY BẮC 500G X 10% TỪ NGÀY 1/1 ĐẾN 31/1" u="1"/>
        <s v="Bán hàng Tmart01089 108. Quầy Licogi 13 theo hóa đơn 00001296 , CK CỐ ĐỊNH 9% + KM GÀ HUN CỎ XẠ HƯƠNG 500G X 20% + CHÂN GIÒ VỊ TAYAKI 450G X 10%+ TAI HEO SỐT THÁI 250G X 10% + CHÂN GÀ SẢ TẮC 250G X 10% + LẠP XƯỜNG TÂY BẮC 500G X 10% TỪ NGÀY 1/1 ĐẾN 31/1" u="1"/>
        <s v="Bán hàng Tmart01096 1096. Nhà máy Canon Thăng Long theo hóa đơn 00001297 , CK CỐ ĐỊNH 9% + KM GÀ HUN CỎ XẠ HƯƠNG 500G X 20% + CHÂN GIÒ VỊ TAYAKI 450G X 10%+ TAI HEO SỐT THÁI 250G X 10% + CHÂN GÀ SẢ TẮC 250G X 10% + LẠP XƯỜNG TÂY BẮC 500G X 10% TỪ NGÀY 1/1 ĐẾN 31/1" u="1"/>
        <s v="Bán hàng Tmart01097 116. Quầy Iris Garden theo hóa đơn 00001300 , CK CỐ ĐỊNH 9% + KM GÀ HUN CỎ XẠ HƯƠNG 500G X 20% + CHÂN GIÒ VỊ TAYAKI 450G X 10%+ TAI HEO SỐT THÁI 250G X 10% + CHÂN GÀ SẢ TẮC 250G X 10% + LẠP XƯỜNG TÂY BẮC 500G X 10% TỪ NGÀY 1/1 ĐẾN 31/1" u="1"/>
        <s v="Bán hàng Tmart03002 121. Quầy HH4B Linh Đàm theo hóa đơn 00000745 , CK CỐ ĐỊNH 9% + KM GÀ HUN CỎ XẠ HƯƠNG 500G X 20% + CHÂN GIÒ VỊ TAYAKI 450G X 10%+ TAI HEO SỐT THÁI 250G X 10% + CHÂN GÀ SẢ TẮC 250G X 10% + LẠP XƯỜNG TÂY BẮC 500G X 10% TỪ NGÀY 1/1 ĐẾN 31/1" u="1"/>
        <s v="Bán hàng Tmart03003 122. Quầy TECCO Diamond theo hóa đơn 00000746 , CK CỐ ĐỊNH 9% + KM GÀ HUN CỎ XẠ HƯƠNG 500G X 20% + CHÂN GIÒ VỊ TAYAKI 450G X 10%+ TAI HEO SỐT THÁI 250G X 10% + CHÂN GÀ SẢ TẮC 250G X 10% + LẠP XƯỜNG TÂY BẮC 500G X 10% TỪ NGÀY 1/1 ĐẾN 31/1" u="1"/>
        <s v="Bán hàng Tmart03004 123.Quầy 282 Nguyễn Huy Tưởng theo hóa đơn 00001268 , CK CỐ ĐỊNH 9% + KM GÀ HUN CỎ XẠ HƯƠNG 500G X 20% + CHÂN GIÒ VỊ TAYAKI 450G X 10%+ TAI HEO SỐT THÁI 250G X 10% + CHÂN GÀ SẢ TẮC 250G X 10% + LẠP XƯỜNG TÂY BẮC 500G X 10% TỪ NGÀY 1/1 ĐẾN 31/1" u="1"/>
        <s v="Bán hàng Tmart03005 1801. Quầy Cổ Nhuế theo hóa đơn 00001267, CK CỐ ĐỊNH 9% + KM GÀ HUN CỎ XẠ HƯƠNG 500G X 20% + CHÂN GIÒ VỊ TAYAKI 450G X 10%+ TAI HEO SỐT THÁI 250G X 10% + CHÂN GÀ SẢ TẮC 250G X 10% + LẠP XƯỜNG TÂY BẮC 500G X 10% TỪ NGÀY 1/1 ĐẾN 31/1" u="1"/>
        <s v="Bán hàng Tmart03006 125. Quầy MIPEC Kiến Hưng theo hóa đơn 00001299 , CK CỐ ĐỊNH 9% + KM GÀ HUN CỎ XẠ HƯƠNG 500G X 20% + CHÂN GIÒ VỊ TAYAKI 450G X 10%+ TAI HEO SỐT THÁI 250G X 10% + CHÂN GÀ SẢ TẮC 250G X 10% + LẠP XƯỜNG TÂY BẮC 500G X 10% TỪ NGÀY 1/1 ĐẾN 31/1" u="1"/>
        <s v="Bán hàng Tmart03007 126. Quầy G1 Sunshine theo hóa đơn 00000747 , CK CỐ ĐỊNH 9% + KM GÀ HUN CỎ XẠ HƯƠNG 500G X 20% + CHÂN GIÒ VỊ TAYAKI 450G X 10%+ TAI HEO SỐT THÁI 250G X 10% + CHÂN GÀ SẢ TẮC 250G X 10% + LẠP XƯỜNG TÂY BẮC 500G X 10% TỪ NGÀY 1/1 ĐẾN 31/1" u="1"/>
        <s v="Bán hàng Tmart03009 128. Quầy A2 Phương Đông Green Park theo hóa đơn 00000750 , CK CỐ ĐỊNH 9% + KM GÀ HUN CỎ XẠ HƯƠNG 500G X 20% + CHÂN GIÒ VỊ TAYAKI 450G X 10%+ TAI HEO SỐT THÁI 250G X 10% + CHÂN GÀ SẢ TẮC 250G X 10% + LẠP XƯỜNG TÂY BẮC 500G X 10% TỪ NGÀY 1/1 ĐẾN 31/1" u="1"/>
        <s v="Bán hàng Tmart03010 129. Quầy HH Thái Hà 2 theo hóa đơn 00001269 , CK CỐ ĐỊNH 9% + KM GÀ HUN CỎ XẠ HƯƠNG 500G X 20% + CHÂN GIÒ VỊ TAYAKI 450G X 10%+ TAI HEO SỐT THÁI 250G X 10% + CHÂN GÀ SẢ TẮC 250G X 10% + LẠP XƯỜNG TÂY BẮC 500G X 10% TỪ NGÀY 1/1 ĐẾN 31/1" u="1"/>
        <s v="Bán hàng Tmart03012 131. Quầy Tam Trinh 2 theo hóa đơn 00000019" u="1"/>
        <s v="Bán hàng Tmart03012 131. Quầy Tam Trinh 2 theo hóa đơn 00001415 , CK CỐ ĐỊNH 9% + KM GÀ HUN CỎ XẠ HƯƠNG 500G X 20% + CHÂN GIÒ VỊ TAYAKI 450G X 10%+ TAI HEO SỐT THÁI 250G X 10% + CHÂN GÀ SẢ TẮC 250G X 10% + LẠP XƯỜNG TÂY BẮC 500G X 10% TỪ NGÀY 1/1 ĐẾN 31/1" u="1"/>
        <s v="Bán hàng Tmart03013 Quầy Phúc Thọ theo hóa đơn 00001290 , CK CỐ ĐỊNH 9% + KM GÀ HUN CỎ XẠ HƯƠNG 500G X 20% + CHÂN GIÒ VỊ TAYAKI 450G X 10%+ TAI HEO SỐT THÁI 250G X 10% + CHÂN GÀ SẢ TẮC 250G X 10% + LẠP XƯỜNG TÂY BẮC 500G X 10% TỪ NGÀY 1/1 ĐẾN 31/1" u="1"/>
        <s v="Bán hàng Tmart03014 133. Quầy Đa Sỹ theo hóa đơn 00001271 , CK CỐ ĐỊNH 9% + KM GÀ HUN CỎ XẠ HƯƠNG 500G X 20% + CHÂN GIÒ VỊ TAYAKI 450G X 10%+ TAI HEO SỐT THÁI 250G X 10% + CHÂN GÀ SẢ TẮC 250G X 10% + LẠP XƯỜNG TÂY BẮC 500G X 10% TỪ NGÀY 1/1 ĐẾN 31/1" u="1"/>
        <s v="Bán hàng Tmart03017 Ecohome5 theo hóa đơn 00001291 , CK CỐ ĐỊNH 9% + KM GÀ HUN CỎ XẠ HƯƠNG 500G X 20% + CHÂN GIÒ VỊ TAYAKI 450G X 10%+ TAI HEO SỐT THÁI 250G X 10% + CHÂN GÀ SẢ TẮC 250G X 10% + LẠP XƯỜNG TÂY BẮC 500G X 10% TỪ NGÀY 1/1 ĐẾN 31/1" u="1"/>
        <s v="Bán hàng Tmart03018 137. Quầy 358 Nguyễn Trãi theo hóa đơn 00001289 , CK CỐ ĐỊNH 9% + KM GÀ HUN CỎ XẠ HƯƠNG 500G X 20% + CHÂN GIÒ VỊ TAYAKI 450G X 10%+ TAI HEO SỐT THÁI 250G X 10% + CHÂN GÀ SẢ TẮC 250G X 10% + LẠP XƯỜNG TÂY BẮC 500G X 10% TỪ NGÀY 1/1 ĐẾN 31/1" u="1"/>
        <s v="ĐỢI THANH TOÁN RÙI XUẤT - Bán hàng Trần Thanh Vân" u="1"/>
        <s v="Hàng trả - VIETY - CÔNG TY TNHH VIỆT Ý HÀ NỘI CENTER - 2411xtviety - Phiếu ngày (20/11/2025)" u="1"/>
        <s v="Bán hàng Việt Ý Siêu thị Go Việt Hưng theo hóa đơn 00085958" u="1"/>
      </sharedItems>
    </cacheField>
    <cacheField name="Tiền hàng" numFmtId="0">
      <sharedItems containsString="0" containsBlank="1" containsNumber="1" containsInteger="1" minValue="-897364" maxValue="2998446"/>
    </cacheField>
    <cacheField name="Tiền chiết khấu" numFmtId="0">
      <sharedItems containsString="0" containsBlank="1" containsNumber="1" containsInteger="1" minValue="0" maxValue="213243"/>
    </cacheField>
    <cacheField name="Tiền VAT" numFmtId="0">
      <sharedItems containsString="0" containsBlank="1" containsNumber="1" minValue="-71789" maxValue="239876"/>
    </cacheField>
    <cacheField name="Tổng giá trị" numFmtId="0">
      <sharedItems containsString="0" containsBlank="1" containsNumber="1" minValue="-969153" maxValue="3238322"/>
    </cacheField>
    <cacheField name="Phân loại" numFmtId="38">
      <sharedItems containsBlank="1"/>
    </cacheField>
    <cacheField name="Ngày Thanh toán" numFmtId="14">
      <sharedItems containsNonDate="0" containsDate="1" containsString="0" containsBlank="1" minDate="2026-01-20T00:00:00" maxDate="2026-09-11T00:00:00"/>
    </cacheField>
    <cacheField name="Chứng từ Thanh toán" numFmtId="38">
      <sharedItems containsNonDate="0" containsString="0" containsBlank="1"/>
    </cacheField>
    <cacheField name="Số còn phải thu ĐK" numFmtId="165">
      <sharedItems containsSemiMixedTypes="0" containsString="0" containsNumber="1" containsInteger="1" minValue="-350069" maxValue="1508185"/>
    </cacheField>
    <cacheField name="Giá Trị HD sau CK" numFmtId="38">
      <sharedItems containsSemiMixedTypes="0" containsString="0" containsNumber="1" minValue="-969153" maxValue="3238322"/>
    </cacheField>
    <cacheField name="Số tiền đã thu" numFmtId="165">
      <sharedItems containsSemiMixedTypes="0" containsString="0" containsNumber="1" minValue="-969153" maxValue="3238322"/>
    </cacheField>
    <cacheField name="Số còn phải thu" numFmtId="38">
      <sharedItems containsSemiMixedTypes="0" containsString="0" containsNumber="1" containsInteger="1" minValue="-189447" maxValue="2510551"/>
    </cacheField>
    <cacheField name="Ngày tính CN" numFmtId="14">
      <sharedItems containsSemiMixedTypes="0" containsNonDate="0" containsDate="1" containsString="0" minDate="1899-12-30T00:00:00" maxDate="2026-08-31T00:00:00"/>
    </cacheField>
    <cacheField name="Số ngày được nợ" numFmtId="38">
      <sharedItems containsNonDate="0" containsString="0" containsBlank="1"/>
    </cacheField>
    <cacheField name="Hạn thanh toán" numFmtId="14">
      <sharedItems containsSemiMixedTypes="0" containsNonDate="0" containsDate="1" containsString="0" minDate="1899-12-30T00:00:00" maxDate="2026-08-31T00:00:00"/>
    </cacheField>
    <cacheField name="Số ngày nợ còn lại" numFmtId="165">
      <sharedItems containsSemiMixedTypes="0" containsString="0" containsNumber="1" containsInteger="1" minValue="0" maxValue="0"/>
    </cacheField>
    <cacheField name="Nhóm nợ trước hạn" numFmtId="165">
      <sharedItems containsNonDate="0" containsString="0" containsBlank="1"/>
    </cacheField>
    <cacheField name="Số ngày quá hạn" numFmtId="0">
      <sharedItems containsMixedTypes="1" containsNumber="1" minValue="13.458443171293766" maxValue="105.45844317129377"/>
    </cacheField>
    <cacheField name="Nhóm nợ quá hạn" numFmtId="0">
      <sharedItems containsBlank="1" count="13">
        <s v="Đã thanh toán"/>
        <s v="Nợ quá hạn từ 30 ngày đến 60 ngày"/>
        <s v="Nợ quá hạn 30 ngày"/>
        <s v="Nợ quá hạn từ 90 ngày đến 120 ngày"/>
        <s v="Nợ quá hạn từ 60 ngày đến 90 ngày"/>
        <s v="Nợ quá hạn hơn 120 ngày có khả năng mất thanh toán" u="1"/>
        <m u="1"/>
        <s v="" u="1"/>
        <e v="#VALUE!" u="1"/>
        <s v="Chưa đến hạn thanh toán" u="1"/>
        <e v="#REF!" u="1"/>
        <e v="#N/A" u="1"/>
        <s v="readymart004" u="1"/>
      </sharedItems>
    </cacheField>
    <cacheField name="Tháng HĐ" numFmtId="169">
      <sharedItems containsDate="1" containsMixedTypes="1" minDate="2025-12-01T00:00:00" maxDate="2026-08-31T00:00:00"/>
    </cacheField>
    <cacheField name="Tháng Thanh toán" numFmtId="169">
      <sharedItems containsSemiMixedTypes="0" containsNonDate="0" containsDate="1" containsString="0" minDate="1899-12-30T00:00:00" maxDate="2026-09-11T00:00:00"/>
    </cacheField>
    <cacheField name="Ghi chú" numFmtId="0">
      <sharedItems containsNonDate="0" containsString="0" containsBlank="1"/>
    </cacheField>
    <cacheField name="Trạng Thái ghi sổ" numFmtId="0">
      <sharedItems containsNonDate="0" containsString="0" containsBlank="1"/>
    </cacheField>
    <cacheField name="NHÓM KHÁCH HÀNG" numFmtId="0">
      <sharedItems containsDate="1" containsBlank="1" containsMixedTypes="1" minDate="1899-12-31T00:00:00" maxDate="2025-12-18T00:00:00" count="168">
        <s v="SIBA MIỀN BẮC"/>
        <s v="SIBA MIỀN NAM"/>
        <s v=""/>
        <s v="SIBA FOOD" u="1"/>
        <e v="#N/A" u="1"/>
        <m u="1"/>
        <n v="0" u="1"/>
        <s v="KL00117" u="1"/>
        <s v="KL00020" u="1"/>
        <s v="CLEVERFOOD" u="1"/>
        <s v="KL00175" u="1"/>
        <s v="KL00187" u="1"/>
        <s v="KL.HN003" u="1"/>
        <s v="KL00102" u="1"/>
        <s v="KL00182" u="1"/>
        <s v="KL00057-CAMNHUNG-PHUSON" u="1"/>
        <s v="KL00161" u="1"/>
        <s v="KL00186" u="1"/>
        <s v="KL00193" u="1"/>
        <s v="KL00045" u="1"/>
        <s v="KL00167" u="1"/>
        <s v="KL.HN008" u="1"/>
        <s v="KL00188" u="1"/>
        <s v="KL00190" u="1"/>
        <s v="KL00191" u="1"/>
        <s v="KL00176" u="1"/>
        <s v="KL00185" u="1"/>
        <s v="KL00068" u="1"/>
        <s v="KL00082" u="1"/>
        <s v="KL00177" u="1"/>
        <s v="KL00106" u="1"/>
        <s v="KL00196" u="1"/>
        <s v="KL00056" u="1"/>
        <s v="KL00065" u="1"/>
        <s v="KL00155" u="1"/>
        <s v="KL00172" u="1"/>
        <s v="KL00103" u="1"/>
        <s v="KL00099" u="1"/>
        <s v="KL00168" u="1"/>
        <s v="THANHVAN" u="1"/>
        <s v="KL00192" u="1"/>
        <s v="KL00066" u="1"/>
        <s v="KL00053" u="1"/>
        <s v="KL00181" u="1"/>
        <s v="KL00145" u="1"/>
        <s v="KL00174" u="1"/>
        <s v="Eco001" u="1"/>
        <s v="HKD PHUC HAU" u="1"/>
        <s v="KL00085" u="1"/>
        <s v="KL.HN007" u="1"/>
        <s v="KL00202" u="1"/>
        <s v="KL00194" u="1"/>
        <s v="TDMART" u="1"/>
        <s v="KL00142" u="1"/>
        <s v="KL00152" u="1"/>
        <s v="KL00143" u="1"/>
        <s v="KL00028" u="1"/>
        <s v="KK" u="1"/>
        <s v="MINH ĐĂNG FOOD" u="1"/>
        <s v="KL.HN001" u="1"/>
        <s v="KL00016" u="1"/>
        <s v="KL00047" u="1"/>
        <s v="KL00052" u="1"/>
        <s v="TPXANH-CMART" u="1"/>
        <s v="KL00119" u="1"/>
        <s v="KL00105" u="1"/>
        <s v="KL00124" u="1"/>
        <s v="KL00133" u="1"/>
        <s v="C MART - PHAN THI CHIEM" u="1"/>
        <s v="KL00136" u="1"/>
        <s v="C MART - LIÊN CHÂU" u="1"/>
        <s v="C-MART-HP" u="1"/>
        <s v="KL00163" u="1"/>
        <s v="KL00169" u="1"/>
        <s v="STXANH" u="1"/>
        <s v="KL00199" u="1"/>
        <s v="KL00200" u="1"/>
        <s v="KL" u="1"/>
        <s v="C MART" u="1"/>
        <s v="KHACH LE OKONO" u="1"/>
        <s v="OKONO" u="1"/>
        <s v="KL.SG" u="1"/>
        <s v="Tiktok-HCM-01" u="1"/>
        <s v="TGSAMSUA" u="1"/>
        <s v="TPTHUCPHAM" u="1"/>
        <s v="EASY" u="1"/>
        <s v="GTGT" u="1"/>
        <s v="TOMITA" u="1"/>
        <s v="TTMFARM" u="1"/>
        <s v="UNIT-ECO" u="1"/>
        <s v="FRUITS" u="1"/>
        <s v="AEON" u="1"/>
        <s v="SONGNGOC" u="1"/>
        <s v="SÀNH ĐIỆU HCM" u="1"/>
        <s v="SÀNH ĐIỆU HN" u="1"/>
        <s v="SANHDIEU" u="1"/>
        <s v="REALFMART" u="1"/>
        <s v="VIET Y HN" u="1"/>
        <s v="VIETY NHA TRANG" u="1"/>
        <s v="READDY MART" u="1"/>
        <s v="DALATFARM" u="1"/>
        <s v="FINEMART" u="1"/>
        <s v="GREENMART" u="1"/>
        <s v="HAPPYMART" u="1"/>
        <s v="SHINSEN" u="1"/>
        <s v="SÓI BIỂN" u="1"/>
        <s v="MENAS" u="1"/>
        <s v="KL00111" u="1"/>
        <s v="ANNGHIA" u="1"/>
        <s v="BRG - FUJIMART" u="1"/>
        <s v="CÔNG TY CỔ PHẦN CÔNG NGHỆ SEN ĐỎ" u="1"/>
        <s v="BCMALL" u="1"/>
        <s v="NOVACOMMERCE" u="1"/>
        <s v="CMART" u="1"/>
        <s v="KA" u="1"/>
        <s v="KJHBINHDUONG-163" u="1"/>
        <s v="DONGHA" u="1"/>
        <s v="GOMART" u="1"/>
        <s v="HOAVIET" u="1"/>
        <s v="MINHPHUOC" u="1"/>
        <s v="STCHOHAY" u="1"/>
        <s v="STARMART" u="1"/>
        <s v="HUONGGIIFT" u="1"/>
        <s v="HUYLAM" u="1"/>
        <s v="Daily" u="1"/>
        <s v="G24H-TRUONG SINH" u="1"/>
        <s v="KL00157" u="1"/>
        <s v="STTHANHCONG" u="1"/>
        <s v="NNK" u="1"/>
        <s v="KOSAN" u="1"/>
        <s v="CTY SPRING" u="1"/>
        <s v="GĐ VƯỜN TRÀM" u="1"/>
        <s v="SHOPEE" u="1"/>
        <s v="CA DAO" u="1"/>
        <s v="KAI MART" u="1"/>
        <s v="VIETY" u="1"/>
        <s v="VIETY-HNI-LBN-TT" u="1"/>
        <s v="CHIHAU624" u="1"/>
        <s v="HKDPH-HNI-BDH-1055" u="1"/>
        <s v="SOI BIỂN" u="1"/>
        <s v="READY MART" u="1"/>
        <s v="CÔNG TY TNHH CÔNG NGHỆ MINH KHÁNH AN" u="1"/>
        <s v="KL00162" u="1"/>
        <s v="INTIMEXDANANG" u="1"/>
        <s v="CÔNG TY TNHH PHÁT TRIỂN NHÂN LỰC VIỆT" u="1"/>
        <s v="KL00109" u="1"/>
        <s v="KL00164" u="1"/>
        <s v="KL00073" u="1"/>
        <s v="AEON CITIMART" u="1"/>
        <s v="AEON MALL" u="1"/>
        <s v="VIETY-001" u="1"/>
        <s v="VITALMART" u="1"/>
        <s v="JMART" u="1"/>
        <s v="HTL" u="1"/>
        <s v="SÀNH ĐIỆU" u="1"/>
        <s v="LONG BEACH" u="1"/>
        <d v="2025-06-27T00:00:00" u="1"/>
        <d v="2025-07-15T00:00:00" u="1"/>
        <d v="2025-08-08T00:00:00" u="1"/>
        <d v="2025-08-16T00:00:00" u="1"/>
        <d v="2025-09-05T00:00:00" u="1"/>
        <d v="2025-10-03T00:00:00" u="1"/>
        <d v="2025-10-18T00:00:00" u="1"/>
        <d v="2025-11-11T00:00:00" u="1"/>
        <d v="2025-11-28T00:00:00" u="1"/>
        <d v="2025-12-17T00:00:00" u="1"/>
        <d v="2025-03-08T00:00:00" u="1"/>
        <d v="2025-05-16T00:00:00" u="1"/>
      </sharedItems>
    </cacheField>
    <cacheField name="TÊN NHÓM KHÁCH HÀNG" numFmtId="0">
      <sharedItems containsMixedTypes="1" containsNumber="1" containsInteger="1" minValue="0" maxValue="0" count="4">
        <s v="CHI NHÁNH CÔNG TY CỔ PHẦN SIBA FOOD VIỆT NAM TẠI HÀ NỘI"/>
        <s v="CÔNG TY CỔ PHẦN SIBA FOOD VIỆT NAM"/>
        <s v=""/>
        <n v="0" u="1"/>
      </sharedItems>
    </cacheField>
    <cacheField name="Nhân viên sale" numFmtId="0">
      <sharedItems containsDate="1" containsBlank="1" containsMixedTypes="1" minDate="1899-12-31T00:00:00" maxDate="2025-12-18T00:00:00" count="27">
        <s v="Đỗ Minh Quang"/>
        <s v="Vũ Anh Tuấn"/>
        <s v="Hứa Thị Ngọc Thơ"/>
        <s v="Nguyễn Quốc Thái"/>
        <s v="Trần Hạo Nhị"/>
        <s v="Tô Quốc Sang"/>
        <e v="#N/A"/>
        <m u="1"/>
        <s v="Trần Thị Huệ" u="1"/>
        <s v="Nguyễn Văn Vinh" u="1"/>
        <n v="0" u="1"/>
        <s v="Trần Kỳ Tâm" u="1"/>
        <s v="Dương Thị Kim Hồng" u="1"/>
        <s v="Trần Cao Hoàng Tâm" u="1"/>
        <s v="Trương Quang Thanh" u="1"/>
        <e v="#REF!" u="1"/>
        <d v="2025-05-16T00:00:00" u="1"/>
        <d v="2025-06-27T00:00:00" u="1"/>
        <d v="2025-07-15T00:00:00" u="1"/>
        <d v="2025-08-08T00:00:00" u="1"/>
        <d v="2025-08-16T00:00:00" u="1"/>
        <d v="2025-09-05T00:00:00" u="1"/>
        <d v="2025-10-03T00:00:00" u="1"/>
        <d v="2025-10-18T00:00:00" u="1"/>
        <d v="2025-11-11T00:00:00" u="1"/>
        <d v="2025-11-28T00:00:00" u="1"/>
        <d v="2025-12-17T00:00:00" u="1"/>
      </sharedItems>
    </cacheField>
    <cacheField name="TINH/TP" numFmtId="0">
      <sharedItems containsMixedTypes="1" containsNumber="1" containsInteger="1" minValue="0" maxValue="0" count="5">
        <s v="Hà Nội"/>
        <s v="Hồ Chí Minh"/>
        <s v="TP.Hồ Chí Minh"/>
        <e v="#N/A"/>
        <n v="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x v="0"/>
    <x v="0"/>
    <x v="0"/>
    <x v="0"/>
    <d v="2025-12-01T00:00:00"/>
    <s v="00080134"/>
    <x v="0"/>
    <n v="636844"/>
    <n v="0"/>
    <n v="50948"/>
    <n v="687792"/>
    <s v="Tồn đầu kỳ"/>
    <d v="2026-01-20T00:00:00"/>
    <m/>
    <n v="687792"/>
    <n v="0"/>
    <n v="687792"/>
    <n v="0"/>
    <d v="2025-12-01T00:00:00"/>
    <m/>
    <d v="2025-12-01T00:00:00"/>
    <n v="0"/>
    <m/>
    <s v=""/>
    <x v="0"/>
    <d v="2025-12-01T00:00:00"/>
    <d v="2026-01-20T00:00:00"/>
    <m/>
    <m/>
    <x v="0"/>
    <x v="0"/>
    <x v="0"/>
    <x v="0"/>
  </r>
  <r>
    <x v="0"/>
    <x v="0"/>
    <x v="1"/>
    <x v="0"/>
    <d v="2025-12-09T00:00:00"/>
    <s v="00082356"/>
    <x v="1"/>
    <n v="847594"/>
    <n v="0"/>
    <n v="67808"/>
    <n v="915402"/>
    <s v="Tồn đầu kỳ"/>
    <d v="2026-01-20T00:00:00"/>
    <m/>
    <n v="915402"/>
    <n v="0"/>
    <n v="915402"/>
    <n v="0"/>
    <d v="2025-12-09T00:00:00"/>
    <m/>
    <d v="2025-12-09T00:00:00"/>
    <n v="0"/>
    <m/>
    <s v=""/>
    <x v="0"/>
    <d v="2025-12-09T00:00:00"/>
    <d v="2026-01-20T00:00:00"/>
    <m/>
    <m/>
    <x v="0"/>
    <x v="0"/>
    <x v="0"/>
    <x v="0"/>
  </r>
  <r>
    <x v="0"/>
    <x v="0"/>
    <x v="2"/>
    <x v="0"/>
    <d v="2025-12-18T00:00:00"/>
    <s v="00084590"/>
    <x v="2"/>
    <n v="1396468"/>
    <n v="0"/>
    <n v="111717"/>
    <n v="1508185"/>
    <s v="Tồn đầu kỳ"/>
    <d v="2026-01-20T00:00:00"/>
    <m/>
    <n v="1508185"/>
    <n v="0"/>
    <n v="1508185"/>
    <n v="0"/>
    <d v="2025-12-18T00:00:00"/>
    <m/>
    <d v="2025-12-18T00:00:00"/>
    <n v="0"/>
    <m/>
    <s v=""/>
    <x v="0"/>
    <d v="2025-12-18T00:00:00"/>
    <d v="2026-01-20T00:00:00"/>
    <m/>
    <m/>
    <x v="0"/>
    <x v="0"/>
    <x v="0"/>
    <x v="0"/>
  </r>
  <r>
    <x v="0"/>
    <x v="0"/>
    <x v="3"/>
    <x v="0"/>
    <d v="2025-12-26T00:00:00"/>
    <s v="00087387"/>
    <x v="0"/>
    <n v="414150"/>
    <n v="0"/>
    <n v="33132"/>
    <n v="447282"/>
    <s v="Tồn đầu kỳ"/>
    <d v="2026-01-20T00:00:00"/>
    <m/>
    <n v="447282"/>
    <n v="0"/>
    <n v="447282"/>
    <n v="0"/>
    <d v="2025-12-26T00:00:00"/>
    <m/>
    <d v="2025-12-26T00:00:00"/>
    <n v="0"/>
    <m/>
    <s v=""/>
    <x v="0"/>
    <d v="2025-12-26T00:00:00"/>
    <d v="2026-01-20T00:00:00"/>
    <m/>
    <m/>
    <x v="0"/>
    <x v="0"/>
    <x v="0"/>
    <x v="0"/>
  </r>
  <r>
    <x v="0"/>
    <x v="0"/>
    <x v="4"/>
    <x v="0"/>
    <d v="2025-12-29T00:00:00"/>
    <s v="00088275"/>
    <x v="3"/>
    <n v="533813"/>
    <n v="0"/>
    <n v="42705"/>
    <n v="576518"/>
    <s v="Tồn đầu kỳ"/>
    <d v="2026-01-20T00:00:00"/>
    <m/>
    <n v="576518"/>
    <n v="0"/>
    <n v="576518"/>
    <n v="0"/>
    <d v="2025-12-29T00:00:00"/>
    <m/>
    <d v="2025-12-29T00:00:00"/>
    <n v="0"/>
    <m/>
    <s v=""/>
    <x v="0"/>
    <d v="2025-12-29T00:00:00"/>
    <d v="2026-01-20T00:00:00"/>
    <m/>
    <m/>
    <x v="0"/>
    <x v="0"/>
    <x v="0"/>
    <x v="0"/>
  </r>
  <r>
    <x v="0"/>
    <x v="0"/>
    <x v="5"/>
    <x v="0"/>
    <d v="2025-12-30T00:00:00"/>
    <s v="00002181"/>
    <x v="4"/>
    <n v="-156777"/>
    <n v="0"/>
    <n v="-12542"/>
    <n v="-169319"/>
    <s v="Tồn đầu kỳ"/>
    <d v="2026-01-20T00:00:00"/>
    <m/>
    <n v="-169319"/>
    <n v="0"/>
    <n v="-169319"/>
    <n v="0"/>
    <d v="2025-12-30T00:00:00"/>
    <m/>
    <d v="2025-12-30T00:00:00"/>
    <n v="0"/>
    <m/>
    <s v=""/>
    <x v="0"/>
    <d v="2025-12-30T00:00:00"/>
    <d v="2026-01-20T00:00:00"/>
    <m/>
    <m/>
    <x v="0"/>
    <x v="0"/>
    <x v="0"/>
    <x v="0"/>
  </r>
  <r>
    <x v="0"/>
    <x v="0"/>
    <x v="5"/>
    <x v="0"/>
    <d v="2025-12-30T00:00:00"/>
    <s v="00002182"/>
    <x v="4"/>
    <n v="-57387"/>
    <n v="0"/>
    <n v="-4591"/>
    <n v="-61978"/>
    <s v="Tồn đầu kỳ"/>
    <d v="2026-01-20T00:00:00"/>
    <m/>
    <n v="-61978"/>
    <n v="0"/>
    <n v="-61978"/>
    <n v="0"/>
    <d v="2025-12-30T00:00:00"/>
    <m/>
    <d v="2025-12-30T00:00:00"/>
    <n v="0"/>
    <m/>
    <s v=""/>
    <x v="0"/>
    <d v="2025-12-30T00:00:00"/>
    <d v="2026-01-20T00:00:00"/>
    <m/>
    <m/>
    <x v="0"/>
    <x v="0"/>
    <x v="0"/>
    <x v="0"/>
  </r>
  <r>
    <x v="0"/>
    <x v="0"/>
    <x v="5"/>
    <x v="0"/>
    <d v="2025-12-30T00:00:00"/>
    <s v="00002183"/>
    <x v="4"/>
    <n v="-209820"/>
    <n v="0"/>
    <n v="-16786"/>
    <n v="-226606"/>
    <s v="Tồn đầu kỳ"/>
    <d v="2026-01-20T00:00:00"/>
    <m/>
    <n v="-226606"/>
    <n v="0"/>
    <n v="-226606"/>
    <n v="0"/>
    <d v="2025-12-30T00:00:00"/>
    <m/>
    <d v="2025-12-30T00:00:00"/>
    <n v="0"/>
    <m/>
    <s v=""/>
    <x v="0"/>
    <d v="2025-12-30T00:00:00"/>
    <d v="2026-01-20T00:00:00"/>
    <m/>
    <m/>
    <x v="0"/>
    <x v="0"/>
    <x v="0"/>
    <x v="0"/>
  </r>
  <r>
    <x v="0"/>
    <x v="0"/>
    <x v="5"/>
    <x v="0"/>
    <d v="2025-12-30T00:00:00"/>
    <s v="00002184"/>
    <x v="4"/>
    <n v="-324138"/>
    <n v="0"/>
    <n v="-25931"/>
    <n v="-350069"/>
    <s v="Tồn đầu kỳ"/>
    <d v="2026-01-20T00:00:00"/>
    <m/>
    <n v="-350069"/>
    <n v="0"/>
    <n v="-350069"/>
    <n v="0"/>
    <d v="2025-12-30T00:00:00"/>
    <m/>
    <d v="2025-12-30T00:00:00"/>
    <n v="0"/>
    <m/>
    <s v=""/>
    <x v="0"/>
    <d v="2025-12-30T00:00:00"/>
    <d v="2026-01-20T00:00:00"/>
    <m/>
    <m/>
    <x v="0"/>
    <x v="0"/>
    <x v="0"/>
    <x v="0"/>
  </r>
  <r>
    <x v="0"/>
    <x v="0"/>
    <x v="5"/>
    <x v="0"/>
    <d v="2025-12-30T00:00:00"/>
    <s v="00002185"/>
    <x v="4"/>
    <n v="-197400"/>
    <n v="0"/>
    <n v="-15792"/>
    <n v="-213192"/>
    <s v="Tồn đầu kỳ"/>
    <d v="2026-01-20T00:00:00"/>
    <m/>
    <n v="-213192"/>
    <n v="0"/>
    <n v="-213192"/>
    <n v="0"/>
    <d v="2025-12-30T00:00:00"/>
    <m/>
    <d v="2025-12-30T00:00:00"/>
    <n v="0"/>
    <m/>
    <s v=""/>
    <x v="0"/>
    <d v="2025-12-30T00:00:00"/>
    <d v="2026-01-20T00:00:00"/>
    <m/>
    <m/>
    <x v="0"/>
    <x v="0"/>
    <x v="0"/>
    <x v="0"/>
  </r>
  <r>
    <x v="0"/>
    <x v="0"/>
    <x v="5"/>
    <x v="0"/>
    <d v="2025-12-30T00:00:00"/>
    <s v="00002186"/>
    <x v="4"/>
    <n v="-209820"/>
    <n v="0"/>
    <n v="-16786"/>
    <n v="-226606"/>
    <s v="Tồn đầu kỳ"/>
    <d v="2026-01-20T00:00:00"/>
    <m/>
    <n v="-226606"/>
    <n v="0"/>
    <n v="-226606"/>
    <n v="0"/>
    <d v="2025-12-30T00:00:00"/>
    <m/>
    <d v="2025-12-30T00:00:00"/>
    <n v="0"/>
    <m/>
    <s v=""/>
    <x v="0"/>
    <d v="2025-12-30T00:00:00"/>
    <d v="2026-01-20T00:00:00"/>
    <m/>
    <m/>
    <x v="0"/>
    <x v="0"/>
    <x v="0"/>
    <x v="0"/>
  </r>
  <r>
    <x v="0"/>
    <x v="0"/>
    <x v="6"/>
    <x v="1"/>
    <d v="2026-01-03T00:00:00"/>
    <s v="00000102"/>
    <x v="1"/>
    <n v="915689"/>
    <n v="0"/>
    <n v="73255"/>
    <n v="988944"/>
    <s v="Bán hàng"/>
    <d v="2026-02-10T00:00:00"/>
    <m/>
    <n v="0"/>
    <n v="988944"/>
    <n v="988944"/>
    <n v="0"/>
    <d v="2026-01-03T00:00:00"/>
    <m/>
    <d v="2026-01-03T00:00:00"/>
    <n v="0"/>
    <m/>
    <s v=""/>
    <x v="0"/>
    <d v="2026-01-03T00:00:00"/>
    <d v="2026-02-10T00:00:00"/>
    <m/>
    <m/>
    <x v="0"/>
    <x v="0"/>
    <x v="0"/>
    <x v="0"/>
  </r>
  <r>
    <x v="0"/>
    <x v="0"/>
    <x v="7"/>
    <x v="2"/>
    <d v="2026-01-05T00:00:00"/>
    <s v="00000109"/>
    <x v="2"/>
    <n v="1271916"/>
    <n v="0"/>
    <n v="101753"/>
    <n v="1373669"/>
    <s v="Bán hàng"/>
    <d v="2026-02-10T00:00:00"/>
    <m/>
    <n v="0"/>
    <n v="1373669"/>
    <n v="1373669"/>
    <n v="0"/>
    <d v="2026-01-05T00:00:00"/>
    <m/>
    <d v="2026-01-05T00:00:00"/>
    <n v="0"/>
    <m/>
    <s v=""/>
    <x v="0"/>
    <d v="2026-01-05T00:00:00"/>
    <d v="2026-02-10T00:00:00"/>
    <m/>
    <m/>
    <x v="0"/>
    <x v="0"/>
    <x v="0"/>
    <x v="0"/>
  </r>
  <r>
    <x v="0"/>
    <x v="0"/>
    <x v="8"/>
    <x v="3"/>
    <d v="2026-01-07T00:00:00"/>
    <s v="00001317"/>
    <x v="0"/>
    <n v="552200"/>
    <n v="0"/>
    <n v="44176"/>
    <n v="596376"/>
    <s v="Bán hàng"/>
    <d v="2026-02-10T00:00:00"/>
    <m/>
    <n v="0"/>
    <n v="596376"/>
    <n v="596376"/>
    <n v="0"/>
    <d v="2026-01-07T00:00:00"/>
    <m/>
    <d v="2026-01-07T00:00:00"/>
    <n v="0"/>
    <m/>
    <s v=""/>
    <x v="0"/>
    <d v="2026-01-07T00:00:00"/>
    <d v="2026-02-10T00:00:00"/>
    <m/>
    <m/>
    <x v="0"/>
    <x v="0"/>
    <x v="0"/>
    <x v="0"/>
  </r>
  <r>
    <x v="0"/>
    <x v="0"/>
    <x v="9"/>
    <x v="4"/>
    <d v="2026-01-14T00:00:00"/>
    <s v="00002915"/>
    <x v="3"/>
    <n v="2312925"/>
    <n v="0"/>
    <n v="185034"/>
    <n v="2497959"/>
    <s v="Bán hàng"/>
    <d v="2026-02-10T00:00:00"/>
    <m/>
    <n v="0"/>
    <n v="2497959"/>
    <n v="2497959"/>
    <n v="0"/>
    <d v="2026-01-14T00:00:00"/>
    <m/>
    <d v="2026-01-14T00:00:00"/>
    <n v="0"/>
    <m/>
    <s v=""/>
    <x v="0"/>
    <d v="2026-01-14T00:00:00"/>
    <d v="2026-02-10T00:00:00"/>
    <m/>
    <m/>
    <x v="0"/>
    <x v="0"/>
    <x v="0"/>
    <x v="0"/>
  </r>
  <r>
    <x v="0"/>
    <x v="0"/>
    <x v="10"/>
    <x v="5"/>
    <d v="2026-01-26T00:00:00"/>
    <s v="00006042"/>
    <x v="2"/>
    <n v="1600077"/>
    <n v="0"/>
    <n v="128006"/>
    <n v="1728083"/>
    <s v="Bán hàng"/>
    <d v="2026-02-10T00:00:00"/>
    <m/>
    <n v="0"/>
    <n v="1728083"/>
    <n v="1728083"/>
    <n v="0"/>
    <d v="2026-01-26T00:00:00"/>
    <m/>
    <d v="2026-01-26T00:00:00"/>
    <n v="0"/>
    <m/>
    <s v=""/>
    <x v="0"/>
    <d v="2026-01-26T00:00:00"/>
    <d v="2026-02-10T00:00:00"/>
    <m/>
    <m/>
    <x v="0"/>
    <x v="0"/>
    <x v="0"/>
    <x v="0"/>
  </r>
  <r>
    <x v="0"/>
    <x v="0"/>
    <x v="11"/>
    <x v="6"/>
    <d v="2026-01-27T00:00:00"/>
    <s v="00006176"/>
    <x v="1"/>
    <n v="774173"/>
    <n v="0"/>
    <n v="61934"/>
    <n v="836107"/>
    <s v="Bán hàng"/>
    <d v="2026-02-10T00:00:00"/>
    <m/>
    <n v="0"/>
    <n v="836107"/>
    <n v="836107"/>
    <n v="0"/>
    <d v="2026-01-27T00:00:00"/>
    <m/>
    <d v="2026-01-27T00:00:00"/>
    <n v="0"/>
    <m/>
    <s v=""/>
    <x v="0"/>
    <d v="2026-01-27T00:00:00"/>
    <d v="2026-02-10T00:00:00"/>
    <m/>
    <m/>
    <x v="0"/>
    <x v="0"/>
    <x v="0"/>
    <x v="0"/>
  </r>
  <r>
    <x v="0"/>
    <x v="0"/>
    <x v="12"/>
    <x v="0"/>
    <d v="2026-02-04T00:00:00"/>
    <s v="00000277"/>
    <x v="5"/>
    <n v="-138050"/>
    <n v="0"/>
    <n v="-11044"/>
    <n v="-149094"/>
    <s v="Hàng trả"/>
    <d v="2026-02-10T00:00:00"/>
    <m/>
    <n v="0"/>
    <n v="-149094"/>
    <n v="-149094"/>
    <n v="0"/>
    <d v="2026-02-04T00:00:00"/>
    <m/>
    <d v="2026-02-04T00:00:00"/>
    <n v="0"/>
    <m/>
    <s v=""/>
    <x v="0"/>
    <d v="2026-02-04T00:00:00"/>
    <d v="2026-02-10T00:00:00"/>
    <m/>
    <m/>
    <x v="0"/>
    <x v="0"/>
    <x v="0"/>
    <x v="0"/>
  </r>
  <r>
    <x v="0"/>
    <x v="0"/>
    <x v="13"/>
    <x v="0"/>
    <d v="2026-01-09T00:00:00"/>
    <m/>
    <x v="6"/>
    <n v="-214524"/>
    <n v="0"/>
    <n v="-17162"/>
    <n v="-231686"/>
    <s v="Hàng trả"/>
    <d v="2026-02-10T00:00:00"/>
    <m/>
    <n v="0"/>
    <n v="-231686"/>
    <n v="-231686"/>
    <n v="0"/>
    <d v="2026-01-09T00:00:00"/>
    <m/>
    <d v="2026-01-09T00:00:00"/>
    <n v="0"/>
    <m/>
    <s v=""/>
    <x v="0"/>
    <d v="2026-01-09T00:00:00"/>
    <d v="2026-02-10T00:00:00"/>
    <m/>
    <m/>
    <x v="0"/>
    <x v="0"/>
    <x v="0"/>
    <x v="0"/>
  </r>
  <r>
    <x v="0"/>
    <x v="0"/>
    <x v="14"/>
    <x v="0"/>
    <d v="2026-01-20T00:00:00"/>
    <m/>
    <x v="7"/>
    <n v="-214524"/>
    <n v="0"/>
    <n v="-17162"/>
    <n v="-231686"/>
    <s v="Hàng trả"/>
    <d v="2026-02-10T00:00:00"/>
    <m/>
    <n v="0"/>
    <n v="-231686"/>
    <n v="-231686"/>
    <n v="0"/>
    <d v="2026-01-20T00:00:00"/>
    <m/>
    <d v="2026-01-20T00:00:00"/>
    <n v="0"/>
    <m/>
    <s v=""/>
    <x v="0"/>
    <d v="2026-01-20T00:00:00"/>
    <d v="2026-02-10T00:00:00"/>
    <m/>
    <m/>
    <x v="0"/>
    <x v="0"/>
    <x v="0"/>
    <x v="0"/>
  </r>
  <r>
    <x v="0"/>
    <x v="0"/>
    <x v="15"/>
    <x v="0"/>
    <d v="2026-02-04T00:00:00"/>
    <s v="00000277"/>
    <x v="8"/>
    <n v="-178639"/>
    <n v="0"/>
    <n v="-14291"/>
    <n v="-192930"/>
    <s v="Hàng trả"/>
    <d v="2026-02-10T00:00:00"/>
    <m/>
    <n v="0"/>
    <n v="-192930"/>
    <n v="-192930"/>
    <n v="0"/>
    <d v="2026-02-04T00:00:00"/>
    <m/>
    <d v="2026-02-04T00:00:00"/>
    <n v="0"/>
    <m/>
    <s v=""/>
    <x v="0"/>
    <d v="2026-02-04T00:00:00"/>
    <d v="2026-02-10T00:00:00"/>
    <m/>
    <m/>
    <x v="0"/>
    <x v="0"/>
    <x v="0"/>
    <x v="0"/>
  </r>
  <r>
    <x v="0"/>
    <x v="0"/>
    <x v="16"/>
    <x v="0"/>
    <d v="2026-01-30T00:00:00"/>
    <m/>
    <x v="9"/>
    <n v="-57387"/>
    <n v="0"/>
    <n v="-4591"/>
    <n v="-61978"/>
    <s v="Hàng trả"/>
    <d v="2026-02-10T00:00:00"/>
    <m/>
    <n v="0"/>
    <n v="-61978"/>
    <n v="-61978"/>
    <n v="0"/>
    <d v="2026-01-30T00:00:00"/>
    <m/>
    <d v="2026-01-30T00:00:00"/>
    <n v="0"/>
    <m/>
    <s v=""/>
    <x v="0"/>
    <d v="2026-01-30T00:00:00"/>
    <d v="2026-02-10T00:00:00"/>
    <m/>
    <m/>
    <x v="0"/>
    <x v="0"/>
    <x v="0"/>
    <x v="0"/>
  </r>
  <r>
    <x v="0"/>
    <x v="0"/>
    <x v="17"/>
    <x v="7"/>
    <d v="2026-02-02T00:00:00"/>
    <s v="00008398"/>
    <x v="10"/>
    <n v="1354410"/>
    <n v="0"/>
    <n v="108353"/>
    <n v="1462763"/>
    <s v="Bán hàng"/>
    <d v="2026-04-08T00:00:00"/>
    <m/>
    <n v="0"/>
    <n v="1462763"/>
    <n v="1462763"/>
    <n v="0"/>
    <d v="2026-02-02T00:00:00"/>
    <m/>
    <d v="2026-02-02T00:00:00"/>
    <n v="0"/>
    <m/>
    <s v=""/>
    <x v="0"/>
    <d v="2026-02-02T00:00:00"/>
    <d v="2026-04-08T00:00:00"/>
    <m/>
    <m/>
    <x v="0"/>
    <x v="0"/>
    <x v="0"/>
    <x v="0"/>
  </r>
  <r>
    <x v="0"/>
    <x v="0"/>
    <x v="18"/>
    <x v="8"/>
    <d v="2026-02-03T00:00:00"/>
    <s v="00008530"/>
    <x v="3"/>
    <n v="690250"/>
    <n v="0"/>
    <n v="55220"/>
    <n v="745470"/>
    <s v="Bán hàng"/>
    <d v="2026-04-08T00:00:00"/>
    <m/>
    <n v="0"/>
    <n v="745470"/>
    <n v="745470"/>
    <n v="0"/>
    <d v="2026-02-03T00:00:00"/>
    <m/>
    <d v="2026-02-03T00:00:00"/>
    <n v="0"/>
    <m/>
    <s v=""/>
    <x v="0"/>
    <d v="2026-02-03T00:00:00"/>
    <d v="2026-04-08T00:00:00"/>
    <m/>
    <m/>
    <x v="0"/>
    <x v="0"/>
    <x v="0"/>
    <x v="0"/>
  </r>
  <r>
    <x v="0"/>
    <x v="0"/>
    <x v="19"/>
    <x v="9"/>
    <d v="2026-02-06T00:00:00"/>
    <s v="00009564"/>
    <x v="0"/>
    <n v="1716038"/>
    <n v="0"/>
    <n v="137283"/>
    <n v="1853321"/>
    <s v="Bán hàng"/>
    <d v="2026-04-08T00:00:00"/>
    <m/>
    <n v="0"/>
    <n v="1853321"/>
    <n v="1853321"/>
    <n v="0"/>
    <d v="2026-02-06T00:00:00"/>
    <m/>
    <d v="2026-02-06T00:00:00"/>
    <n v="0"/>
    <m/>
    <s v=""/>
    <x v="0"/>
    <d v="2026-02-06T00:00:00"/>
    <d v="2026-04-08T00:00:00"/>
    <m/>
    <m/>
    <x v="0"/>
    <x v="0"/>
    <x v="0"/>
    <x v="0"/>
  </r>
  <r>
    <x v="0"/>
    <x v="0"/>
    <x v="19"/>
    <x v="10"/>
    <d v="2026-02-06T00:00:00"/>
    <s v="00009530"/>
    <x v="11"/>
    <n v="1633872"/>
    <n v="163388"/>
    <n v="117639"/>
    <n v="1588123"/>
    <s v="Bán hàng"/>
    <d v="2026-04-08T00:00:00"/>
    <m/>
    <n v="0"/>
    <n v="1588123"/>
    <n v="1588123"/>
    <n v="0"/>
    <d v="2026-02-06T00:00:00"/>
    <m/>
    <d v="2026-02-06T00:00:00"/>
    <n v="0"/>
    <m/>
    <s v=""/>
    <x v="0"/>
    <d v="2026-02-06T00:00:00"/>
    <d v="2026-04-08T00:00:00"/>
    <m/>
    <m/>
    <x v="0"/>
    <x v="0"/>
    <x v="0"/>
    <x v="0"/>
  </r>
  <r>
    <x v="0"/>
    <x v="0"/>
    <x v="20"/>
    <x v="0"/>
    <d v="2026-02-04T00:00:00"/>
    <s v="00000355"/>
    <x v="12"/>
    <n v="-214524"/>
    <n v="0"/>
    <n v="-17162"/>
    <n v="-231686"/>
    <s v="Hàng trả"/>
    <d v="2026-04-08T00:00:00"/>
    <m/>
    <n v="0"/>
    <n v="-231686"/>
    <n v="-231686"/>
    <n v="0"/>
    <d v="2026-02-04T00:00:00"/>
    <m/>
    <d v="2026-02-04T00:00:00"/>
    <n v="0"/>
    <m/>
    <s v=""/>
    <x v="0"/>
    <d v="2026-02-04T00:00:00"/>
    <d v="2026-04-08T00:00:00"/>
    <m/>
    <m/>
    <x v="0"/>
    <x v="0"/>
    <x v="0"/>
    <x v="0"/>
  </r>
  <r>
    <x v="0"/>
    <x v="0"/>
    <x v="21"/>
    <x v="11"/>
    <d v="2026-03-02T00:00:00"/>
    <s v="00014698"/>
    <x v="0"/>
    <n v="543987"/>
    <n v="0"/>
    <n v="43519"/>
    <n v="587506"/>
    <s v="Bán hàng"/>
    <d v="2026-05-06T00:00:00"/>
    <m/>
    <n v="0"/>
    <n v="587506"/>
    <n v="587506"/>
    <n v="0"/>
    <d v="2026-03-02T00:00:00"/>
    <m/>
    <d v="2026-03-02T00:00:00"/>
    <n v="0"/>
    <m/>
    <s v=""/>
    <x v="0"/>
    <d v="2026-03-02T00:00:00"/>
    <d v="2026-05-06T00:00:00"/>
    <m/>
    <m/>
    <x v="0"/>
    <x v="0"/>
    <x v="0"/>
    <x v="0"/>
  </r>
  <r>
    <x v="0"/>
    <x v="0"/>
    <x v="21"/>
    <x v="12"/>
    <d v="2026-03-02T00:00:00"/>
    <s v="00014700"/>
    <x v="1"/>
    <n v="727341"/>
    <n v="0"/>
    <n v="58187"/>
    <n v="785528"/>
    <s v="Bán hàng"/>
    <d v="2026-05-06T00:00:00"/>
    <m/>
    <n v="0"/>
    <n v="785528"/>
    <n v="785528"/>
    <n v="0"/>
    <d v="2026-03-02T00:00:00"/>
    <m/>
    <d v="2026-03-02T00:00:00"/>
    <n v="0"/>
    <m/>
    <s v=""/>
    <x v="0"/>
    <d v="2026-03-02T00:00:00"/>
    <d v="2026-05-06T00:00:00"/>
    <m/>
    <m/>
    <x v="0"/>
    <x v="0"/>
    <x v="0"/>
    <x v="0"/>
  </r>
  <r>
    <x v="0"/>
    <x v="0"/>
    <x v="21"/>
    <x v="13"/>
    <d v="2026-03-02T00:00:00"/>
    <s v="00014699"/>
    <x v="2"/>
    <n v="564702"/>
    <n v="0"/>
    <n v="45176"/>
    <n v="609878"/>
    <s v="Bán hàng"/>
    <d v="2026-05-06T00:00:00"/>
    <m/>
    <n v="0"/>
    <n v="609878"/>
    <n v="609878"/>
    <n v="0"/>
    <d v="2026-03-02T00:00:00"/>
    <m/>
    <d v="2026-03-02T00:00:00"/>
    <n v="0"/>
    <m/>
    <s v=""/>
    <x v="0"/>
    <d v="2026-03-02T00:00:00"/>
    <d v="2026-05-06T00:00:00"/>
    <m/>
    <m/>
    <x v="0"/>
    <x v="0"/>
    <x v="0"/>
    <x v="0"/>
  </r>
  <r>
    <x v="0"/>
    <x v="0"/>
    <x v="21"/>
    <x v="14"/>
    <d v="2026-03-02T00:00:00"/>
    <s v="00014697"/>
    <x v="13"/>
    <n v="1045889"/>
    <n v="0"/>
    <n v="83671"/>
    <n v="1129560"/>
    <s v="Bán hàng"/>
    <d v="2026-05-06T00:00:00"/>
    <m/>
    <n v="0"/>
    <n v="1129560"/>
    <n v="1129560"/>
    <n v="0"/>
    <d v="2026-03-02T00:00:00"/>
    <m/>
    <d v="2026-03-02T00:00:00"/>
    <n v="0"/>
    <m/>
    <s v=""/>
    <x v="0"/>
    <d v="2026-03-02T00:00:00"/>
    <d v="2026-05-06T00:00:00"/>
    <m/>
    <m/>
    <x v="0"/>
    <x v="0"/>
    <x v="0"/>
    <x v="0"/>
  </r>
  <r>
    <x v="0"/>
    <x v="0"/>
    <x v="22"/>
    <x v="15"/>
    <d v="2026-03-13T00:00:00"/>
    <s v="00018486"/>
    <x v="0"/>
    <n v="414150"/>
    <n v="0"/>
    <n v="33132"/>
    <n v="447282"/>
    <s v="Bán hàng"/>
    <d v="2026-05-06T00:00:00"/>
    <m/>
    <n v="0"/>
    <n v="447282"/>
    <n v="447282"/>
    <n v="0"/>
    <d v="2026-03-13T00:00:00"/>
    <m/>
    <d v="2026-03-13T00:00:00"/>
    <n v="0"/>
    <m/>
    <s v=""/>
    <x v="0"/>
    <d v="2026-03-13T00:00:00"/>
    <d v="2026-05-06T00:00:00"/>
    <m/>
    <m/>
    <x v="0"/>
    <x v="0"/>
    <x v="0"/>
    <x v="0"/>
  </r>
  <r>
    <x v="0"/>
    <x v="0"/>
    <x v="23"/>
    <x v="16"/>
    <d v="2026-03-18T00:00:00"/>
    <s v="00020685"/>
    <x v="2"/>
    <n v="1254603"/>
    <n v="0"/>
    <n v="100368"/>
    <n v="1354971"/>
    <s v="Bán hàng"/>
    <d v="2026-05-06T00:00:00"/>
    <m/>
    <n v="0"/>
    <n v="1354971"/>
    <n v="1354971"/>
    <n v="0"/>
    <d v="2026-03-18T00:00:00"/>
    <m/>
    <d v="2026-03-18T00:00:00"/>
    <n v="0"/>
    <m/>
    <s v=""/>
    <x v="0"/>
    <d v="2026-03-18T00:00:00"/>
    <d v="2026-05-06T00:00:00"/>
    <m/>
    <m/>
    <x v="0"/>
    <x v="0"/>
    <x v="0"/>
    <x v="0"/>
  </r>
  <r>
    <x v="0"/>
    <x v="0"/>
    <x v="24"/>
    <x v="17"/>
    <d v="2026-03-23T00:00:00"/>
    <s v="00021573"/>
    <x v="0"/>
    <n v="552200"/>
    <n v="0"/>
    <n v="44176"/>
    <n v="596376"/>
    <s v="Bán hàng"/>
    <d v="2026-05-06T00:00:00"/>
    <m/>
    <n v="0"/>
    <n v="596376"/>
    <n v="596376"/>
    <n v="0"/>
    <d v="2026-03-23T00:00:00"/>
    <m/>
    <d v="2026-03-23T00:00:00"/>
    <n v="0"/>
    <m/>
    <s v=""/>
    <x v="0"/>
    <d v="2026-03-23T00:00:00"/>
    <d v="2026-05-06T00:00:00"/>
    <m/>
    <m/>
    <x v="0"/>
    <x v="0"/>
    <x v="0"/>
    <x v="0"/>
  </r>
  <r>
    <x v="0"/>
    <x v="0"/>
    <x v="25"/>
    <x v="18"/>
    <d v="2026-03-31T00:00:00"/>
    <s v="00023287"/>
    <x v="3"/>
    <n v="712443"/>
    <n v="0"/>
    <n v="56995"/>
    <n v="769438"/>
    <s v="Bán hàng"/>
    <d v="2026-05-06T00:00:00"/>
    <m/>
    <n v="0"/>
    <n v="769438"/>
    <n v="769438"/>
    <n v="0"/>
    <d v="2026-03-31T00:00:00"/>
    <m/>
    <d v="2026-03-31T00:00:00"/>
    <n v="0"/>
    <m/>
    <s v=""/>
    <x v="0"/>
    <d v="2026-03-31T00:00:00"/>
    <d v="2026-05-06T00:00:00"/>
    <m/>
    <m/>
    <x v="0"/>
    <x v="0"/>
    <x v="0"/>
    <x v="0"/>
  </r>
  <r>
    <x v="0"/>
    <x v="0"/>
    <x v="26"/>
    <x v="0"/>
    <d v="2026-04-28T00:00:00"/>
    <s v="00000773"/>
    <x v="14"/>
    <n v="-244572"/>
    <n v="0"/>
    <n v="-19566"/>
    <n v="-264138"/>
    <s v="Hàng trả"/>
    <d v="2026-05-06T00:00:00"/>
    <m/>
    <n v="0"/>
    <n v="-264138"/>
    <n v="-264138"/>
    <n v="0"/>
    <d v="2026-04-28T00:00:00"/>
    <m/>
    <d v="2026-04-28T00:00:00"/>
    <n v="0"/>
    <m/>
    <s v=""/>
    <x v="0"/>
    <d v="2026-04-28T00:00:00"/>
    <d v="2026-05-06T00:00:00"/>
    <m/>
    <m/>
    <x v="0"/>
    <x v="0"/>
    <x v="0"/>
    <x v="0"/>
  </r>
  <r>
    <x v="0"/>
    <x v="0"/>
    <x v="26"/>
    <x v="0"/>
    <d v="2026-04-28T00:00:00"/>
    <s v="00000773"/>
    <x v="15"/>
    <n v="-47172"/>
    <n v="0"/>
    <n v="-3774"/>
    <n v="-50946"/>
    <s v="Hàng trả"/>
    <d v="2026-05-06T00:00:00"/>
    <m/>
    <n v="0"/>
    <n v="-50946"/>
    <n v="-50946"/>
    <n v="0"/>
    <d v="2026-04-28T00:00:00"/>
    <m/>
    <d v="2026-04-28T00:00:00"/>
    <n v="0"/>
    <m/>
    <s v=""/>
    <x v="0"/>
    <d v="2026-04-28T00:00:00"/>
    <d v="2026-05-06T00:00:00"/>
    <m/>
    <m/>
    <x v="0"/>
    <x v="0"/>
    <x v="0"/>
    <x v="0"/>
  </r>
  <r>
    <x v="0"/>
    <x v="0"/>
    <x v="27"/>
    <x v="0"/>
    <d v="2026-04-28T00:00:00"/>
    <s v="00000774"/>
    <x v="16"/>
    <n v="-897364"/>
    <n v="0"/>
    <n v="-71789"/>
    <n v="-969153"/>
    <s v="Hàng trả"/>
    <d v="2026-05-06T00:00:00"/>
    <m/>
    <n v="0"/>
    <n v="-969153"/>
    <n v="-969153"/>
    <n v="0"/>
    <d v="2026-04-28T00:00:00"/>
    <m/>
    <d v="2026-04-28T00:00:00"/>
    <n v="0"/>
    <m/>
    <s v=""/>
    <x v="0"/>
    <d v="2026-04-28T00:00:00"/>
    <d v="2026-05-06T00:00:00"/>
    <m/>
    <m/>
    <x v="0"/>
    <x v="0"/>
    <x v="0"/>
    <x v="0"/>
  </r>
  <r>
    <x v="0"/>
    <x v="0"/>
    <x v="28"/>
    <x v="0"/>
    <d v="2026-04-28T00:00:00"/>
    <s v="00000775"/>
    <x v="17"/>
    <n v="-57387"/>
    <n v="0"/>
    <n v="-4591"/>
    <n v="-61978"/>
    <s v="Hàng trả"/>
    <d v="2026-05-06T00:00:00"/>
    <m/>
    <n v="0"/>
    <n v="-61978"/>
    <n v="-61978"/>
    <n v="0"/>
    <d v="2026-04-28T00:00:00"/>
    <m/>
    <d v="2026-04-28T00:00:00"/>
    <n v="0"/>
    <m/>
    <s v=""/>
    <x v="0"/>
    <d v="2026-04-28T00:00:00"/>
    <d v="2026-05-06T00:00:00"/>
    <m/>
    <m/>
    <x v="0"/>
    <x v="0"/>
    <x v="0"/>
    <x v="0"/>
  </r>
  <r>
    <x v="0"/>
    <x v="0"/>
    <x v="28"/>
    <x v="0"/>
    <d v="2026-04-28T00:00:00"/>
    <s v="00000776"/>
    <x v="18"/>
    <n v="-65800"/>
    <n v="0"/>
    <n v="-5264"/>
    <n v="-71064"/>
    <s v="Hàng trả"/>
    <d v="2026-05-06T00:00:00"/>
    <m/>
    <n v="0"/>
    <n v="-71064"/>
    <n v="-71064"/>
    <n v="0"/>
    <d v="2026-04-28T00:00:00"/>
    <m/>
    <d v="2026-04-28T00:00:00"/>
    <n v="0"/>
    <m/>
    <s v=""/>
    <x v="0"/>
    <d v="2026-04-28T00:00:00"/>
    <d v="2026-05-06T00:00:00"/>
    <m/>
    <m/>
    <x v="0"/>
    <x v="0"/>
    <x v="0"/>
    <x v="0"/>
  </r>
  <r>
    <x v="0"/>
    <x v="0"/>
    <x v="27"/>
    <x v="19"/>
    <d v="2026-04-01T00:00:00"/>
    <s v="00024196"/>
    <x v="19"/>
    <n v="564860"/>
    <n v="0"/>
    <n v="45189"/>
    <n v="610049"/>
    <s v="Bán hàng"/>
    <d v="2026-09-10T00:00:00"/>
    <m/>
    <n v="0"/>
    <n v="610049"/>
    <n v="610049"/>
    <n v="0"/>
    <d v="2026-04-01T00:00:00"/>
    <m/>
    <d v="2026-04-01T00:00:00"/>
    <n v="0"/>
    <m/>
    <s v=""/>
    <x v="0"/>
    <d v="2026-04-01T00:00:00"/>
    <d v="2026-09-10T00:00:00"/>
    <m/>
    <m/>
    <x v="0"/>
    <x v="0"/>
    <x v="0"/>
    <x v="0"/>
  </r>
  <r>
    <x v="0"/>
    <x v="0"/>
    <x v="29"/>
    <x v="20"/>
    <d v="2026-04-02T00:00:00"/>
    <s v="00024368"/>
    <x v="1"/>
    <n v="1224557"/>
    <n v="0"/>
    <n v="97965"/>
    <n v="1322522"/>
    <s v="Bán hàng"/>
    <d v="2026-09-10T00:00:00"/>
    <m/>
    <n v="0"/>
    <n v="1322522"/>
    <n v="1322522"/>
    <n v="0"/>
    <d v="2026-04-02T00:00:00"/>
    <m/>
    <d v="2026-04-02T00:00:00"/>
    <n v="0"/>
    <m/>
    <s v=""/>
    <x v="0"/>
    <d v="2026-04-02T00:00:00"/>
    <d v="2026-09-10T00:00:00"/>
    <m/>
    <m/>
    <x v="0"/>
    <x v="0"/>
    <x v="0"/>
    <x v="0"/>
  </r>
  <r>
    <x v="1"/>
    <x v="1"/>
    <x v="30"/>
    <x v="21"/>
    <d v="2026-04-06T00:00:00"/>
    <s v="00024938"/>
    <x v="20"/>
    <n v="414150"/>
    <n v="0"/>
    <n v="33132"/>
    <n v="447282"/>
    <s v="Bán hàng"/>
    <d v="2026-09-10T00:00:00"/>
    <m/>
    <n v="0"/>
    <n v="447282"/>
    <n v="447282"/>
    <n v="0"/>
    <d v="2026-04-06T00:00:00"/>
    <m/>
    <d v="2026-04-06T00:00:00"/>
    <n v="0"/>
    <m/>
    <s v=""/>
    <x v="0"/>
    <d v="2026-04-06T00:00:00"/>
    <d v="2026-09-10T00:00:00"/>
    <m/>
    <m/>
    <x v="0"/>
    <x v="0"/>
    <x v="0"/>
    <x v="0"/>
  </r>
  <r>
    <x v="0"/>
    <x v="0"/>
    <x v="30"/>
    <x v="22"/>
    <d v="2026-04-06T00:00:00"/>
    <s v="00024895"/>
    <x v="2"/>
    <n v="916410"/>
    <n v="0"/>
    <n v="73313"/>
    <n v="989723"/>
    <s v="Bán hàng"/>
    <d v="2026-09-10T00:00:00"/>
    <m/>
    <n v="0"/>
    <n v="989723"/>
    <n v="989723"/>
    <n v="0"/>
    <d v="2026-04-06T00:00:00"/>
    <m/>
    <d v="2026-04-06T00:00:00"/>
    <n v="0"/>
    <m/>
    <s v=""/>
    <x v="0"/>
    <d v="2026-04-06T00:00:00"/>
    <d v="2026-09-10T00:00:00"/>
    <m/>
    <m/>
    <x v="0"/>
    <x v="0"/>
    <x v="0"/>
    <x v="0"/>
  </r>
  <r>
    <x v="0"/>
    <x v="0"/>
    <x v="30"/>
    <x v="23"/>
    <d v="2026-04-06T00:00:00"/>
    <s v="00024911"/>
    <x v="10"/>
    <n v="755811"/>
    <n v="0"/>
    <n v="60465"/>
    <n v="816276"/>
    <s v="Bán hàng"/>
    <d v="2026-09-10T00:00:00"/>
    <m/>
    <n v="0"/>
    <n v="816276"/>
    <n v="816276"/>
    <n v="0"/>
    <d v="2026-04-06T00:00:00"/>
    <m/>
    <d v="2026-04-06T00:00:00"/>
    <n v="0"/>
    <m/>
    <s v=""/>
    <x v="0"/>
    <d v="2026-04-06T00:00:00"/>
    <d v="2026-09-10T00:00:00"/>
    <m/>
    <m/>
    <x v="0"/>
    <x v="0"/>
    <x v="0"/>
    <x v="0"/>
  </r>
  <r>
    <x v="2"/>
    <x v="2"/>
    <x v="31"/>
    <x v="24"/>
    <d v="2026-04-20T00:00:00"/>
    <s v="00028274"/>
    <x v="21"/>
    <n v="533958"/>
    <n v="0"/>
    <n v="42717"/>
    <n v="576675"/>
    <s v="Bán hàng"/>
    <d v="2026-09-10T00:00:00"/>
    <m/>
    <n v="0"/>
    <n v="576675"/>
    <n v="576675"/>
    <n v="0"/>
    <d v="2026-04-20T00:00:00"/>
    <m/>
    <d v="2026-04-20T00:00:00"/>
    <n v="0"/>
    <m/>
    <s v=""/>
    <x v="0"/>
    <d v="2026-04-20T00:00:00"/>
    <d v="2026-09-10T00:00:00"/>
    <m/>
    <m/>
    <x v="0"/>
    <x v="0"/>
    <x v="1"/>
    <x v="0"/>
  </r>
  <r>
    <x v="3"/>
    <x v="3"/>
    <x v="32"/>
    <x v="25"/>
    <d v="2026-04-28T00:00:00"/>
    <s v="00030203"/>
    <x v="22"/>
    <n v="729990"/>
    <n v="0"/>
    <n v="58399"/>
    <n v="788389"/>
    <s v="Bán hàng"/>
    <d v="2026-09-10T00:00:00"/>
    <m/>
    <n v="0"/>
    <n v="788389"/>
    <n v="788389"/>
    <n v="0"/>
    <d v="2026-04-28T00:00:00"/>
    <m/>
    <d v="2026-04-28T00:00:00"/>
    <n v="0"/>
    <m/>
    <s v=""/>
    <x v="0"/>
    <d v="2026-04-28T00:00:00"/>
    <d v="2026-09-10T00:00:00"/>
    <m/>
    <m/>
    <x v="0"/>
    <x v="0"/>
    <x v="0"/>
    <x v="0"/>
  </r>
  <r>
    <x v="1"/>
    <x v="1"/>
    <x v="32"/>
    <x v="26"/>
    <d v="2026-04-28T00:00:00"/>
    <s v="00030204"/>
    <x v="23"/>
    <n v="647798"/>
    <n v="0"/>
    <n v="51824"/>
    <n v="699622"/>
    <s v="Bán hàng"/>
    <d v="2026-09-10T00:00:00"/>
    <m/>
    <n v="0"/>
    <n v="699622"/>
    <n v="699622"/>
    <n v="0"/>
    <d v="2026-04-28T00:00:00"/>
    <m/>
    <d v="2026-04-28T00:00:00"/>
    <n v="0"/>
    <m/>
    <s v=""/>
    <x v="0"/>
    <d v="2026-04-28T00:00:00"/>
    <d v="2026-09-10T00:00:00"/>
    <m/>
    <m/>
    <x v="0"/>
    <x v="0"/>
    <x v="0"/>
    <x v="0"/>
  </r>
  <r>
    <x v="4"/>
    <x v="4"/>
    <x v="33"/>
    <x v="27"/>
    <d v="2026-08-28T00:00:00"/>
    <s v="000001861"/>
    <x v="24"/>
    <n v="-214524"/>
    <n v="0"/>
    <n v="-17161.920000000002"/>
    <n v="-231685.92"/>
    <s v="Hàng trả"/>
    <d v="2026-09-10T00:00:00"/>
    <m/>
    <n v="0"/>
    <n v="-231685.92"/>
    <n v="-231685.92"/>
    <n v="0"/>
    <d v="2026-08-28T00:00:00"/>
    <m/>
    <d v="2026-08-28T00:00:00"/>
    <n v="0"/>
    <m/>
    <s v=""/>
    <x v="0"/>
    <d v="2026-08-28T00:00:00"/>
    <d v="2026-09-10T00:00:00"/>
    <m/>
    <m/>
    <x v="0"/>
    <x v="0"/>
    <x v="0"/>
    <x v="0"/>
  </r>
  <r>
    <x v="5"/>
    <x v="5"/>
    <x v="30"/>
    <x v="28"/>
    <d v="2026-08-28T00:00:00"/>
    <s v="000001862"/>
    <x v="25"/>
    <n v="-69025"/>
    <n v="0"/>
    <n v="-5522"/>
    <n v="-74547"/>
    <s v="Hàng trả"/>
    <d v="2026-09-10T00:00:00"/>
    <m/>
    <n v="0"/>
    <n v="-74547"/>
    <n v="-74547"/>
    <n v="0"/>
    <d v="2026-08-28T00:00:00"/>
    <m/>
    <d v="2026-08-28T00:00:00"/>
    <n v="0"/>
    <m/>
    <s v=""/>
    <x v="0"/>
    <d v="2026-08-28T00:00:00"/>
    <d v="2026-09-10T00:00:00"/>
    <m/>
    <m/>
    <x v="0"/>
    <x v="0"/>
    <x v="1"/>
    <x v="0"/>
  </r>
  <r>
    <x v="6"/>
    <x v="6"/>
    <x v="34"/>
    <x v="29"/>
    <d v="2026-08-28T00:00:00"/>
    <s v="000001863"/>
    <x v="26"/>
    <n v="-314730"/>
    <n v="0"/>
    <n v="-25178.400000000001"/>
    <n v="-339908.4"/>
    <s v="Hàng trả"/>
    <d v="2026-09-10T00:00:00"/>
    <m/>
    <n v="0"/>
    <n v="-339908.4"/>
    <n v="-339908.4"/>
    <n v="0"/>
    <d v="2026-08-28T00:00:00"/>
    <m/>
    <d v="2026-08-28T00:00:00"/>
    <n v="0"/>
    <m/>
    <s v=""/>
    <x v="0"/>
    <d v="2026-08-28T00:00:00"/>
    <d v="2026-09-10T00:00:00"/>
    <m/>
    <m/>
    <x v="0"/>
    <x v="0"/>
    <x v="0"/>
    <x v="0"/>
  </r>
  <r>
    <x v="1"/>
    <x v="1"/>
    <x v="34"/>
    <x v="30"/>
    <d v="2026-08-28T00:00:00"/>
    <s v="000001864"/>
    <x v="27"/>
    <n v="-52259"/>
    <n v="0"/>
    <n v="-4180.72"/>
    <n v="-56439.72"/>
    <s v="Hàng trả"/>
    <d v="2026-09-10T00:00:00"/>
    <m/>
    <n v="0"/>
    <n v="-56439.72"/>
    <n v="-56439.72"/>
    <n v="0"/>
    <d v="2026-08-28T00:00:00"/>
    <m/>
    <d v="2026-08-28T00:00:00"/>
    <n v="0"/>
    <m/>
    <s v=""/>
    <x v="0"/>
    <d v="2026-08-28T00:00:00"/>
    <d v="2026-09-10T00:00:00"/>
    <m/>
    <m/>
    <x v="0"/>
    <x v="0"/>
    <x v="0"/>
    <x v="0"/>
  </r>
  <r>
    <x v="3"/>
    <x v="3"/>
    <x v="35"/>
    <x v="31"/>
    <d v="2026-08-28T00:00:00"/>
    <s v="000001865"/>
    <x v="28"/>
    <n v="-314730"/>
    <n v="0"/>
    <n v="-25178.400000000001"/>
    <n v="-339908.4"/>
    <s v="Hàng trả"/>
    <d v="2026-09-10T00:00:00"/>
    <m/>
    <n v="0"/>
    <n v="-339908.4"/>
    <n v="-339908.4"/>
    <n v="0"/>
    <d v="2026-08-28T00:00:00"/>
    <m/>
    <d v="2026-08-28T00:00:00"/>
    <n v="0"/>
    <m/>
    <s v=""/>
    <x v="0"/>
    <d v="2026-08-28T00:00:00"/>
    <d v="2026-09-10T00:00:00"/>
    <m/>
    <m/>
    <x v="0"/>
    <x v="0"/>
    <x v="0"/>
    <x v="0"/>
  </r>
  <r>
    <x v="2"/>
    <x v="7"/>
    <x v="35"/>
    <x v="32"/>
    <d v="2026-08-28T00:00:00"/>
    <s v="000001866"/>
    <x v="29"/>
    <n v="-261687"/>
    <n v="0"/>
    <n v="-20934.96"/>
    <n v="-282621.96000000002"/>
    <s v="Hàng trả"/>
    <d v="2026-09-10T00:00:00"/>
    <m/>
    <n v="0"/>
    <n v="-282621.96000000002"/>
    <n v="-282621.96000000002"/>
    <n v="0"/>
    <d v="2026-08-28T00:00:00"/>
    <m/>
    <d v="2026-08-28T00:00:00"/>
    <n v="0"/>
    <m/>
    <s v=""/>
    <x v="0"/>
    <d v="2026-08-28T00:00:00"/>
    <d v="2026-09-10T00:00:00"/>
    <m/>
    <m/>
    <x v="0"/>
    <x v="0"/>
    <x v="1"/>
    <x v="0"/>
  </r>
  <r>
    <x v="6"/>
    <x v="6"/>
    <x v="35"/>
    <x v="33"/>
    <d v="2026-08-28T00:00:00"/>
    <s v="000001864"/>
    <x v="30"/>
    <n v="-52259"/>
    <n v="0"/>
    <n v="-4180.72"/>
    <n v="-56439.72"/>
    <s v="Hàng trả"/>
    <d v="2026-09-10T00:00:00"/>
    <m/>
    <n v="0"/>
    <n v="-56439.72"/>
    <n v="-56439.72"/>
    <n v="0"/>
    <d v="2026-08-28T00:00:00"/>
    <m/>
    <d v="2026-08-28T00:00:00"/>
    <n v="0"/>
    <m/>
    <s v=""/>
    <x v="0"/>
    <d v="2026-08-28T00:00:00"/>
    <d v="2026-09-10T00:00:00"/>
    <m/>
    <m/>
    <x v="0"/>
    <x v="0"/>
    <x v="0"/>
    <x v="0"/>
  </r>
  <r>
    <x v="5"/>
    <x v="5"/>
    <x v="36"/>
    <x v="34"/>
    <d v="2026-08-28T00:00:00"/>
    <s v="000001862"/>
    <x v="31"/>
    <n v="-219228"/>
    <n v="0"/>
    <n v="-17538"/>
    <n v="-236766"/>
    <s v="Hàng trả"/>
    <d v="2026-09-10T00:00:00"/>
    <m/>
    <n v="0"/>
    <n v="-236766"/>
    <n v="-236766"/>
    <n v="0"/>
    <d v="2026-08-28T00:00:00"/>
    <m/>
    <d v="2026-08-28T00:00:00"/>
    <n v="0"/>
    <m/>
    <s v=""/>
    <x v="0"/>
    <d v="2026-08-28T00:00:00"/>
    <d v="2026-09-10T00:00:00"/>
    <m/>
    <m/>
    <x v="0"/>
    <x v="0"/>
    <x v="1"/>
    <x v="0"/>
  </r>
  <r>
    <x v="5"/>
    <x v="5"/>
    <x v="37"/>
    <x v="35"/>
    <d v="2026-05-02T00:00:00"/>
    <s v="00031518"/>
    <x v="32"/>
    <n v="1467045"/>
    <n v="0"/>
    <n v="117364"/>
    <n v="1584409"/>
    <s v="Bán hàng"/>
    <d v="2026-09-10T00:00:00"/>
    <m/>
    <n v="0"/>
    <n v="1584409"/>
    <n v="1584409"/>
    <n v="0"/>
    <d v="2026-05-02T00:00:00"/>
    <m/>
    <d v="2026-05-02T00:00:00"/>
    <n v="0"/>
    <m/>
    <s v=""/>
    <x v="0"/>
    <d v="2026-05-02T00:00:00"/>
    <d v="2026-09-10T00:00:00"/>
    <m/>
    <m/>
    <x v="0"/>
    <x v="0"/>
    <x v="1"/>
    <x v="0"/>
  </r>
  <r>
    <x v="7"/>
    <x v="8"/>
    <x v="38"/>
    <x v="36"/>
    <d v="2026-05-04T00:00:00"/>
    <s v="00031565"/>
    <x v="33"/>
    <n v="712504"/>
    <n v="71251"/>
    <n v="51300"/>
    <n v="692553"/>
    <s v="Bán hàng"/>
    <d v="2026-09-10T00:00:00"/>
    <m/>
    <n v="0"/>
    <n v="692553"/>
    <n v="692553"/>
    <n v="0"/>
    <d v="2026-05-04T00:00:00"/>
    <m/>
    <d v="2026-05-04T00:00:00"/>
    <n v="0"/>
    <m/>
    <s v=""/>
    <x v="0"/>
    <d v="2026-05-04T00:00:00"/>
    <d v="2026-09-10T00:00:00"/>
    <m/>
    <m/>
    <x v="0"/>
    <x v="0"/>
    <x v="0"/>
    <x v="0"/>
  </r>
  <r>
    <x v="2"/>
    <x v="2"/>
    <x v="38"/>
    <x v="37"/>
    <d v="2026-05-04T00:00:00"/>
    <s v="00031564"/>
    <x v="34"/>
    <n v="788020"/>
    <n v="0"/>
    <n v="63042"/>
    <n v="851062"/>
    <s v="Bán hàng"/>
    <d v="2026-09-10T00:00:00"/>
    <m/>
    <n v="0"/>
    <n v="851062"/>
    <n v="851062"/>
    <n v="0"/>
    <d v="2026-05-04T00:00:00"/>
    <m/>
    <d v="2026-05-04T00:00:00"/>
    <n v="0"/>
    <m/>
    <s v=""/>
    <x v="0"/>
    <d v="2026-05-04T00:00:00"/>
    <d v="2026-09-10T00:00:00"/>
    <m/>
    <m/>
    <x v="0"/>
    <x v="0"/>
    <x v="1"/>
    <x v="0"/>
  </r>
  <r>
    <x v="6"/>
    <x v="6"/>
    <x v="39"/>
    <x v="38"/>
    <d v="2026-05-12T00:00:00"/>
    <s v="00033135"/>
    <x v="35"/>
    <n v="871356"/>
    <n v="0"/>
    <n v="69708"/>
    <n v="941064"/>
    <s v="Bán hàng"/>
    <d v="2026-09-10T00:00:00"/>
    <m/>
    <n v="0"/>
    <n v="941064"/>
    <n v="941064"/>
    <n v="0"/>
    <d v="2026-05-12T00:00:00"/>
    <m/>
    <d v="2026-05-12T00:00:00"/>
    <n v="0"/>
    <m/>
    <s v=""/>
    <x v="0"/>
    <d v="2026-05-12T00:00:00"/>
    <d v="2026-09-10T00:00:00"/>
    <m/>
    <m/>
    <x v="0"/>
    <x v="0"/>
    <x v="0"/>
    <x v="0"/>
  </r>
  <r>
    <x v="1"/>
    <x v="1"/>
    <x v="39"/>
    <x v="39"/>
    <d v="2026-05-12T00:00:00"/>
    <s v="00033134"/>
    <x v="36"/>
    <n v="830463"/>
    <n v="0"/>
    <n v="66437"/>
    <n v="896900"/>
    <s v="Bán hàng"/>
    <d v="2026-09-10T00:00:00"/>
    <m/>
    <n v="0"/>
    <n v="896900"/>
    <n v="896900"/>
    <n v="0"/>
    <d v="2026-05-12T00:00:00"/>
    <m/>
    <d v="2026-05-12T00:00:00"/>
    <n v="0"/>
    <m/>
    <s v=""/>
    <x v="0"/>
    <d v="2026-05-12T00:00:00"/>
    <d v="2026-09-10T00:00:00"/>
    <m/>
    <m/>
    <x v="0"/>
    <x v="0"/>
    <x v="0"/>
    <x v="0"/>
  </r>
  <r>
    <x v="8"/>
    <x v="9"/>
    <x v="39"/>
    <x v="40"/>
    <d v="2026-05-12T00:00:00"/>
    <s v="00033136"/>
    <x v="37"/>
    <n v="1037978"/>
    <n v="103798"/>
    <n v="74734"/>
    <n v="1008914"/>
    <s v="Bán hàng"/>
    <d v="2026-09-10T00:00:00"/>
    <m/>
    <n v="0"/>
    <n v="1008914"/>
    <n v="1008914"/>
    <n v="0"/>
    <d v="2026-05-12T00:00:00"/>
    <m/>
    <d v="2026-05-12T00:00:00"/>
    <n v="0"/>
    <m/>
    <s v=""/>
    <x v="0"/>
    <d v="2026-05-12T00:00:00"/>
    <d v="2026-09-10T00:00:00"/>
    <m/>
    <m/>
    <x v="0"/>
    <x v="0"/>
    <x v="1"/>
    <x v="0"/>
  </r>
  <r>
    <x v="3"/>
    <x v="3"/>
    <x v="40"/>
    <x v="41"/>
    <d v="2026-05-14T00:00:00"/>
    <s v="00034393"/>
    <x v="38"/>
    <n v="890880"/>
    <n v="0"/>
    <n v="71270"/>
    <n v="962150"/>
    <s v="Bán hàng"/>
    <d v="2026-09-10T00:00:00"/>
    <m/>
    <n v="0"/>
    <n v="962150"/>
    <n v="962150"/>
    <n v="0"/>
    <d v="2026-05-14T00:00:00"/>
    <m/>
    <d v="2026-05-14T00:00:00"/>
    <n v="0"/>
    <m/>
    <s v=""/>
    <x v="0"/>
    <d v="2026-05-14T00:00:00"/>
    <d v="2026-09-10T00:00:00"/>
    <m/>
    <m/>
    <x v="0"/>
    <x v="0"/>
    <x v="0"/>
    <x v="0"/>
  </r>
  <r>
    <x v="9"/>
    <x v="10"/>
    <x v="41"/>
    <x v="42"/>
    <d v="2026-05-16T00:00:00"/>
    <s v="00034769"/>
    <x v="39"/>
    <n v="2444766"/>
    <n v="0"/>
    <n v="195581"/>
    <n v="2640347"/>
    <s v="Bán hàng"/>
    <d v="2026-09-10T00:00:00"/>
    <m/>
    <n v="0"/>
    <n v="2640347"/>
    <n v="2640347"/>
    <n v="0"/>
    <d v="2026-05-16T00:00:00"/>
    <m/>
    <d v="2026-05-16T00:00:00"/>
    <n v="0"/>
    <m/>
    <s v=""/>
    <x v="0"/>
    <d v="2026-05-16T00:00:00"/>
    <d v="2026-09-10T00:00:00"/>
    <m/>
    <m/>
    <x v="1"/>
    <x v="1"/>
    <x v="2"/>
    <x v="1"/>
  </r>
  <r>
    <x v="5"/>
    <x v="5"/>
    <x v="41"/>
    <x v="43"/>
    <d v="2026-05-16T00:00:00"/>
    <s v="00034780"/>
    <x v="40"/>
    <n v="1046710"/>
    <n v="0"/>
    <n v="83737"/>
    <n v="1130447"/>
    <s v="Bán hàng"/>
    <d v="2026-09-10T00:00:00"/>
    <m/>
    <n v="0"/>
    <n v="1130447"/>
    <n v="1130447"/>
    <n v="0"/>
    <d v="2026-05-16T00:00:00"/>
    <m/>
    <d v="2026-05-16T00:00:00"/>
    <n v="0"/>
    <m/>
    <s v=""/>
    <x v="0"/>
    <d v="2026-05-16T00:00:00"/>
    <d v="2026-09-10T00:00:00"/>
    <m/>
    <m/>
    <x v="0"/>
    <x v="0"/>
    <x v="1"/>
    <x v="0"/>
  </r>
  <r>
    <x v="10"/>
    <x v="9"/>
    <x v="42"/>
    <x v="44"/>
    <d v="2026-05-19T00:00:00"/>
    <s v="00034891"/>
    <x v="41"/>
    <n v="1064668"/>
    <n v="106467"/>
    <n v="76656"/>
    <n v="1034857"/>
    <s v="Bán hàng"/>
    <d v="2026-09-10T00:00:00"/>
    <m/>
    <n v="0"/>
    <n v="1034857"/>
    <n v="1034857"/>
    <n v="0"/>
    <d v="2026-05-19T00:00:00"/>
    <m/>
    <d v="2026-05-19T00:00:00"/>
    <n v="0"/>
    <m/>
    <s v=""/>
    <x v="0"/>
    <d v="2026-05-19T00:00:00"/>
    <d v="2026-09-10T00:00:00"/>
    <m/>
    <m/>
    <x v="0"/>
    <x v="0"/>
    <x v="1"/>
    <x v="0"/>
  </r>
  <r>
    <x v="1"/>
    <x v="1"/>
    <x v="42"/>
    <x v="45"/>
    <d v="2026-05-19T00:00:00"/>
    <s v="00034898"/>
    <x v="42"/>
    <n v="865696"/>
    <n v="0"/>
    <n v="69256"/>
    <n v="934952"/>
    <s v="Bán hàng"/>
    <d v="2026-09-10T00:00:00"/>
    <m/>
    <n v="0"/>
    <n v="934952"/>
    <n v="934952"/>
    <n v="0"/>
    <d v="2026-05-19T00:00:00"/>
    <m/>
    <d v="2026-05-19T00:00:00"/>
    <n v="0"/>
    <m/>
    <s v=""/>
    <x v="0"/>
    <d v="2026-05-19T00:00:00"/>
    <d v="2026-09-10T00:00:00"/>
    <m/>
    <m/>
    <x v="0"/>
    <x v="0"/>
    <x v="0"/>
    <x v="0"/>
  </r>
  <r>
    <x v="2"/>
    <x v="2"/>
    <x v="43"/>
    <x v="46"/>
    <d v="2026-05-22T00:00:00"/>
    <s v="00036330"/>
    <x v="43"/>
    <n v="512130"/>
    <n v="0"/>
    <n v="40970"/>
    <n v="553100"/>
    <s v="Bán hàng"/>
    <d v="2026-09-10T00:00:00"/>
    <m/>
    <n v="0"/>
    <n v="553100"/>
    <n v="553100"/>
    <n v="0"/>
    <d v="2026-05-22T00:00:00"/>
    <m/>
    <d v="2026-05-22T00:00:00"/>
    <n v="0"/>
    <m/>
    <s v=""/>
    <x v="0"/>
    <d v="2026-05-22T00:00:00"/>
    <d v="2026-09-10T00:00:00"/>
    <m/>
    <m/>
    <x v="0"/>
    <x v="0"/>
    <x v="1"/>
    <x v="0"/>
  </r>
  <r>
    <x v="11"/>
    <x v="11"/>
    <x v="44"/>
    <x v="47"/>
    <d v="2026-05-23T00:00:00"/>
    <s v="00036400"/>
    <x v="44"/>
    <n v="2444766"/>
    <n v="0"/>
    <n v="195581"/>
    <n v="2640347"/>
    <s v="Bán hàng"/>
    <d v="2026-09-10T00:00:00"/>
    <m/>
    <n v="0"/>
    <n v="2640347"/>
    <n v="2640347"/>
    <n v="0"/>
    <d v="2026-05-23T00:00:00"/>
    <m/>
    <d v="2026-05-23T00:00:00"/>
    <n v="0"/>
    <m/>
    <s v=""/>
    <x v="0"/>
    <d v="2026-05-23T00:00:00"/>
    <d v="2026-09-10T00:00:00"/>
    <m/>
    <m/>
    <x v="1"/>
    <x v="1"/>
    <x v="2"/>
    <x v="1"/>
  </r>
  <r>
    <x v="12"/>
    <x v="12"/>
    <x v="45"/>
    <x v="48"/>
    <d v="2026-05-26T00:00:00"/>
    <s v="00036460"/>
    <x v="45"/>
    <n v="2444766"/>
    <n v="0"/>
    <n v="195581"/>
    <n v="2640347"/>
    <s v="Bán hàng"/>
    <d v="2026-09-10T00:00:00"/>
    <m/>
    <n v="0"/>
    <n v="2640347"/>
    <n v="2640347"/>
    <n v="0"/>
    <d v="2026-05-26T00:00:00"/>
    <m/>
    <d v="2026-05-26T00:00:00"/>
    <n v="0"/>
    <m/>
    <s v=""/>
    <x v="0"/>
    <d v="2026-05-26T00:00:00"/>
    <d v="2026-09-10T00:00:00"/>
    <m/>
    <m/>
    <x v="1"/>
    <x v="1"/>
    <x v="3"/>
    <x v="1"/>
  </r>
  <r>
    <x v="13"/>
    <x v="13"/>
    <x v="46"/>
    <x v="49"/>
    <d v="2026-05-27T00:00:00"/>
    <s v="00037373"/>
    <x v="46"/>
    <n v="1468758"/>
    <n v="0"/>
    <n v="117501"/>
    <n v="1586259"/>
    <s v="Bán hàng"/>
    <d v="2026-09-10T00:00:00"/>
    <m/>
    <n v="0"/>
    <n v="1586259"/>
    <n v="1586259"/>
    <n v="0"/>
    <d v="2026-05-27T00:00:00"/>
    <m/>
    <d v="2026-05-27T00:00:00"/>
    <n v="0"/>
    <m/>
    <s v=""/>
    <x v="0"/>
    <d v="2026-05-27T00:00:00"/>
    <d v="2026-09-10T00:00:00"/>
    <m/>
    <m/>
    <x v="1"/>
    <x v="1"/>
    <x v="4"/>
    <x v="1"/>
  </r>
  <r>
    <x v="14"/>
    <x v="14"/>
    <x v="46"/>
    <x v="50"/>
    <d v="2026-05-27T00:00:00"/>
    <s v="00037374"/>
    <x v="47"/>
    <n v="1812240"/>
    <n v="0"/>
    <n v="144979"/>
    <n v="1957219"/>
    <s v="Bán hàng"/>
    <d v="2026-09-10T00:00:00"/>
    <m/>
    <n v="0"/>
    <n v="1957219"/>
    <n v="1957219"/>
    <n v="0"/>
    <d v="2026-05-27T00:00:00"/>
    <m/>
    <d v="2026-05-27T00:00:00"/>
    <n v="0"/>
    <m/>
    <s v=""/>
    <x v="0"/>
    <d v="2026-05-27T00:00:00"/>
    <d v="2026-09-10T00:00:00"/>
    <m/>
    <m/>
    <x v="1"/>
    <x v="1"/>
    <x v="4"/>
    <x v="1"/>
  </r>
  <r>
    <x v="6"/>
    <x v="6"/>
    <x v="47"/>
    <x v="0"/>
    <d v="2026-05-11T00:00:00"/>
    <s v="000001867"/>
    <x v="48"/>
    <n v="-52259"/>
    <n v="0"/>
    <n v="-4181"/>
    <n v="-56039"/>
    <s v="Hàng trả"/>
    <d v="2026-09-10T00:00:00"/>
    <m/>
    <n v="0"/>
    <n v="-56039"/>
    <n v="-56039"/>
    <n v="0"/>
    <d v="2026-05-11T00:00:00"/>
    <m/>
    <d v="2026-05-11T00:00:00"/>
    <n v="0"/>
    <m/>
    <s v=""/>
    <x v="0"/>
    <d v="2026-05-11T00:00:00"/>
    <d v="2026-09-10T00:00:00"/>
    <m/>
    <m/>
    <x v="0"/>
    <x v="0"/>
    <x v="0"/>
    <x v="0"/>
  </r>
  <r>
    <x v="4"/>
    <x v="4"/>
    <x v="48"/>
    <x v="0"/>
    <d v="2026-05-31T00:00:00"/>
    <s v="000001868"/>
    <x v="49"/>
    <n v="-371084"/>
    <n v="0"/>
    <n v="-29687"/>
    <n v="-400771"/>
    <s v="Hàng trả"/>
    <d v="2026-09-10T00:00:00"/>
    <m/>
    <n v="0"/>
    <n v="-400771"/>
    <n v="-400771"/>
    <n v="0"/>
    <d v="2026-05-31T00:00:00"/>
    <m/>
    <d v="2026-05-31T00:00:00"/>
    <n v="0"/>
    <m/>
    <s v=""/>
    <x v="0"/>
    <d v="2026-05-31T00:00:00"/>
    <d v="2026-09-10T00:00:00"/>
    <m/>
    <m/>
    <x v="0"/>
    <x v="0"/>
    <x v="0"/>
    <x v="0"/>
  </r>
  <r>
    <x v="2"/>
    <x v="2"/>
    <x v="49"/>
    <x v="51"/>
    <d v="2026-06-01T00:00:00"/>
    <s v="00037979"/>
    <x v="50"/>
    <n v="822737"/>
    <n v="0"/>
    <n v="65819"/>
    <n v="888556"/>
    <s v="Bán hàng"/>
    <d v="2026-09-10T00:00:00"/>
    <m/>
    <n v="0"/>
    <n v="888556"/>
    <n v="888556"/>
    <n v="0"/>
    <d v="2026-06-01T00:00:00"/>
    <m/>
    <d v="2026-06-01T00:00:00"/>
    <n v="0"/>
    <m/>
    <s v=""/>
    <x v="0"/>
    <d v="2026-06-01T00:00:00"/>
    <d v="2026-09-10T00:00:00"/>
    <m/>
    <m/>
    <x v="0"/>
    <x v="0"/>
    <x v="1"/>
    <x v="0"/>
  </r>
  <r>
    <x v="6"/>
    <x v="6"/>
    <x v="49"/>
    <x v="52"/>
    <d v="2026-06-01T00:00:00"/>
    <s v="00037978"/>
    <x v="51"/>
    <n v="455568"/>
    <n v="0"/>
    <n v="36445"/>
    <n v="492013"/>
    <s v="Bán hàng"/>
    <d v="2026-09-10T00:00:00"/>
    <m/>
    <n v="0"/>
    <n v="492013"/>
    <n v="492013"/>
    <n v="0"/>
    <d v="2026-06-01T00:00:00"/>
    <m/>
    <d v="2026-06-01T00:00:00"/>
    <n v="0"/>
    <m/>
    <s v=""/>
    <x v="0"/>
    <d v="2026-06-01T00:00:00"/>
    <d v="2026-09-10T00:00:00"/>
    <m/>
    <m/>
    <x v="0"/>
    <x v="0"/>
    <x v="0"/>
    <x v="0"/>
  </r>
  <r>
    <x v="15"/>
    <x v="15"/>
    <x v="50"/>
    <x v="53"/>
    <d v="2026-06-02T00:00:00"/>
    <s v="00038098"/>
    <x v="52"/>
    <n v="729084"/>
    <n v="0"/>
    <n v="58327"/>
    <n v="787411"/>
    <s v="Bán hàng"/>
    <d v="2026-09-10T00:00:00"/>
    <m/>
    <n v="0"/>
    <n v="787411"/>
    <n v="787411"/>
    <n v="0"/>
    <d v="2026-06-02T00:00:00"/>
    <m/>
    <d v="2026-06-02T00:00:00"/>
    <n v="0"/>
    <m/>
    <s v=""/>
    <x v="0"/>
    <d v="2026-06-02T00:00:00"/>
    <d v="2026-09-10T00:00:00"/>
    <m/>
    <m/>
    <x v="0"/>
    <x v="0"/>
    <x v="1"/>
    <x v="0"/>
  </r>
  <r>
    <x v="5"/>
    <x v="5"/>
    <x v="51"/>
    <x v="54"/>
    <d v="2026-06-03T00:00:00"/>
    <s v="00039065"/>
    <x v="53"/>
    <n v="1358148"/>
    <n v="0"/>
    <n v="108652"/>
    <n v="1466800"/>
    <s v="Bán hàng"/>
    <d v="2026-09-10T00:00:00"/>
    <m/>
    <n v="0"/>
    <n v="1466800"/>
    <n v="1466800"/>
    <n v="0"/>
    <d v="2026-06-03T00:00:00"/>
    <m/>
    <d v="2026-06-03T00:00:00"/>
    <n v="0"/>
    <m/>
    <s v=""/>
    <x v="0"/>
    <d v="2026-06-03T00:00:00"/>
    <d v="2026-09-10T00:00:00"/>
    <m/>
    <m/>
    <x v="0"/>
    <x v="0"/>
    <x v="1"/>
    <x v="0"/>
  </r>
  <r>
    <x v="16"/>
    <x v="16"/>
    <x v="52"/>
    <x v="55"/>
    <d v="2026-06-09T00:00:00"/>
    <s v="00039668"/>
    <x v="54"/>
    <n v="2444766"/>
    <n v="0"/>
    <n v="195581"/>
    <n v="2640347"/>
    <s v="Bán hàng"/>
    <d v="2026-09-10T00:00:00"/>
    <m/>
    <n v="0"/>
    <n v="2640347"/>
    <n v="2640347"/>
    <n v="0"/>
    <d v="2026-06-09T00:00:00"/>
    <m/>
    <d v="2026-06-09T00:00:00"/>
    <n v="0"/>
    <m/>
    <s v=""/>
    <x v="0"/>
    <d v="2026-06-09T00:00:00"/>
    <d v="2026-09-10T00:00:00"/>
    <m/>
    <m/>
    <x v="1"/>
    <x v="1"/>
    <x v="3"/>
    <x v="1"/>
  </r>
  <r>
    <x v="15"/>
    <x v="15"/>
    <x v="52"/>
    <x v="56"/>
    <d v="2026-06-09T00:00:00"/>
    <s v="00039695"/>
    <x v="55"/>
    <n v="1521538"/>
    <n v="0"/>
    <n v="121723"/>
    <n v="1643261"/>
    <s v="Bán hàng"/>
    <d v="2026-09-10T00:00:00"/>
    <m/>
    <n v="0"/>
    <n v="1643261"/>
    <n v="1643261"/>
    <n v="0"/>
    <d v="2026-06-09T00:00:00"/>
    <m/>
    <d v="2026-06-09T00:00:00"/>
    <n v="0"/>
    <m/>
    <s v=""/>
    <x v="0"/>
    <d v="2026-06-09T00:00:00"/>
    <d v="2026-09-10T00:00:00"/>
    <m/>
    <m/>
    <x v="0"/>
    <x v="0"/>
    <x v="1"/>
    <x v="0"/>
  </r>
  <r>
    <x v="17"/>
    <x v="17"/>
    <x v="52"/>
    <x v="57"/>
    <d v="2026-06-09T00:00:00"/>
    <s v="00039694"/>
    <x v="56"/>
    <n v="1575414"/>
    <n v="157541"/>
    <n v="113430"/>
    <n v="1531303"/>
    <s v="Bán hàng"/>
    <d v="2026-09-10T00:00:00"/>
    <m/>
    <n v="0"/>
    <n v="1531303"/>
    <n v="1531303"/>
    <n v="0"/>
    <d v="2026-06-09T00:00:00"/>
    <m/>
    <d v="2026-06-09T00:00:00"/>
    <n v="0"/>
    <m/>
    <s v=""/>
    <x v="0"/>
    <d v="2026-06-09T00:00:00"/>
    <d v="2026-09-10T00:00:00"/>
    <m/>
    <m/>
    <x v="0"/>
    <x v="0"/>
    <x v="0"/>
    <x v="0"/>
  </r>
  <r>
    <x v="14"/>
    <x v="14"/>
    <x v="53"/>
    <x v="58"/>
    <d v="2026-06-10T00:00:00"/>
    <s v="00040512"/>
    <x v="57"/>
    <n v="946702"/>
    <n v="0"/>
    <n v="75736"/>
    <n v="1022438"/>
    <s v="Bán hàng"/>
    <d v="2026-09-10T00:00:00"/>
    <m/>
    <n v="0"/>
    <n v="1022438"/>
    <n v="1022438"/>
    <n v="0"/>
    <d v="2026-06-10T00:00:00"/>
    <m/>
    <d v="2026-06-10T00:00:00"/>
    <n v="0"/>
    <m/>
    <s v=""/>
    <x v="0"/>
    <d v="2026-06-10T00:00:00"/>
    <d v="2026-09-10T00:00:00"/>
    <m/>
    <m/>
    <x v="1"/>
    <x v="1"/>
    <x v="4"/>
    <x v="1"/>
  </r>
  <r>
    <x v="6"/>
    <x v="6"/>
    <x v="53"/>
    <x v="59"/>
    <d v="2026-06-10T00:00:00"/>
    <s v="00040540"/>
    <x v="58"/>
    <n v="1252024"/>
    <n v="0"/>
    <n v="100162"/>
    <n v="1352186"/>
    <s v="Bán hàng"/>
    <d v="2026-09-10T00:00:00"/>
    <m/>
    <n v="0"/>
    <n v="1352186"/>
    <n v="1352186"/>
    <n v="0"/>
    <d v="2026-06-10T00:00:00"/>
    <m/>
    <d v="2026-06-10T00:00:00"/>
    <n v="0"/>
    <m/>
    <s v=""/>
    <x v="0"/>
    <d v="2026-06-10T00:00:00"/>
    <d v="2026-09-10T00:00:00"/>
    <m/>
    <m/>
    <x v="0"/>
    <x v="0"/>
    <x v="0"/>
    <x v="0"/>
  </r>
  <r>
    <x v="1"/>
    <x v="1"/>
    <x v="54"/>
    <x v="60"/>
    <d v="2026-06-12T00:00:00"/>
    <s v="00041135"/>
    <x v="59"/>
    <n v="1525383"/>
    <n v="0"/>
    <n v="122031"/>
    <n v="1647414"/>
    <s v="Bán hàng"/>
    <d v="2026-09-10T00:00:00"/>
    <m/>
    <n v="0"/>
    <n v="1647414"/>
    <n v="1647414"/>
    <n v="0"/>
    <d v="2026-06-12T00:00:00"/>
    <m/>
    <d v="2026-06-12T00:00:00"/>
    <n v="0"/>
    <m/>
    <s v=""/>
    <x v="0"/>
    <d v="2026-06-12T00:00:00"/>
    <d v="2026-09-10T00:00:00"/>
    <m/>
    <m/>
    <x v="0"/>
    <x v="0"/>
    <x v="0"/>
    <x v="0"/>
  </r>
  <r>
    <x v="13"/>
    <x v="13"/>
    <x v="55"/>
    <x v="61"/>
    <d v="2026-06-15T00:00:00"/>
    <s v="00041261"/>
    <x v="60"/>
    <n v="2998446"/>
    <n v="0"/>
    <n v="239876"/>
    <n v="3238322"/>
    <s v="Bán hàng"/>
    <d v="2026-09-10T00:00:00"/>
    <m/>
    <n v="0"/>
    <n v="3238322"/>
    <n v="3238322"/>
    <n v="0"/>
    <d v="2026-06-15T00:00:00"/>
    <m/>
    <d v="2026-06-15T00:00:00"/>
    <n v="0"/>
    <m/>
    <s v=""/>
    <x v="0"/>
    <d v="2026-06-15T00:00:00"/>
    <d v="2026-09-10T00:00:00"/>
    <m/>
    <m/>
    <x v="1"/>
    <x v="1"/>
    <x v="4"/>
    <x v="1"/>
  </r>
  <r>
    <x v="4"/>
    <x v="4"/>
    <x v="55"/>
    <x v="62"/>
    <d v="2026-06-15T00:00:00"/>
    <s v="00041225"/>
    <x v="61"/>
    <n v="1414898"/>
    <n v="0"/>
    <n v="113192"/>
    <n v="1528090"/>
    <s v="Bán hàng"/>
    <d v="2026-09-10T00:00:00"/>
    <m/>
    <n v="0"/>
    <n v="1528090"/>
    <n v="1528090"/>
    <n v="0"/>
    <d v="2026-06-15T00:00:00"/>
    <m/>
    <d v="2026-06-15T00:00:00"/>
    <n v="0"/>
    <m/>
    <s v=""/>
    <x v="0"/>
    <d v="2026-06-15T00:00:00"/>
    <d v="2026-09-10T00:00:00"/>
    <m/>
    <m/>
    <x v="0"/>
    <x v="0"/>
    <x v="0"/>
    <x v="0"/>
  </r>
  <r>
    <x v="5"/>
    <x v="5"/>
    <x v="56"/>
    <x v="63"/>
    <d v="2026-06-17T00:00:00"/>
    <s v="00041918"/>
    <x v="62"/>
    <n v="634340"/>
    <n v="0"/>
    <n v="50747"/>
    <n v="685087"/>
    <s v="Bán hàng"/>
    <d v="2026-09-10T00:00:00"/>
    <m/>
    <n v="0"/>
    <n v="685087"/>
    <n v="685087"/>
    <n v="0"/>
    <d v="2026-06-17T00:00:00"/>
    <m/>
    <d v="2026-06-17T00:00:00"/>
    <n v="0"/>
    <m/>
    <s v=""/>
    <x v="0"/>
    <d v="2026-06-17T00:00:00"/>
    <d v="2026-09-10T00:00:00"/>
    <m/>
    <m/>
    <x v="0"/>
    <x v="0"/>
    <x v="1"/>
    <x v="0"/>
  </r>
  <r>
    <x v="8"/>
    <x v="9"/>
    <x v="57"/>
    <x v="64"/>
    <d v="2026-06-19T00:00:00"/>
    <s v="00042504"/>
    <x v="63"/>
    <n v="1058084"/>
    <n v="0"/>
    <n v="84647"/>
    <n v="1142731"/>
    <s v="Bán hàng"/>
    <d v="2026-09-10T00:00:00"/>
    <m/>
    <n v="0"/>
    <n v="1142731"/>
    <n v="1142731"/>
    <n v="0"/>
    <d v="2026-06-19T00:00:00"/>
    <m/>
    <d v="2026-06-19T00:00:00"/>
    <n v="0"/>
    <m/>
    <s v=""/>
    <x v="0"/>
    <d v="2026-06-19T00:00:00"/>
    <d v="2026-09-10T00:00:00"/>
    <m/>
    <m/>
    <x v="0"/>
    <x v="0"/>
    <x v="1"/>
    <x v="0"/>
  </r>
  <r>
    <x v="2"/>
    <x v="2"/>
    <x v="58"/>
    <x v="65"/>
    <d v="2026-06-23T00:00:00"/>
    <s v="00042720"/>
    <x v="64"/>
    <n v="918460"/>
    <n v="0"/>
    <n v="73477"/>
    <n v="991937"/>
    <s v="Bán hàng"/>
    <d v="2026-09-10T00:00:00"/>
    <m/>
    <n v="0"/>
    <n v="991937"/>
    <n v="991937"/>
    <n v="0"/>
    <d v="2026-06-23T00:00:00"/>
    <m/>
    <d v="2026-06-23T00:00:00"/>
    <n v="0"/>
    <m/>
    <s v=""/>
    <x v="0"/>
    <d v="2026-06-23T00:00:00"/>
    <d v="2026-09-10T00:00:00"/>
    <m/>
    <m/>
    <x v="0"/>
    <x v="0"/>
    <x v="1"/>
    <x v="0"/>
  </r>
  <r>
    <x v="3"/>
    <x v="3"/>
    <x v="58"/>
    <x v="66"/>
    <d v="2026-06-23T00:00:00"/>
    <s v="00042696"/>
    <x v="65"/>
    <n v="1112347"/>
    <n v="0"/>
    <n v="88988"/>
    <n v="1201335"/>
    <s v="Bán hàng"/>
    <d v="2026-09-10T00:00:00"/>
    <m/>
    <n v="0"/>
    <n v="1201335"/>
    <n v="1201335"/>
    <n v="0"/>
    <d v="2026-06-23T00:00:00"/>
    <m/>
    <d v="2026-06-23T00:00:00"/>
    <n v="0"/>
    <m/>
    <s v=""/>
    <x v="0"/>
    <d v="2026-06-23T00:00:00"/>
    <d v="2026-09-10T00:00:00"/>
    <m/>
    <m/>
    <x v="0"/>
    <x v="0"/>
    <x v="0"/>
    <x v="0"/>
  </r>
  <r>
    <x v="18"/>
    <x v="18"/>
    <x v="59"/>
    <x v="67"/>
    <d v="2026-06-27T00:00:00"/>
    <s v="00044511"/>
    <x v="66"/>
    <n v="1797871"/>
    <n v="179787"/>
    <n v="129447"/>
    <n v="1747531"/>
    <s v="Bán hàng"/>
    <d v="2026-09-10T00:00:00"/>
    <m/>
    <n v="0"/>
    <n v="1747531"/>
    <n v="1747531"/>
    <n v="0"/>
    <d v="2026-06-27T00:00:00"/>
    <m/>
    <d v="2026-06-27T00:00:00"/>
    <n v="0"/>
    <m/>
    <s v=""/>
    <x v="0"/>
    <d v="2026-06-27T00:00:00"/>
    <d v="2026-09-10T00:00:00"/>
    <m/>
    <m/>
    <x v="0"/>
    <x v="0"/>
    <x v="1"/>
    <x v="0"/>
  </r>
  <r>
    <x v="5"/>
    <x v="5"/>
    <x v="60"/>
    <x v="68"/>
    <d v="2026-08-28T00:00:00"/>
    <s v="00001870"/>
    <x v="67"/>
    <n v="-155667"/>
    <n v="0"/>
    <n v="-12453"/>
    <n v="-168120"/>
    <s v="Hàng trả"/>
    <d v="2026-09-10T00:00:00"/>
    <m/>
    <n v="0"/>
    <n v="-168120"/>
    <n v="-168120"/>
    <n v="0"/>
    <d v="2026-08-28T00:00:00"/>
    <m/>
    <d v="2026-08-28T00:00:00"/>
    <n v="0"/>
    <m/>
    <s v=""/>
    <x v="0"/>
    <d v="2026-08-28T00:00:00"/>
    <d v="2026-09-10T00:00:00"/>
    <m/>
    <m/>
    <x v="0"/>
    <x v="0"/>
    <x v="1"/>
    <x v="0"/>
  </r>
  <r>
    <x v="2"/>
    <x v="7"/>
    <x v="52"/>
    <x v="69"/>
    <d v="2026-08-28T00:00:00"/>
    <s v="00001871"/>
    <x v="68"/>
    <n v="-381146"/>
    <n v="0"/>
    <n v="-30492"/>
    <n v="-411638"/>
    <s v="Hàng trả"/>
    <d v="2026-09-10T00:00:00"/>
    <m/>
    <n v="0"/>
    <n v="-411638"/>
    <n v="-411638"/>
    <n v="0"/>
    <d v="2026-08-28T00:00:00"/>
    <m/>
    <d v="2026-08-28T00:00:00"/>
    <n v="0"/>
    <m/>
    <s v=""/>
    <x v="0"/>
    <d v="2026-08-28T00:00:00"/>
    <d v="2026-09-10T00:00:00"/>
    <m/>
    <m/>
    <x v="0"/>
    <x v="0"/>
    <x v="1"/>
    <x v="0"/>
  </r>
  <r>
    <x v="4"/>
    <x v="4"/>
    <x v="56"/>
    <x v="70"/>
    <d v="2026-08-28T00:00:00"/>
    <s v="00001872"/>
    <x v="69"/>
    <n v="-260577"/>
    <n v="0"/>
    <n v="-20846"/>
    <n v="-281423"/>
    <s v="Hàng trả"/>
    <d v="2026-09-10T00:00:00"/>
    <m/>
    <n v="0"/>
    <n v="-281423"/>
    <n v="-281423"/>
    <n v="0"/>
    <d v="2026-08-28T00:00:00"/>
    <m/>
    <d v="2026-08-28T00:00:00"/>
    <n v="0"/>
    <m/>
    <s v=""/>
    <x v="0"/>
    <d v="2026-08-28T00:00:00"/>
    <d v="2026-09-10T00:00:00"/>
    <m/>
    <m/>
    <x v="0"/>
    <x v="0"/>
    <x v="0"/>
    <x v="0"/>
  </r>
  <r>
    <x v="6"/>
    <x v="6"/>
    <x v="57"/>
    <x v="0"/>
    <d v="2026-08-28T00:00:00"/>
    <s v="00001873"/>
    <x v="70"/>
    <n v="-57486"/>
    <m/>
    <n v="-4599"/>
    <n v="-62085"/>
    <s v="Hàng trả"/>
    <d v="2026-09-10T00:00:00"/>
    <m/>
    <n v="0"/>
    <n v="-62085"/>
    <n v="-62085"/>
    <n v="0"/>
    <d v="2026-08-28T00:00:00"/>
    <m/>
    <d v="2026-08-28T00:00:00"/>
    <n v="0"/>
    <m/>
    <s v=""/>
    <x v="0"/>
    <d v="2026-08-28T00:00:00"/>
    <d v="2026-09-10T00:00:00"/>
    <m/>
    <m/>
    <x v="0"/>
    <x v="0"/>
    <x v="0"/>
    <x v="0"/>
  </r>
  <r>
    <x v="3"/>
    <x v="3"/>
    <x v="59"/>
    <x v="0"/>
    <d v="2026-08-28T00:00:00"/>
    <s v="00001875"/>
    <x v="71"/>
    <n v="-131600"/>
    <m/>
    <n v="-10528"/>
    <n v="-142128"/>
    <s v="Hàng trả"/>
    <d v="2026-09-10T00:00:00"/>
    <m/>
    <n v="0"/>
    <n v="-142128"/>
    <n v="-142128"/>
    <n v="0"/>
    <d v="2026-08-28T00:00:00"/>
    <m/>
    <d v="2026-08-28T00:00:00"/>
    <n v="0"/>
    <m/>
    <s v=""/>
    <x v="0"/>
    <d v="2026-08-28T00:00:00"/>
    <d v="2026-09-10T00:00:00"/>
    <m/>
    <m/>
    <x v="0"/>
    <x v="0"/>
    <x v="0"/>
    <x v="0"/>
  </r>
  <r>
    <x v="19"/>
    <x v="19"/>
    <x v="61"/>
    <x v="71"/>
    <d v="2026-07-01T00:00:00"/>
    <s v="00045545"/>
    <x v="72"/>
    <n v="2444766"/>
    <n v="0"/>
    <n v="195581"/>
    <n v="2640347"/>
    <s v="Bán hàng"/>
    <d v="2026-09-10T00:00:00"/>
    <m/>
    <n v="0"/>
    <n v="2640347"/>
    <n v="2640347"/>
    <n v="0"/>
    <d v="2026-07-01T00:00:00"/>
    <m/>
    <d v="2026-07-01T00:00:00"/>
    <n v="0"/>
    <m/>
    <s v=""/>
    <x v="0"/>
    <d v="2026-07-01T00:00:00"/>
    <d v="2026-09-10T00:00:00"/>
    <m/>
    <m/>
    <x v="1"/>
    <x v="1"/>
    <x v="4"/>
    <x v="2"/>
  </r>
  <r>
    <x v="14"/>
    <x v="14"/>
    <x v="62"/>
    <x v="72"/>
    <d v="2026-07-03T00:00:00"/>
    <s v="00046011"/>
    <x v="73"/>
    <n v="1227964"/>
    <n v="0"/>
    <n v="98237"/>
    <n v="1326201"/>
    <s v="Bán hàng"/>
    <d v="2026-09-10T00:00:00"/>
    <m/>
    <n v="0"/>
    <n v="1326201"/>
    <n v="1326201"/>
    <n v="0"/>
    <d v="2026-07-03T00:00:00"/>
    <m/>
    <d v="2026-07-03T00:00:00"/>
    <n v="0"/>
    <m/>
    <s v=""/>
    <x v="0"/>
    <d v="2026-07-03T00:00:00"/>
    <d v="2026-09-10T00:00:00"/>
    <m/>
    <m/>
    <x v="1"/>
    <x v="1"/>
    <x v="4"/>
    <x v="1"/>
  </r>
  <r>
    <x v="20"/>
    <x v="20"/>
    <x v="62"/>
    <x v="73"/>
    <d v="2026-07-03T00:00:00"/>
    <s v="00046018"/>
    <x v="74"/>
    <n v="1596296"/>
    <n v="159629"/>
    <n v="114933"/>
    <n v="1551600"/>
    <s v="Bán hàng"/>
    <d v="2026-09-10T00:00:00"/>
    <m/>
    <n v="0"/>
    <n v="1551600"/>
    <n v="1551600"/>
    <n v="0"/>
    <d v="2026-07-03T00:00:00"/>
    <m/>
    <d v="2026-07-03T00:00:00"/>
    <n v="0"/>
    <m/>
    <s v=""/>
    <x v="0"/>
    <d v="2026-07-03T00:00:00"/>
    <d v="2026-09-10T00:00:00"/>
    <m/>
    <m/>
    <x v="0"/>
    <x v="0"/>
    <x v="1"/>
    <x v="0"/>
  </r>
  <r>
    <x v="21"/>
    <x v="21"/>
    <x v="62"/>
    <x v="74"/>
    <d v="2026-07-03T00:00:00"/>
    <s v="00046055"/>
    <x v="75"/>
    <n v="1070054"/>
    <n v="107005"/>
    <n v="77044"/>
    <n v="1040093"/>
    <s v="Bán hàng"/>
    <d v="2026-09-10T00:00:00"/>
    <m/>
    <n v="0"/>
    <n v="1040093"/>
    <n v="1040093"/>
    <n v="0"/>
    <d v="2026-07-03T00:00:00"/>
    <m/>
    <d v="2026-07-03T00:00:00"/>
    <n v="0"/>
    <m/>
    <s v=""/>
    <x v="0"/>
    <d v="2026-07-03T00:00:00"/>
    <d v="2026-09-10T00:00:00"/>
    <m/>
    <m/>
    <x v="0"/>
    <x v="0"/>
    <x v="0"/>
    <x v="0"/>
  </r>
  <r>
    <x v="1"/>
    <x v="1"/>
    <x v="63"/>
    <x v="75"/>
    <d v="2026-07-06T00:00:00"/>
    <s v="00046555"/>
    <x v="76"/>
    <n v="720528"/>
    <n v="0"/>
    <n v="57642"/>
    <n v="778170"/>
    <s v="Bán hàng"/>
    <d v="2026-09-10T00:00:00"/>
    <m/>
    <n v="0"/>
    <n v="778170"/>
    <n v="778170"/>
    <n v="0"/>
    <d v="2026-07-06T00:00:00"/>
    <m/>
    <d v="2026-07-06T00:00:00"/>
    <n v="0"/>
    <m/>
    <s v=""/>
    <x v="0"/>
    <d v="2026-07-06T00:00:00"/>
    <d v="2026-09-10T00:00:00"/>
    <m/>
    <m/>
    <x v="0"/>
    <x v="0"/>
    <x v="0"/>
    <x v="0"/>
  </r>
  <r>
    <x v="17"/>
    <x v="17"/>
    <x v="64"/>
    <x v="76"/>
    <d v="2026-07-08T00:00:00"/>
    <s v="00047554"/>
    <x v="77"/>
    <n v="1328565"/>
    <n v="0"/>
    <n v="106285"/>
    <n v="1434850"/>
    <s v="Bán hàng"/>
    <d v="2026-09-10T00:00:00"/>
    <m/>
    <n v="0"/>
    <n v="1434850"/>
    <n v="1434850"/>
    <n v="0"/>
    <d v="2026-07-08T00:00:00"/>
    <m/>
    <d v="2026-07-08T00:00:00"/>
    <n v="0"/>
    <m/>
    <s v=""/>
    <x v="0"/>
    <d v="2026-07-08T00:00:00"/>
    <d v="2026-09-10T00:00:00"/>
    <m/>
    <m/>
    <x v="0"/>
    <x v="0"/>
    <x v="0"/>
    <x v="0"/>
  </r>
  <r>
    <x v="13"/>
    <x v="13"/>
    <x v="65"/>
    <x v="77"/>
    <d v="2026-07-10T00:00:00"/>
    <s v="00048195"/>
    <x v="78"/>
    <n v="1947852"/>
    <n v="0"/>
    <n v="155828"/>
    <n v="2103680"/>
    <s v="Bán hàng"/>
    <d v="2026-09-10T00:00:00"/>
    <m/>
    <n v="0"/>
    <n v="2103680"/>
    <n v="2103680"/>
    <n v="0"/>
    <d v="2026-07-10T00:00:00"/>
    <m/>
    <d v="2026-07-10T00:00:00"/>
    <n v="0"/>
    <m/>
    <s v=""/>
    <x v="0"/>
    <d v="2026-07-10T00:00:00"/>
    <d v="2026-09-10T00:00:00"/>
    <m/>
    <m/>
    <x v="1"/>
    <x v="1"/>
    <x v="4"/>
    <x v="1"/>
  </r>
  <r>
    <x v="6"/>
    <x v="6"/>
    <x v="65"/>
    <x v="78"/>
    <d v="2026-07-10T00:00:00"/>
    <s v="00048198"/>
    <x v="79"/>
    <n v="862498"/>
    <n v="0"/>
    <n v="69000"/>
    <n v="931498"/>
    <s v="Bán hàng"/>
    <d v="2026-09-10T00:00:00"/>
    <m/>
    <n v="0"/>
    <n v="931498"/>
    <n v="931498"/>
    <n v="0"/>
    <d v="2026-07-10T00:00:00"/>
    <m/>
    <d v="2026-07-10T00:00:00"/>
    <n v="0"/>
    <m/>
    <s v=""/>
    <x v="0"/>
    <d v="2026-07-10T00:00:00"/>
    <d v="2026-09-10T00:00:00"/>
    <m/>
    <m/>
    <x v="0"/>
    <x v="0"/>
    <x v="0"/>
    <x v="0"/>
  </r>
  <r>
    <x v="22"/>
    <x v="22"/>
    <x v="66"/>
    <x v="79"/>
    <d v="2026-07-13T00:00:00"/>
    <s v="00048490"/>
    <x v="80"/>
    <n v="2132427"/>
    <n v="213243"/>
    <n v="153535"/>
    <n v="2072719"/>
    <s v="Bán hàng"/>
    <d v="2026-09-10T00:00:00"/>
    <m/>
    <n v="0"/>
    <n v="2072719"/>
    <n v="2072719"/>
    <n v="0"/>
    <d v="2026-07-13T00:00:00"/>
    <m/>
    <d v="2026-07-13T00:00:00"/>
    <n v="0"/>
    <m/>
    <s v=""/>
    <x v="0"/>
    <d v="2026-07-13T00:00:00"/>
    <d v="2026-09-10T00:00:00"/>
    <m/>
    <m/>
    <x v="0"/>
    <x v="0"/>
    <x v="0"/>
    <x v="0"/>
  </r>
  <r>
    <x v="23"/>
    <x v="23"/>
    <x v="66"/>
    <x v="80"/>
    <d v="2026-07-13T00:00:00"/>
    <s v="00048492"/>
    <x v="81"/>
    <n v="1596296"/>
    <n v="159629"/>
    <n v="114933"/>
    <n v="1551600"/>
    <s v="Bán hàng"/>
    <d v="2026-09-10T00:00:00"/>
    <m/>
    <n v="0"/>
    <n v="1551600"/>
    <n v="1551600"/>
    <n v="0"/>
    <d v="2026-07-13T00:00:00"/>
    <m/>
    <d v="2026-07-13T00:00:00"/>
    <n v="0"/>
    <m/>
    <s v=""/>
    <x v="0"/>
    <d v="2026-07-13T00:00:00"/>
    <d v="2026-09-10T00:00:00"/>
    <m/>
    <m/>
    <x v="0"/>
    <x v="0"/>
    <x v="0"/>
    <x v="0"/>
  </r>
  <r>
    <x v="24"/>
    <x v="24"/>
    <x v="66"/>
    <x v="81"/>
    <d v="2026-07-13T00:00:00"/>
    <s v="00048491"/>
    <x v="82"/>
    <n v="1596296"/>
    <n v="159629"/>
    <n v="114933"/>
    <n v="1551600"/>
    <s v="Bán hàng"/>
    <d v="2026-09-10T00:00:00"/>
    <m/>
    <n v="0"/>
    <n v="1551600"/>
    <n v="1551600"/>
    <n v="0"/>
    <d v="2026-07-13T00:00:00"/>
    <m/>
    <d v="2026-07-13T00:00:00"/>
    <n v="0"/>
    <m/>
    <s v=""/>
    <x v="0"/>
    <d v="2026-07-13T00:00:00"/>
    <d v="2026-09-10T00:00:00"/>
    <m/>
    <m/>
    <x v="0"/>
    <x v="0"/>
    <x v="0"/>
    <x v="0"/>
  </r>
  <r>
    <x v="25"/>
    <x v="25"/>
    <x v="66"/>
    <x v="82"/>
    <d v="2026-07-13T00:00:00"/>
    <s v="00048489"/>
    <x v="83"/>
    <n v="1256552"/>
    <n v="125655"/>
    <n v="90472"/>
    <n v="1221369"/>
    <s v="Bán hàng"/>
    <d v="2026-09-10T00:00:00"/>
    <m/>
    <n v="0"/>
    <n v="1221369"/>
    <n v="1221369"/>
    <n v="0"/>
    <d v="2026-07-13T00:00:00"/>
    <m/>
    <d v="2026-07-13T00:00:00"/>
    <n v="0"/>
    <m/>
    <s v=""/>
    <x v="0"/>
    <d v="2026-07-13T00:00:00"/>
    <d v="2026-09-10T00:00:00"/>
    <m/>
    <m/>
    <x v="0"/>
    <x v="0"/>
    <x v="0"/>
    <x v="0"/>
  </r>
  <r>
    <x v="11"/>
    <x v="11"/>
    <x v="67"/>
    <x v="83"/>
    <d v="2026-07-14T00:00:00"/>
    <s v="00048522"/>
    <x v="84"/>
    <n v="1039443"/>
    <n v="0"/>
    <n v="83155"/>
    <n v="1122598"/>
    <s v="Bán hàng"/>
    <d v="2026-09-10T00:00:00"/>
    <m/>
    <n v="0"/>
    <n v="1122598"/>
    <n v="1122598"/>
    <n v="0"/>
    <d v="2026-07-14T00:00:00"/>
    <m/>
    <d v="2026-07-14T00:00:00"/>
    <n v="0"/>
    <m/>
    <s v=""/>
    <x v="0"/>
    <d v="2026-07-14T00:00:00"/>
    <d v="2026-09-10T00:00:00"/>
    <m/>
    <m/>
    <x v="1"/>
    <x v="1"/>
    <x v="2"/>
    <x v="1"/>
  </r>
  <r>
    <x v="1"/>
    <x v="1"/>
    <x v="67"/>
    <x v="84"/>
    <d v="2026-07-14T00:00:00"/>
    <s v="00048588"/>
    <x v="85"/>
    <n v="611235"/>
    <n v="0"/>
    <n v="48899"/>
    <n v="660134"/>
    <s v="Bán hàng"/>
    <d v="2026-09-10T00:00:00"/>
    <m/>
    <n v="0"/>
    <n v="660134"/>
    <n v="660134"/>
    <n v="0"/>
    <d v="2026-07-14T00:00:00"/>
    <m/>
    <d v="2026-07-14T00:00:00"/>
    <n v="0"/>
    <m/>
    <s v=""/>
    <x v="0"/>
    <d v="2026-07-14T00:00:00"/>
    <d v="2026-09-10T00:00:00"/>
    <m/>
    <m/>
    <x v="0"/>
    <x v="0"/>
    <x v="0"/>
    <x v="0"/>
  </r>
  <r>
    <x v="9"/>
    <x v="10"/>
    <x v="68"/>
    <x v="85"/>
    <d v="2026-07-16T00:00:00"/>
    <s v="00049335"/>
    <x v="86"/>
    <n v="1394916"/>
    <n v="0"/>
    <n v="111593"/>
    <n v="1506509"/>
    <s v="Bán hàng"/>
    <d v="2026-09-10T00:00:00"/>
    <m/>
    <n v="0"/>
    <n v="1506509"/>
    <n v="1506509"/>
    <n v="0"/>
    <d v="2026-07-16T00:00:00"/>
    <m/>
    <d v="2026-07-16T00:00:00"/>
    <n v="0"/>
    <m/>
    <s v=""/>
    <x v="0"/>
    <d v="2026-07-16T00:00:00"/>
    <d v="2026-09-10T00:00:00"/>
    <m/>
    <m/>
    <x v="1"/>
    <x v="1"/>
    <x v="2"/>
    <x v="1"/>
  </r>
  <r>
    <x v="17"/>
    <x v="17"/>
    <x v="69"/>
    <x v="86"/>
    <d v="2026-07-20T00:00:00"/>
    <s v="00050137"/>
    <x v="87"/>
    <n v="1003638"/>
    <n v="0"/>
    <n v="80291"/>
    <n v="1083929"/>
    <s v="Bán hàng"/>
    <d v="2026-09-10T00:00:00"/>
    <m/>
    <n v="0"/>
    <n v="1083929"/>
    <n v="1083929"/>
    <n v="0"/>
    <d v="2026-07-20T00:00:00"/>
    <m/>
    <d v="2026-07-20T00:00:00"/>
    <n v="0"/>
    <m/>
    <s v=""/>
    <x v="0"/>
    <d v="2026-07-20T00:00:00"/>
    <d v="2026-09-10T00:00:00"/>
    <m/>
    <m/>
    <x v="0"/>
    <x v="0"/>
    <x v="0"/>
    <x v="0"/>
  </r>
  <r>
    <x v="26"/>
    <x v="26"/>
    <x v="70"/>
    <x v="87"/>
    <d v="2026-07-22T00:00:00"/>
    <s v="00050243"/>
    <x v="88"/>
    <n v="2444766"/>
    <n v="0"/>
    <n v="195581"/>
    <n v="2640347"/>
    <s v="Bán hàng"/>
    <d v="2026-09-10T00:00:00"/>
    <m/>
    <n v="0"/>
    <n v="2640347"/>
    <n v="2640347"/>
    <n v="0"/>
    <d v="2026-07-22T00:00:00"/>
    <m/>
    <d v="2026-07-22T00:00:00"/>
    <n v="0"/>
    <m/>
    <s v=""/>
    <x v="0"/>
    <d v="2026-07-22T00:00:00"/>
    <d v="2026-09-10T00:00:00"/>
    <m/>
    <m/>
    <x v="1"/>
    <x v="1"/>
    <x v="3"/>
    <x v="2"/>
  </r>
  <r>
    <x v="10"/>
    <x v="9"/>
    <x v="71"/>
    <x v="88"/>
    <d v="2026-07-27T00:00:00"/>
    <s v="00052335"/>
    <x v="89"/>
    <n v="285028"/>
    <n v="0"/>
    <n v="22802"/>
    <n v="307830"/>
    <s v="Bán hàng"/>
    <d v="2026-09-10T00:00:00"/>
    <m/>
    <n v="0"/>
    <n v="307830"/>
    <n v="307830"/>
    <n v="0"/>
    <d v="2026-07-27T00:00:00"/>
    <m/>
    <d v="2026-07-27T00:00:00"/>
    <n v="0"/>
    <m/>
    <s v=""/>
    <x v="0"/>
    <d v="2026-07-27T00:00:00"/>
    <d v="2026-09-10T00:00:00"/>
    <m/>
    <m/>
    <x v="0"/>
    <x v="0"/>
    <x v="1"/>
    <x v="0"/>
  </r>
  <r>
    <x v="6"/>
    <x v="6"/>
    <x v="71"/>
    <x v="89"/>
    <d v="2026-07-27T00:00:00"/>
    <s v="00052334"/>
    <x v="90"/>
    <n v="759280"/>
    <n v="0"/>
    <n v="60742"/>
    <n v="820022"/>
    <s v="Bán hàng"/>
    <d v="2026-09-10T00:00:00"/>
    <m/>
    <n v="0"/>
    <n v="820022"/>
    <n v="820022"/>
    <n v="0"/>
    <d v="2026-07-27T00:00:00"/>
    <m/>
    <d v="2026-07-27T00:00:00"/>
    <n v="0"/>
    <m/>
    <s v=""/>
    <x v="0"/>
    <d v="2026-07-27T00:00:00"/>
    <d v="2026-09-10T00:00:00"/>
    <m/>
    <m/>
    <x v="0"/>
    <x v="0"/>
    <x v="0"/>
    <x v="0"/>
  </r>
  <r>
    <x v="3"/>
    <x v="3"/>
    <x v="71"/>
    <x v="90"/>
    <d v="2026-07-27T00:00:00"/>
    <s v="00052396"/>
    <x v="91"/>
    <n v="707765"/>
    <n v="0"/>
    <n v="56621"/>
    <n v="764386"/>
    <s v="Bán hàng"/>
    <d v="2026-09-10T00:00:00"/>
    <m/>
    <n v="0"/>
    <n v="764386"/>
    <n v="764386"/>
    <n v="0"/>
    <d v="2026-07-27T00:00:00"/>
    <m/>
    <d v="2026-07-27T00:00:00"/>
    <n v="0"/>
    <m/>
    <s v=""/>
    <x v="0"/>
    <d v="2026-07-27T00:00:00"/>
    <d v="2026-09-10T00:00:00"/>
    <m/>
    <m/>
    <x v="0"/>
    <x v="0"/>
    <x v="0"/>
    <x v="0"/>
  </r>
  <r>
    <x v="5"/>
    <x v="5"/>
    <x v="71"/>
    <x v="91"/>
    <d v="2026-07-27T00:00:00"/>
    <s v="00052336"/>
    <x v="92"/>
    <n v="1088122"/>
    <n v="0"/>
    <n v="87050"/>
    <n v="1175172"/>
    <s v="Bán hàng"/>
    <d v="2026-09-10T00:00:00"/>
    <m/>
    <n v="0"/>
    <n v="1175172"/>
    <n v="1175172"/>
    <n v="0"/>
    <d v="2026-07-27T00:00:00"/>
    <m/>
    <d v="2026-07-27T00:00:00"/>
    <n v="0"/>
    <m/>
    <s v=""/>
    <x v="0"/>
    <d v="2026-07-27T00:00:00"/>
    <d v="2026-09-10T00:00:00"/>
    <m/>
    <m/>
    <x v="0"/>
    <x v="0"/>
    <x v="1"/>
    <x v="0"/>
  </r>
  <r>
    <x v="2"/>
    <x v="2"/>
    <x v="72"/>
    <x v="92"/>
    <d v="2026-07-28T00:00:00"/>
    <s v="00052470"/>
    <x v="93"/>
    <n v="1082151"/>
    <n v="0"/>
    <n v="86572"/>
    <n v="1168723"/>
    <s v="Bán hàng"/>
    <d v="2026-09-10T00:00:00"/>
    <m/>
    <n v="0"/>
    <n v="1168723"/>
    <n v="1168723"/>
    <n v="0"/>
    <d v="2026-07-28T00:00:00"/>
    <m/>
    <d v="2026-07-28T00:00:00"/>
    <n v="0"/>
    <m/>
    <s v=""/>
    <x v="0"/>
    <d v="2026-07-28T00:00:00"/>
    <d v="2026-09-10T00:00:00"/>
    <m/>
    <m/>
    <x v="0"/>
    <x v="0"/>
    <x v="1"/>
    <x v="0"/>
  </r>
  <r>
    <x v="2"/>
    <x v="2"/>
    <x v="64"/>
    <x v="93"/>
    <d v="2026-07-07T00:00:00"/>
    <m/>
    <x v="94"/>
    <n v="-131600"/>
    <n v="0"/>
    <n v="-10528"/>
    <n v="-142128"/>
    <s v="Hàng trả"/>
    <d v="2026-09-10T00:00:00"/>
    <m/>
    <n v="0"/>
    <n v="-142128"/>
    <n v="-142128"/>
    <n v="0"/>
    <d v="2026-07-07T00:00:00"/>
    <m/>
    <d v="2026-07-07T00:00:00"/>
    <n v="0"/>
    <m/>
    <s v=""/>
    <x v="0"/>
    <d v="2026-07-07T00:00:00"/>
    <d v="2026-09-10T00:00:00"/>
    <m/>
    <m/>
    <x v="0"/>
    <x v="0"/>
    <x v="1"/>
    <x v="0"/>
  </r>
  <r>
    <x v="6"/>
    <x v="6"/>
    <x v="67"/>
    <x v="94"/>
    <d v="2026-07-09T00:00:00"/>
    <m/>
    <x v="95"/>
    <n v="-328842"/>
    <n v="0"/>
    <n v="-26307"/>
    <n v="-355149"/>
    <s v="Hàng trả"/>
    <d v="2026-09-10T00:00:00"/>
    <m/>
    <n v="0"/>
    <n v="-355149"/>
    <n v="-355149"/>
    <n v="0"/>
    <d v="2026-07-09T00:00:00"/>
    <m/>
    <d v="2026-07-09T00:00:00"/>
    <n v="0"/>
    <m/>
    <s v=""/>
    <x v="0"/>
    <d v="2026-07-09T00:00:00"/>
    <d v="2026-09-10T00:00:00"/>
    <m/>
    <m/>
    <x v="0"/>
    <x v="0"/>
    <x v="0"/>
    <x v="0"/>
  </r>
  <r>
    <x v="10"/>
    <x v="9"/>
    <x v="71"/>
    <x v="95"/>
    <d v="2026-07-27T00:00:00"/>
    <m/>
    <x v="96"/>
    <n v="-285028"/>
    <n v="0"/>
    <n v="-22802"/>
    <n v="-307830"/>
    <s v="Hàng trả"/>
    <d v="2026-09-10T00:00:00"/>
    <m/>
    <n v="0"/>
    <n v="-307830"/>
    <n v="-307830"/>
    <n v="0"/>
    <d v="2026-07-27T00:00:00"/>
    <m/>
    <d v="2026-07-27T00:00:00"/>
    <n v="0"/>
    <m/>
    <s v=""/>
    <x v="0"/>
    <d v="2026-07-27T00:00:00"/>
    <d v="2026-09-10T00:00:00"/>
    <m/>
    <m/>
    <x v="0"/>
    <x v="0"/>
    <x v="1"/>
    <x v="0"/>
  </r>
  <r>
    <x v="2"/>
    <x v="2"/>
    <x v="73"/>
    <x v="96"/>
    <d v="2026-07-29T00:00:00"/>
    <m/>
    <x v="97"/>
    <n v="-219228"/>
    <n v="0"/>
    <n v="-17538"/>
    <n v="-236766"/>
    <s v="Hàng trả"/>
    <d v="2026-09-10T00:00:00"/>
    <m/>
    <n v="0"/>
    <n v="-236766"/>
    <n v="-236766"/>
    <n v="0"/>
    <d v="2026-07-29T00:00:00"/>
    <m/>
    <d v="2026-07-29T00:00:00"/>
    <n v="0"/>
    <m/>
    <s v=""/>
    <x v="0"/>
    <d v="2026-07-29T00:00:00"/>
    <d v="2026-09-10T00:00:00"/>
    <m/>
    <m/>
    <x v="0"/>
    <x v="0"/>
    <x v="1"/>
    <x v="0"/>
  </r>
  <r>
    <x v="20"/>
    <x v="20"/>
    <x v="74"/>
    <x v="97"/>
    <d v="2026-08-01T00:00:00"/>
    <s v="00054126"/>
    <x v="98"/>
    <n v="2247877"/>
    <n v="0"/>
    <n v="179830"/>
    <n v="2427707"/>
    <s v="Bán hàng"/>
    <m/>
    <m/>
    <n v="0"/>
    <n v="2427707"/>
    <n v="0"/>
    <n v="2427707"/>
    <d v="2026-08-01T00:00:00"/>
    <m/>
    <d v="2026-08-01T00:00:00"/>
    <n v="0"/>
    <m/>
    <n v="42.458443171293766"/>
    <x v="1"/>
    <d v="2026-08-01T00:00:00"/>
    <d v="1899-12-30T00:00:00"/>
    <m/>
    <m/>
    <x v="0"/>
    <x v="0"/>
    <x v="1"/>
    <x v="0"/>
  </r>
  <r>
    <x v="4"/>
    <x v="4"/>
    <x v="74"/>
    <x v="98"/>
    <d v="2026-08-01T00:00:00"/>
    <s v="00054179"/>
    <x v="99"/>
    <n v="927710"/>
    <n v="0"/>
    <n v="74217"/>
    <n v="1001927"/>
    <s v="Bán hàng"/>
    <m/>
    <m/>
    <n v="0"/>
    <n v="1001927"/>
    <n v="0"/>
    <n v="1001927"/>
    <d v="2026-08-01T00:00:00"/>
    <m/>
    <d v="2026-08-01T00:00:00"/>
    <n v="0"/>
    <m/>
    <n v="42.458443171293766"/>
    <x v="1"/>
    <d v="2026-08-01T00:00:00"/>
    <d v="1899-12-30T00:00:00"/>
    <m/>
    <m/>
    <x v="0"/>
    <x v="0"/>
    <x v="0"/>
    <x v="0"/>
  </r>
  <r>
    <x v="25"/>
    <x v="25"/>
    <x v="74"/>
    <x v="99"/>
    <d v="2026-08-01T00:00:00"/>
    <s v="00054125"/>
    <x v="100"/>
    <n v="667070"/>
    <n v="0"/>
    <n v="53366"/>
    <n v="720436"/>
    <s v="Bán hàng"/>
    <m/>
    <m/>
    <n v="0"/>
    <n v="720436"/>
    <n v="0"/>
    <n v="720436"/>
    <d v="2026-08-01T00:00:00"/>
    <m/>
    <d v="2026-08-01T00:00:00"/>
    <n v="0"/>
    <m/>
    <n v="42.458443171293766"/>
    <x v="1"/>
    <d v="2026-08-01T00:00:00"/>
    <d v="1899-12-30T00:00:00"/>
    <m/>
    <m/>
    <x v="0"/>
    <x v="0"/>
    <x v="0"/>
    <x v="0"/>
  </r>
  <r>
    <x v="15"/>
    <x v="15"/>
    <x v="75"/>
    <x v="100"/>
    <d v="2026-08-03T00:00:00"/>
    <s v="00054204"/>
    <x v="101"/>
    <n v="1176096"/>
    <n v="0"/>
    <n v="94088"/>
    <n v="1270184"/>
    <s v="Bán hàng"/>
    <m/>
    <m/>
    <n v="0"/>
    <n v="1270184"/>
    <n v="0"/>
    <n v="1270184"/>
    <d v="2026-08-03T00:00:00"/>
    <m/>
    <d v="2026-08-03T00:00:00"/>
    <n v="0"/>
    <m/>
    <n v="40.458443171293766"/>
    <x v="1"/>
    <d v="2026-08-03T00:00:00"/>
    <d v="1899-12-30T00:00:00"/>
    <m/>
    <m/>
    <x v="0"/>
    <x v="0"/>
    <x v="1"/>
    <x v="0"/>
  </r>
  <r>
    <x v="2"/>
    <x v="2"/>
    <x v="75"/>
    <x v="101"/>
    <d v="2026-08-03T00:00:00"/>
    <s v="00054203"/>
    <x v="102"/>
    <n v="1049182"/>
    <n v="0"/>
    <n v="83935"/>
    <n v="1133117"/>
    <s v="Bán hàng"/>
    <m/>
    <m/>
    <n v="0"/>
    <n v="1133117"/>
    <n v="0"/>
    <n v="1133117"/>
    <d v="2026-08-03T00:00:00"/>
    <m/>
    <d v="2026-08-03T00:00:00"/>
    <n v="0"/>
    <m/>
    <n v="40.458443171293766"/>
    <x v="1"/>
    <d v="2026-08-03T00:00:00"/>
    <d v="1899-12-30T00:00:00"/>
    <m/>
    <m/>
    <x v="0"/>
    <x v="0"/>
    <x v="1"/>
    <x v="0"/>
  </r>
  <r>
    <x v="1"/>
    <x v="1"/>
    <x v="75"/>
    <x v="102"/>
    <d v="2026-08-03T00:00:00"/>
    <s v="00054265"/>
    <x v="103"/>
    <n v="864149"/>
    <n v="0"/>
    <n v="69132"/>
    <n v="933281"/>
    <s v="Bán hàng"/>
    <m/>
    <m/>
    <n v="0"/>
    <n v="933281"/>
    <n v="0"/>
    <n v="933281"/>
    <d v="2026-08-03T00:00:00"/>
    <m/>
    <d v="2026-08-03T00:00:00"/>
    <n v="0"/>
    <m/>
    <n v="40.458443171293766"/>
    <x v="1"/>
    <d v="2026-08-03T00:00:00"/>
    <d v="1899-12-30T00:00:00"/>
    <m/>
    <m/>
    <x v="0"/>
    <x v="0"/>
    <x v="0"/>
    <x v="0"/>
  </r>
  <r>
    <x v="17"/>
    <x v="17"/>
    <x v="75"/>
    <x v="103"/>
    <d v="2026-08-03T00:00:00"/>
    <s v="00054205"/>
    <x v="104"/>
    <n v="1306155"/>
    <n v="0"/>
    <n v="104492"/>
    <n v="1410647"/>
    <s v="Bán hàng"/>
    <m/>
    <m/>
    <n v="0"/>
    <n v="1410647"/>
    <n v="0"/>
    <n v="1410647"/>
    <d v="2026-08-03T00:00:00"/>
    <m/>
    <d v="2026-08-03T00:00:00"/>
    <n v="0"/>
    <m/>
    <n v="40.458443171293766"/>
    <x v="1"/>
    <d v="2026-08-03T00:00:00"/>
    <d v="1899-12-30T00:00:00"/>
    <m/>
    <m/>
    <x v="0"/>
    <x v="0"/>
    <x v="0"/>
    <x v="0"/>
  </r>
  <r>
    <x v="5"/>
    <x v="5"/>
    <x v="75"/>
    <x v="104"/>
    <d v="2026-08-03T00:00:00"/>
    <s v="00054202"/>
    <x v="105"/>
    <n v="2247877"/>
    <n v="0"/>
    <n v="179830"/>
    <n v="2427707"/>
    <s v="Bán hàng"/>
    <m/>
    <m/>
    <n v="0"/>
    <n v="2427707"/>
    <n v="0"/>
    <n v="2427707"/>
    <d v="2026-08-03T00:00:00"/>
    <m/>
    <d v="2026-08-03T00:00:00"/>
    <n v="0"/>
    <m/>
    <n v="40.458443171293766"/>
    <x v="1"/>
    <d v="2026-08-03T00:00:00"/>
    <d v="1899-12-30T00:00:00"/>
    <m/>
    <m/>
    <x v="0"/>
    <x v="0"/>
    <x v="1"/>
    <x v="0"/>
  </r>
  <r>
    <x v="21"/>
    <x v="21"/>
    <x v="75"/>
    <x v="105"/>
    <d v="2026-08-03T00:00:00"/>
    <s v="00054260"/>
    <x v="106"/>
    <n v="1028768"/>
    <n v="0"/>
    <n v="82301"/>
    <n v="1111069"/>
    <s v="Bán hàng"/>
    <m/>
    <m/>
    <n v="0"/>
    <n v="1111069"/>
    <n v="0"/>
    <n v="1111069"/>
    <d v="2026-08-03T00:00:00"/>
    <m/>
    <d v="2026-08-03T00:00:00"/>
    <n v="0"/>
    <m/>
    <n v="40.458443171293766"/>
    <x v="1"/>
    <d v="2026-08-03T00:00:00"/>
    <d v="1899-12-30T00:00:00"/>
    <m/>
    <m/>
    <x v="0"/>
    <x v="0"/>
    <x v="0"/>
    <x v="0"/>
  </r>
  <r>
    <x v="27"/>
    <x v="27"/>
    <x v="76"/>
    <x v="106"/>
    <d v="2026-08-05T00:00:00"/>
    <s v="00054732"/>
    <x v="107"/>
    <n v="2324584"/>
    <n v="0"/>
    <n v="185967"/>
    <n v="2510551"/>
    <s v="Bán hàng"/>
    <m/>
    <m/>
    <n v="0"/>
    <n v="2510551"/>
    <n v="0"/>
    <n v="2510551"/>
    <d v="2026-08-05T00:00:00"/>
    <m/>
    <d v="2026-08-05T00:00:00"/>
    <n v="0"/>
    <m/>
    <n v="38.458443171293766"/>
    <x v="1"/>
    <d v="2026-08-05T00:00:00"/>
    <d v="1899-12-30T00:00:00"/>
    <m/>
    <m/>
    <x v="1"/>
    <x v="1"/>
    <x v="3"/>
    <x v="2"/>
  </r>
  <r>
    <x v="6"/>
    <x v="6"/>
    <x v="77"/>
    <x v="107"/>
    <d v="2026-08-08T00:00:00"/>
    <s v="00055623"/>
    <x v="108"/>
    <n v="969952"/>
    <n v="0"/>
    <n v="77596"/>
    <n v="1047548"/>
    <s v="Bán hàng"/>
    <m/>
    <m/>
    <n v="0"/>
    <n v="1047548"/>
    <n v="0"/>
    <n v="1047548"/>
    <d v="2026-08-08T00:00:00"/>
    <m/>
    <d v="2026-08-08T00:00:00"/>
    <n v="0"/>
    <m/>
    <n v="35.458443171293766"/>
    <x v="1"/>
    <d v="2026-08-08T00:00:00"/>
    <d v="1899-12-30T00:00:00"/>
    <m/>
    <m/>
    <x v="0"/>
    <x v="0"/>
    <x v="0"/>
    <x v="0"/>
  </r>
  <r>
    <x v="28"/>
    <x v="28"/>
    <x v="78"/>
    <x v="108"/>
    <d v="2026-08-12T00:00:00"/>
    <s v="00055774"/>
    <x v="109"/>
    <n v="1443256"/>
    <n v="0"/>
    <n v="115460"/>
    <n v="1558716"/>
    <s v="Bán hàng"/>
    <m/>
    <m/>
    <n v="0"/>
    <n v="1558716"/>
    <n v="0"/>
    <n v="1558716"/>
    <d v="2026-08-12T00:00:00"/>
    <m/>
    <d v="2026-08-12T00:00:00"/>
    <n v="0"/>
    <m/>
    <n v="31.458443171293766"/>
    <x v="1"/>
    <d v="2026-08-12T00:00:00"/>
    <d v="1899-12-30T00:00:00"/>
    <m/>
    <m/>
    <x v="1"/>
    <x v="1"/>
    <x v="5"/>
    <x v="1"/>
  </r>
  <r>
    <x v="9"/>
    <x v="10"/>
    <x v="78"/>
    <x v="109"/>
    <d v="2026-08-12T00:00:00"/>
    <s v="00055788"/>
    <x v="110"/>
    <n v="1180268"/>
    <n v="0"/>
    <n v="94421"/>
    <n v="1274689"/>
    <s v="Bán hàng"/>
    <m/>
    <m/>
    <n v="0"/>
    <n v="1274689"/>
    <n v="0"/>
    <n v="1274689"/>
    <d v="2026-08-12T00:00:00"/>
    <m/>
    <d v="2026-08-12T00:00:00"/>
    <n v="0"/>
    <m/>
    <n v="31.458443171293766"/>
    <x v="1"/>
    <d v="2026-08-12T00:00:00"/>
    <d v="1899-12-30T00:00:00"/>
    <m/>
    <m/>
    <x v="1"/>
    <x v="1"/>
    <x v="2"/>
    <x v="1"/>
  </r>
  <r>
    <x v="16"/>
    <x v="16"/>
    <x v="79"/>
    <x v="110"/>
    <d v="2026-08-13T00:00:00"/>
    <s v="00056382"/>
    <x v="111"/>
    <n v="897420"/>
    <n v="0"/>
    <n v="71794"/>
    <n v="969214"/>
    <s v="Bán hàng"/>
    <m/>
    <m/>
    <n v="0"/>
    <n v="969214"/>
    <n v="0"/>
    <n v="969214"/>
    <d v="2026-08-13T00:00:00"/>
    <m/>
    <d v="2026-08-13T00:00:00"/>
    <n v="0"/>
    <m/>
    <n v="30.458443171293766"/>
    <x v="1"/>
    <d v="2026-08-13T00:00:00"/>
    <d v="1899-12-30T00:00:00"/>
    <m/>
    <m/>
    <x v="1"/>
    <x v="1"/>
    <x v="3"/>
    <x v="1"/>
  </r>
  <r>
    <x v="12"/>
    <x v="12"/>
    <x v="79"/>
    <x v="111"/>
    <d v="2026-08-13T00:00:00"/>
    <s v="00056383"/>
    <x v="112"/>
    <n v="1354479"/>
    <n v="0"/>
    <n v="108358"/>
    <n v="1462837"/>
    <s v="Bán hàng"/>
    <m/>
    <m/>
    <n v="0"/>
    <n v="1462837"/>
    <n v="0"/>
    <n v="1462837"/>
    <d v="2026-08-13T00:00:00"/>
    <m/>
    <d v="2026-08-13T00:00:00"/>
    <n v="0"/>
    <m/>
    <n v="30.458443171293766"/>
    <x v="1"/>
    <d v="2026-08-13T00:00:00"/>
    <d v="1899-12-30T00:00:00"/>
    <m/>
    <m/>
    <x v="1"/>
    <x v="1"/>
    <x v="3"/>
    <x v="1"/>
  </r>
  <r>
    <x v="13"/>
    <x v="13"/>
    <x v="80"/>
    <x v="112"/>
    <d v="2026-08-18T00:00:00"/>
    <s v="00056859"/>
    <x v="113"/>
    <n v="952230"/>
    <n v="0"/>
    <n v="76178"/>
    <n v="1028408"/>
    <s v="Bán hàng"/>
    <m/>
    <m/>
    <n v="0"/>
    <n v="1028408"/>
    <n v="0"/>
    <n v="1028408"/>
    <d v="2026-08-18T00:00:00"/>
    <m/>
    <d v="2026-08-18T00:00:00"/>
    <n v="0"/>
    <m/>
    <n v="25.458443171293766"/>
    <x v="2"/>
    <d v="2026-08-18T00:00:00"/>
    <d v="1899-12-30T00:00:00"/>
    <m/>
    <m/>
    <x v="1"/>
    <x v="1"/>
    <x v="4"/>
    <x v="1"/>
  </r>
  <r>
    <x v="29"/>
    <x v="29"/>
    <x v="81"/>
    <x v="113"/>
    <d v="2026-08-26T00:00:00"/>
    <s v="00059514"/>
    <x v="114"/>
    <n v="829939"/>
    <n v="0"/>
    <n v="66395"/>
    <n v="896334"/>
    <s v="Bán hàng"/>
    <m/>
    <m/>
    <n v="0"/>
    <n v="896334"/>
    <n v="0"/>
    <n v="896334"/>
    <d v="2026-08-26T00:00:00"/>
    <m/>
    <d v="2026-08-26T00:00:00"/>
    <n v="0"/>
    <m/>
    <n v="17.458443171293766"/>
    <x v="2"/>
    <d v="2026-08-26T00:00:00"/>
    <d v="1899-12-30T00:00:00"/>
    <m/>
    <m/>
    <x v="1"/>
    <x v="1"/>
    <x v="2"/>
    <x v="1"/>
  </r>
  <r>
    <x v="17"/>
    <x v="17"/>
    <x v="74"/>
    <x v="0"/>
    <d v="2026-08-01T00:00:00"/>
    <m/>
    <x v="115"/>
    <n v="-175414"/>
    <n v="0"/>
    <n v="-14033"/>
    <n v="-189447"/>
    <s v="Hàng trả"/>
    <m/>
    <m/>
    <n v="0"/>
    <n v="-189447"/>
    <n v="0"/>
    <n v="-189447"/>
    <d v="2026-08-01T00:00:00"/>
    <m/>
    <d v="2026-08-01T00:00:00"/>
    <n v="0"/>
    <m/>
    <n v="42.458443171293766"/>
    <x v="1"/>
    <d v="2026-08-01T00:00:00"/>
    <d v="1899-12-30T00:00:00"/>
    <m/>
    <m/>
    <x v="0"/>
    <x v="0"/>
    <x v="0"/>
    <x v="0"/>
  </r>
  <r>
    <x v="1"/>
    <x v="1"/>
    <x v="82"/>
    <x v="0"/>
    <d v="2026-08-06T00:00:00"/>
    <m/>
    <x v="116"/>
    <n v="-167100"/>
    <n v="0"/>
    <n v="-13368"/>
    <n v="-180468"/>
    <s v="Hàng trả"/>
    <m/>
    <m/>
    <n v="0"/>
    <n v="-180468"/>
    <n v="0"/>
    <n v="-180468"/>
    <d v="2026-08-06T00:00:00"/>
    <m/>
    <d v="2026-08-06T00:00:00"/>
    <n v="0"/>
    <m/>
    <n v="37.458443171293766"/>
    <x v="1"/>
    <d v="2026-08-06T00:00:00"/>
    <d v="1899-12-30T00:00:00"/>
    <m/>
    <m/>
    <x v="0"/>
    <x v="0"/>
    <x v="0"/>
    <x v="0"/>
  </r>
  <r>
    <x v="30"/>
    <x v="30"/>
    <x v="83"/>
    <x v="0"/>
    <m/>
    <m/>
    <x v="117"/>
    <n v="-106153"/>
    <n v="0"/>
    <n v="-8492"/>
    <n v="-114645"/>
    <s v="Giảm công nợ"/>
    <m/>
    <m/>
    <n v="0"/>
    <n v="-114645"/>
    <n v="0"/>
    <n v="-114645"/>
    <d v="2026-05-30T00:00:00"/>
    <m/>
    <d v="2026-05-30T00:00:00"/>
    <n v="0"/>
    <m/>
    <n v="105.45844317129377"/>
    <x v="3"/>
    <d v="2026-05-30T00:00:00"/>
    <d v="1899-12-30T00:00:00"/>
    <m/>
    <m/>
    <x v="1"/>
    <x v="1"/>
    <x v="2"/>
    <x v="1"/>
  </r>
  <r>
    <x v="30"/>
    <x v="30"/>
    <x v="84"/>
    <x v="0"/>
    <m/>
    <m/>
    <x v="118"/>
    <n v="-63899"/>
    <n v="0"/>
    <n v="-5112"/>
    <n v="-69011"/>
    <s v="Giảm công nợ"/>
    <m/>
    <m/>
    <n v="0"/>
    <n v="-69011"/>
    <n v="0"/>
    <n v="-69011"/>
    <d v="2026-06-30T00:00:00"/>
    <m/>
    <d v="2026-06-30T00:00:00"/>
    <n v="0"/>
    <m/>
    <n v="74.458443171293766"/>
    <x v="4"/>
    <d v="2026-06-30T00:00:00"/>
    <d v="1899-12-30T00:00:00"/>
    <m/>
    <m/>
    <x v="1"/>
    <x v="1"/>
    <x v="2"/>
    <x v="1"/>
  </r>
  <r>
    <x v="30"/>
    <x v="30"/>
    <x v="85"/>
    <x v="0"/>
    <m/>
    <m/>
    <x v="119"/>
    <n v="-104997"/>
    <n v="0"/>
    <n v="-8400"/>
    <n v="-113397"/>
    <s v="Giảm công nợ"/>
    <m/>
    <m/>
    <n v="0"/>
    <n v="-113397"/>
    <n v="0"/>
    <n v="-113397"/>
    <d v="2026-07-30T00:00:00"/>
    <m/>
    <d v="2026-07-30T00:00:00"/>
    <n v="0"/>
    <m/>
    <n v="44.458443171293766"/>
    <x v="1"/>
    <d v="2026-07-30T00:00:00"/>
    <d v="1899-12-30T00:00:00"/>
    <m/>
    <m/>
    <x v="1"/>
    <x v="1"/>
    <x v="2"/>
    <x v="1"/>
  </r>
  <r>
    <x v="30"/>
    <x v="30"/>
    <x v="86"/>
    <x v="0"/>
    <m/>
    <m/>
    <x v="120"/>
    <n v="-89822"/>
    <n v="0"/>
    <n v="-7186"/>
    <n v="-97007"/>
    <s v="Giảm công nợ"/>
    <m/>
    <m/>
    <n v="0"/>
    <n v="-97007"/>
    <n v="0"/>
    <n v="-97007"/>
    <d v="2026-08-30T00:00:00"/>
    <m/>
    <d v="2026-08-30T00:00:00"/>
    <n v="0"/>
    <m/>
    <n v="13.458443171293766"/>
    <x v="2"/>
    <d v="2026-08-30T00:00:00"/>
    <d v="1899-12-30T00:00:00"/>
    <m/>
    <m/>
    <x v="1"/>
    <x v="1"/>
    <x v="2"/>
    <x v="1"/>
  </r>
  <r>
    <x v="31"/>
    <x v="31"/>
    <x v="87"/>
    <x v="0"/>
    <m/>
    <m/>
    <x v="121"/>
    <m/>
    <m/>
    <m/>
    <m/>
    <m/>
    <m/>
    <m/>
    <n v="0"/>
    <n v="0"/>
    <n v="0"/>
    <n v="0"/>
    <d v="1899-12-30T00:00:00"/>
    <m/>
    <d v="1899-12-30T00:00:00"/>
    <n v="0"/>
    <m/>
    <s v=""/>
    <x v="0"/>
    <s v=""/>
    <d v="1899-12-30T00:00:00"/>
    <m/>
    <m/>
    <x v="2"/>
    <x v="2"/>
    <x v="6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F59806-682B-46F7-9633-B1311FC2EBE6}" name="PivotTable2" cacheId="561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compact="0" compactData="0" multipleFieldFilters="0">
  <location ref="A4:B7" firstHeaderRow="1" firstDataRow="1" firstDataCol="2"/>
  <pivotFields count="33">
    <pivotField compact="0" outline="0" showAll="0" defaultSubtotal="0">
      <items count="693">
        <item m="1" x="690"/>
        <item m="1" x="687"/>
        <item m="1" x="688"/>
        <item m="1" x="575"/>
        <item m="1" x="562"/>
        <item m="1" x="691"/>
        <item m="1" x="689"/>
        <item m="1" x="692"/>
        <item m="1" x="604"/>
        <item m="1" x="374"/>
        <item m="1" x="582"/>
        <item m="1" x="554"/>
        <item m="1" x="375"/>
        <item m="1" x="376"/>
        <item m="1" x="377"/>
        <item m="1" x="378"/>
        <item m="1" x="379"/>
        <item m="1" x="380"/>
        <item m="1" x="381"/>
        <item m="1" x="382"/>
        <item m="1" x="605"/>
        <item m="1" x="571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66"/>
        <item m="1" x="606"/>
        <item m="1" x="607"/>
        <item m="1" x="402"/>
        <item m="1" x="403"/>
        <item m="1" x="404"/>
        <item m="1" x="405"/>
        <item m="1" x="581"/>
        <item m="1" x="406"/>
        <item m="1" x="407"/>
        <item m="1" x="408"/>
        <item m="1" x="409"/>
        <item m="1" x="410"/>
        <item m="1" x="411"/>
        <item m="1" x="564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590"/>
        <item m="1" x="591"/>
        <item m="1" x="424"/>
        <item m="1" x="425"/>
        <item m="1" x="426"/>
        <item m="1" x="427"/>
        <item m="1" x="572"/>
        <item m="1" x="428"/>
        <item m="1" x="429"/>
        <item m="1" x="430"/>
        <item m="1" x="431"/>
        <item m="1" x="432"/>
        <item m="1" x="433"/>
        <item m="1" x="686"/>
        <item m="1" x="573"/>
        <item m="1" x="565"/>
        <item m="1" x="434"/>
        <item m="1" x="435"/>
        <item m="1" x="436"/>
        <item m="1" x="592"/>
        <item m="1" x="437"/>
        <item m="1" x="438"/>
        <item m="1" x="442"/>
        <item m="1" x="608"/>
        <item m="1" x="441"/>
        <item m="1" x="444"/>
        <item m="1" x="440"/>
        <item m="1" x="443"/>
        <item m="1" x="446"/>
        <item m="1" x="609"/>
        <item m="1" x="445"/>
        <item m="1" x="439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91"/>
        <item m="1" x="493"/>
        <item m="1" x="492"/>
        <item m="1" x="460"/>
        <item m="1" x="461"/>
        <item m="1" x="462"/>
        <item m="1" x="465"/>
        <item m="1" x="467"/>
        <item m="1" x="468"/>
        <item m="1" x="470"/>
        <item m="1" x="471"/>
        <item m="1" x="583"/>
        <item m="1" x="584"/>
        <item m="1" x="473"/>
        <item m="1" x="585"/>
        <item m="1" x="586"/>
        <item m="1" x="593"/>
        <item m="1" x="594"/>
        <item m="1" x="595"/>
        <item m="1" x="596"/>
        <item m="1" x="597"/>
        <item m="1" x="598"/>
        <item m="1" x="599"/>
        <item m="1" x="600"/>
        <item m="1" x="601"/>
        <item m="1" x="602"/>
        <item m="1" x="474"/>
        <item m="1" x="475"/>
        <item m="1" x="476"/>
        <item m="1" x="477"/>
        <item m="1" x="480"/>
        <item m="1" x="481"/>
        <item m="1" x="483"/>
        <item m="1" x="482"/>
        <item m="1" x="479"/>
        <item m="1" x="556"/>
        <item m="1" x="484"/>
        <item m="1" x="486"/>
        <item m="1" x="487"/>
        <item m="1" x="488"/>
        <item m="1" x="489"/>
        <item m="1" x="485"/>
        <item m="1" x="490"/>
        <item x="31"/>
        <item m="1" x="494"/>
        <item m="1" x="369"/>
        <item m="1" x="370"/>
        <item m="1" x="371"/>
        <item m="1" x="372"/>
        <item m="1" x="373"/>
        <item m="1" x="589"/>
        <item m="1" x="576"/>
        <item m="1" x="472"/>
        <item m="1" x="478"/>
        <item m="1" x="588"/>
        <item m="1" x="495"/>
        <item m="1" x="496"/>
        <item m="1" x="497"/>
        <item m="1" x="469"/>
        <item m="1" x="498"/>
        <item m="1" x="463"/>
        <item m="1" x="464"/>
        <item m="1" x="257"/>
        <item m="1" x="547"/>
        <item m="1" x="499"/>
        <item m="1" x="500"/>
        <item m="1" x="516"/>
        <item m="1" x="538"/>
        <item m="1" x="527"/>
        <item m="1" x="525"/>
        <item m="1" x="540"/>
        <item m="1" x="546"/>
        <item m="1" x="517"/>
        <item m="1" x="514"/>
        <item m="1" x="505"/>
        <item m="1" x="603"/>
        <item m="1" x="515"/>
        <item m="1" x="533"/>
        <item m="1" x="501"/>
        <item m="1" x="530"/>
        <item m="1" x="502"/>
        <item m="1" x="537"/>
        <item m="1" x="528"/>
        <item m="1" x="510"/>
        <item m="1" x="520"/>
        <item m="1" x="513"/>
        <item m="1" x="543"/>
        <item m="1" x="534"/>
        <item m="1" x="548"/>
        <item m="1" x="535"/>
        <item m="1" x="544"/>
        <item m="1" x="288"/>
        <item m="1" x="503"/>
        <item m="1" x="524"/>
        <item m="1" x="509"/>
        <item m="1" x="531"/>
        <item m="1" x="518"/>
        <item m="1" x="522"/>
        <item m="1" x="508"/>
        <item m="1" x="519"/>
        <item m="1" x="526"/>
        <item m="1" x="536"/>
        <item m="1" x="504"/>
        <item m="1" x="541"/>
        <item m="1" x="511"/>
        <item m="1" x="549"/>
        <item m="1" x="327"/>
        <item m="1" x="685"/>
        <item m="1" x="550"/>
        <item m="1" x="558"/>
        <item m="1" x="567"/>
        <item m="1" x="566"/>
        <item m="1" x="560"/>
        <item m="1" x="216"/>
        <item m="1" x="217"/>
        <item m="1" x="32"/>
        <item m="1" x="610"/>
        <item m="1" x="271"/>
        <item m="1" x="312"/>
        <item m="1" x="306"/>
        <item m="1" x="269"/>
        <item m="1" x="299"/>
        <item m="1" x="97"/>
        <item m="1" x="297"/>
        <item m="1" x="302"/>
        <item m="1" x="286"/>
        <item m="1" x="315"/>
        <item m="1" x="45"/>
        <item m="1" x="611"/>
        <item m="1" x="612"/>
        <item m="1" x="613"/>
        <item m="1" x="123"/>
        <item m="1" x="574"/>
        <item m="1" x="587"/>
        <item m="1" x="136"/>
        <item m="1" x="212"/>
        <item m="1" x="214"/>
        <item m="1" x="213"/>
        <item m="1" x="614"/>
        <item m="1" x="135"/>
        <item m="1" x="258"/>
        <item m="1" x="333"/>
        <item m="1" x="124"/>
        <item m="1" x="334"/>
        <item m="1" x="295"/>
        <item m="1" x="580"/>
        <item m="1" x="578"/>
        <item m="1" x="570"/>
        <item m="1" x="579"/>
        <item m="1" x="577"/>
        <item m="1" x="189"/>
        <item m="1" x="190"/>
        <item m="1" x="187"/>
        <item m="1" x="188"/>
        <item m="1" x="126"/>
        <item m="1" x="128"/>
        <item m="1" x="127"/>
        <item m="1" x="129"/>
        <item m="1" x="615"/>
        <item m="1" x="60"/>
        <item m="1" x="203"/>
        <item m="1" x="202"/>
        <item m="1" x="329"/>
        <item m="1" x="355"/>
        <item m="1" x="365"/>
        <item m="1" x="364"/>
        <item m="1" x="368"/>
        <item m="1" x="356"/>
        <item m="1" x="367"/>
        <item m="1" x="354"/>
        <item m="1" x="359"/>
        <item m="1" x="357"/>
        <item m="1" x="616"/>
        <item m="1" x="617"/>
        <item m="1" x="618"/>
        <item m="1" x="619"/>
        <item m="1" x="620"/>
        <item m="1" x="621"/>
        <item m="1" x="622"/>
        <item m="1" x="623"/>
        <item m="1" x="624"/>
        <item m="1" x="625"/>
        <item m="1" x="183"/>
        <item m="1" x="185"/>
        <item m="1" x="186"/>
        <item m="1" x="166"/>
        <item m="1" x="163"/>
        <item m="1" x="164"/>
        <item m="1" x="169"/>
        <item m="1" x="167"/>
        <item m="1" x="273"/>
        <item m="1" x="285"/>
        <item m="1" x="121"/>
        <item x="5"/>
        <item x="1"/>
        <item x="4"/>
        <item m="1" x="274"/>
        <item m="1" x="318"/>
        <item m="1" x="279"/>
        <item m="1" x="338"/>
        <item m="1" x="293"/>
        <item m="1" x="307"/>
        <item m="1" x="291"/>
        <item m="1" x="278"/>
        <item m="1" x="276"/>
        <item m="1" x="282"/>
        <item m="1" x="277"/>
        <item m="1" x="283"/>
        <item m="1" x="289"/>
        <item m="1" x="268"/>
        <item m="1" x="292"/>
        <item m="1" x="270"/>
        <item m="1" x="94"/>
        <item m="1" x="321"/>
        <item m="1" x="626"/>
        <item m="1" x="235"/>
        <item m="1" x="236"/>
        <item m="1" x="238"/>
        <item m="1" x="221"/>
        <item m="1" x="226"/>
        <item m="1" x="220"/>
        <item m="1" x="222"/>
        <item m="1" x="223"/>
        <item m="1" x="228"/>
        <item m="1" x="229"/>
        <item m="1" x="230"/>
        <item m="1" x="233"/>
        <item m="1" x="234"/>
        <item m="1" x="232"/>
        <item m="1" x="224"/>
        <item m="1" x="231"/>
        <item m="1" x="225"/>
        <item m="1" x="227"/>
        <item m="1" x="86"/>
        <item m="1" x="627"/>
        <item m="1" x="628"/>
        <item m="1" x="629"/>
        <item m="1" x="630"/>
        <item m="1" x="631"/>
        <item m="1" x="632"/>
        <item m="1" x="633"/>
        <item m="1" x="634"/>
        <item m="1" x="635"/>
        <item m="1" x="636"/>
        <item m="1" x="637"/>
        <item m="1" x="638"/>
        <item m="1" x="639"/>
        <item m="1" x="640"/>
        <item m="1" x="641"/>
        <item m="1" x="642"/>
        <item m="1" x="643"/>
        <item m="1" x="644"/>
        <item m="1" x="645"/>
        <item m="1" x="646"/>
        <item m="1" x="647"/>
        <item m="1" x="648"/>
        <item m="1" x="649"/>
        <item m="1" x="650"/>
        <item m="1" x="651"/>
        <item m="1" x="652"/>
        <item m="1" x="653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664"/>
        <item m="1" x="665"/>
        <item m="1" x="666"/>
        <item m="1" x="667"/>
        <item m="1" x="668"/>
        <item m="1" x="669"/>
        <item m="1" x="670"/>
        <item m="1" x="671"/>
        <item m="1" x="672"/>
        <item m="1" x="673"/>
        <item m="1" x="674"/>
        <item m="1" x="675"/>
        <item m="1" x="676"/>
        <item m="1" x="677"/>
        <item m="1" x="678"/>
        <item m="1" x="679"/>
        <item m="1" x="680"/>
        <item m="1" x="681"/>
        <item m="1" x="682"/>
        <item m="1" x="683"/>
        <item m="1" x="684"/>
        <item m="1" x="109"/>
        <item m="1" x="67"/>
        <item m="1" x="138"/>
        <item m="1" x="139"/>
        <item m="1" x="141"/>
        <item m="1" x="144"/>
        <item m="1" x="68"/>
        <item m="1" x="71"/>
        <item m="1" x="557"/>
        <item m="1" x="561"/>
        <item m="1" x="331"/>
        <item m="1" x="170"/>
        <item m="1" x="157"/>
        <item m="1" x="175"/>
        <item m="1" x="42"/>
        <item m="1" x="84"/>
        <item m="1" x="51"/>
        <item m="1" x="75"/>
        <item m="1" x="88"/>
        <item m="1" x="91"/>
        <item m="1" x="134"/>
        <item m="1" x="191"/>
        <item m="1" x="201"/>
        <item m="1" x="200"/>
        <item m="1" x="506"/>
        <item m="1" x="507"/>
        <item m="1" x="280"/>
        <item m="1" x="512"/>
        <item m="1" x="521"/>
        <item m="1" x="523"/>
        <item m="1" x="529"/>
        <item m="1" x="532"/>
        <item m="1" x="539"/>
        <item m="1" x="542"/>
        <item m="1" x="545"/>
        <item m="1" x="310"/>
        <item m="1" x="303"/>
        <item m="1" x="305"/>
        <item m="1" x="272"/>
        <item m="1" x="287"/>
        <item m="1" x="314"/>
        <item m="1" x="294"/>
        <item m="1" x="335"/>
        <item m="1" x="563"/>
        <item m="1" x="49"/>
        <item m="1" x="50"/>
        <item m="1" x="54"/>
        <item m="1" x="78"/>
        <item m="1" x="79"/>
        <item m="1" x="89"/>
        <item m="1" x="93"/>
        <item m="1" x="140"/>
        <item m="1" x="155"/>
        <item m="1" x="156"/>
        <item m="1" x="149"/>
        <item m="1" x="147"/>
        <item m="1" x="172"/>
        <item m="1" x="168"/>
        <item m="1" x="171"/>
        <item m="1" x="259"/>
        <item m="1" x="466"/>
        <item m="1" x="34"/>
        <item m="1" x="39"/>
        <item m="1" x="52"/>
        <item m="1" x="69"/>
        <item m="1" x="72"/>
        <item m="1" x="219"/>
        <item m="1" x="237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37"/>
        <item m="1" x="73"/>
        <item m="1" x="76"/>
        <item m="1" x="81"/>
        <item m="1" x="103"/>
        <item m="1" x="111"/>
        <item m="1" x="125"/>
        <item m="1" x="130"/>
        <item m="1" x="142"/>
        <item m="1" x="150"/>
        <item m="1" x="158"/>
        <item m="1" x="146"/>
        <item m="1" x="162"/>
        <item m="1" x="165"/>
        <item m="1" x="179"/>
        <item m="1" x="184"/>
        <item m="1" x="336"/>
        <item m="1" x="337"/>
        <item m="1" x="340"/>
        <item m="1" x="122"/>
        <item m="1" x="568"/>
        <item m="1" x="569"/>
        <item m="1" x="341"/>
        <item m="1" x="555"/>
        <item m="1" x="33"/>
        <item m="1" x="46"/>
        <item m="1" x="100"/>
        <item m="1" x="107"/>
        <item m="1" x="159"/>
        <item m="1" x="250"/>
        <item m="1" x="251"/>
        <item m="1" x="281"/>
        <item m="1" x="301"/>
        <item m="1" x="296"/>
        <item m="1" x="304"/>
        <item m="1" x="275"/>
        <item m="1" x="298"/>
        <item m="1" x="311"/>
        <item m="1" x="317"/>
        <item m="1" x="290"/>
        <item m="1" x="319"/>
        <item m="1" x="316"/>
        <item m="1" x="320"/>
        <item m="1" x="267"/>
        <item m="1" x="313"/>
        <item m="1" x="308"/>
        <item m="1" x="284"/>
        <item m="1" x="300"/>
        <item m="1" x="330"/>
        <item m="1" x="332"/>
        <item m="1" x="40"/>
        <item m="1" x="143"/>
        <item m="1" x="154"/>
        <item m="1" x="180"/>
        <item m="1" x="252"/>
        <item m="1" x="215"/>
        <item m="1" x="559"/>
        <item m="1" x="177"/>
        <item m="1" x="178"/>
        <item m="1" x="182"/>
        <item m="1" x="85"/>
        <item m="1" x="110"/>
        <item m="1" x="131"/>
        <item m="1" x="137"/>
        <item m="1" x="151"/>
        <item m="1" x="148"/>
        <item m="1" x="173"/>
        <item m="1" x="193"/>
        <item m="1" x="192"/>
        <item m="1" x="345"/>
        <item m="1" x="358"/>
        <item m="1" x="360"/>
        <item m="1" x="361"/>
        <item m="1" x="362"/>
        <item m="1" x="363"/>
        <item m="1" x="366"/>
        <item m="1" x="80"/>
        <item m="1" x="108"/>
        <item m="1" x="98"/>
        <item m="1" x="322"/>
        <item m="1" x="323"/>
        <item m="1" x="309"/>
        <item m="1" x="551"/>
        <item m="1" x="552"/>
        <item m="1" x="339"/>
        <item m="1" x="204"/>
        <item m="1" x="346"/>
        <item m="1" x="347"/>
        <item m="1" x="132"/>
        <item m="1" x="133"/>
        <item m="1" x="82"/>
        <item m="1" x="553"/>
        <item m="1" x="35"/>
        <item m="1" x="36"/>
        <item m="1" x="218"/>
        <item m="1" x="342"/>
        <item m="1" x="344"/>
        <item m="1" x="343"/>
        <item m="1" x="38"/>
        <item m="1" x="41"/>
        <item m="1" x="43"/>
        <item m="1" x="44"/>
        <item m="1" x="47"/>
        <item m="1" x="48"/>
        <item m="1" x="53"/>
        <item m="1" x="55"/>
        <item m="1" x="56"/>
        <item m="1" x="57"/>
        <item m="1" x="58"/>
        <item m="1" x="59"/>
        <item m="1" x="61"/>
        <item m="1" x="62"/>
        <item m="1" x="63"/>
        <item m="1" x="64"/>
        <item m="1" x="65"/>
        <item m="1" x="70"/>
        <item m="1" x="74"/>
        <item m="1" x="77"/>
        <item m="1" x="83"/>
        <item m="1" x="87"/>
        <item m="1" x="90"/>
        <item m="1" x="92"/>
        <item m="1" x="95"/>
        <item m="1" x="96"/>
        <item m="1" x="99"/>
        <item m="1" x="101"/>
        <item m="1" x="102"/>
        <item m="1" x="104"/>
        <item m="1" x="105"/>
        <item m="1" x="106"/>
        <item m="1" x="152"/>
        <item m="1" x="153"/>
        <item m="1" x="160"/>
        <item m="1" x="161"/>
        <item m="1" x="174"/>
        <item m="1" x="176"/>
        <item m="1" x="181"/>
        <item m="1" x="194"/>
        <item m="1" x="195"/>
        <item m="1" x="196"/>
        <item m="1" x="197"/>
        <item m="1" x="198"/>
        <item m="1" x="199"/>
        <item m="1" x="205"/>
        <item m="1" x="206"/>
        <item m="1" x="207"/>
        <item m="1" x="208"/>
        <item m="1" x="209"/>
        <item m="1" x="210"/>
        <item m="1" x="211"/>
        <item m="1" x="263"/>
        <item m="1" x="264"/>
        <item m="1" x="265"/>
        <item m="1" x="266"/>
        <item m="1" x="326"/>
        <item m="1" x="328"/>
        <item m="1" x="348"/>
        <item m="1" x="260"/>
        <item m="1" x="349"/>
        <item m="1" x="261"/>
        <item m="1" x="145"/>
        <item m="1" x="324"/>
        <item m="1" x="253"/>
        <item m="1" x="254"/>
        <item m="1" x="255"/>
        <item m="1" x="112"/>
        <item m="1" x="113"/>
        <item m="1" x="114"/>
        <item m="1" x="115"/>
        <item m="1" x="116"/>
        <item m="1" x="117"/>
        <item m="1" x="118"/>
        <item m="1" x="256"/>
        <item m="1" x="350"/>
        <item m="1" x="119"/>
        <item m="1" x="120"/>
        <item m="1" x="351"/>
        <item m="1" x="325"/>
        <item m="1" x="352"/>
        <item m="1" x="353"/>
        <item m="1" x="262"/>
        <item x="0"/>
        <item x="2"/>
        <item x="3"/>
        <item x="7"/>
        <item x="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compact="0" outline="0" showAll="0" defaultSubtotal="0">
      <items count="33">
        <item m="1" x="32"/>
        <item x="0"/>
        <item x="1"/>
        <item x="2"/>
        <item x="3"/>
        <item x="5"/>
        <item x="8"/>
        <item x="6"/>
        <item x="9"/>
        <item x="10"/>
        <item x="11"/>
        <item x="12"/>
        <item x="13"/>
        <item x="14"/>
        <item x="15"/>
        <item x="16"/>
        <item x="17"/>
        <item x="4"/>
        <item x="18"/>
        <item x="19"/>
        <item x="20"/>
        <item x="7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38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5" outline="0" showAll="0" defaultSubtotal="0"/>
    <pivotField compact="0" numFmtId="38" outline="0" showAll="0" defaultSubtotal="0"/>
    <pivotField compact="0" numFmtId="165" outline="0" showAll="0" defaultSubtotal="0"/>
    <pivotField compact="0" numFmtId="38" outline="0" showAll="0" defaultSubtotal="0"/>
    <pivotField compact="0" outline="0" showAll="0" defaultSubtotal="0"/>
    <pivotField compact="0" outline="0" showAll="0" defaultSubtotal="0"/>
    <pivotField compact="0" numFmtId="14" outline="0" showAll="0" defaultSubtotal="0"/>
    <pivotField compact="0" numFmtId="165" outline="0" showAll="0" defaultSubtotal="0"/>
    <pivotField compact="0" outline="0" showAll="0" defaultSubtotal="0"/>
    <pivotField compact="0" numFmtId="165" outline="0" showAll="0" defaultSubtotal="0"/>
    <pivotField compact="0" outline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168">
        <item m="1" x="148"/>
        <item m="1" x="149"/>
        <item m="1" x="9"/>
        <item m="1" x="100"/>
        <item m="1" x="85"/>
        <item m="1" x="46"/>
        <item m="1" x="101"/>
        <item m="1" x="90"/>
        <item m="1" x="86"/>
        <item m="1" x="103"/>
        <item m="1" x="57"/>
        <item m="1" x="77"/>
        <item m="1" x="59"/>
        <item m="1" x="12"/>
        <item m="1" x="49"/>
        <item m="1" x="21"/>
        <item m="1" x="81"/>
        <item m="1" x="60"/>
        <item m="1" x="8"/>
        <item m="1" x="56"/>
        <item m="1" x="19"/>
        <item m="1" x="61"/>
        <item m="1" x="62"/>
        <item m="1" x="42"/>
        <item m="1" x="32"/>
        <item m="1" x="33"/>
        <item m="1" x="41"/>
        <item m="1" x="27"/>
        <item m="1" x="147"/>
        <item m="1" x="28"/>
        <item m="1" x="48"/>
        <item m="1" x="37"/>
        <item m="1" x="13"/>
        <item m="1" x="36"/>
        <item m="1" x="65"/>
        <item m="1" x="30"/>
        <item m="1" x="145"/>
        <item m="1" x="7"/>
        <item m="1" x="64"/>
        <item m="1" x="66"/>
        <item m="1" x="67"/>
        <item m="1" x="69"/>
        <item m="1" x="53"/>
        <item m="1" x="55"/>
        <item m="1" x="44"/>
        <item m="1" x="54"/>
        <item m="1" x="34"/>
        <item m="1" x="16"/>
        <item m="1" x="142"/>
        <item m="1" x="72"/>
        <item m="1" x="146"/>
        <item m="1" x="20"/>
        <item m="1" x="38"/>
        <item m="1" x="73"/>
        <item m="1" x="35"/>
        <item m="1" x="45"/>
        <item m="1" x="10"/>
        <item m="1" x="25"/>
        <item m="1" x="29"/>
        <item m="1" x="43"/>
        <item m="1" x="14"/>
        <item m="1" x="26"/>
        <item m="1" x="17"/>
        <item m="1" x="11"/>
        <item m="1" x="22"/>
        <item m="1" x="23"/>
        <item m="1" x="24"/>
        <item m="1" x="40"/>
        <item m="1" x="18"/>
        <item m="1" x="51"/>
        <item m="1" x="31"/>
        <item m="1" x="75"/>
        <item m="1" x="76"/>
        <item m="1" x="50"/>
        <item m="1" x="140"/>
        <item m="1" x="96"/>
        <item m="1" x="154"/>
        <item m="1" x="104"/>
        <item m="1" x="139"/>
        <item m="1" x="92"/>
        <item m="1" x="87"/>
        <item m="1" x="88"/>
        <item sd="0" m="1" x="4"/>
        <item m="1" x="106"/>
        <item m="1" x="153"/>
        <item m="1" x="107"/>
        <item m="1" x="108"/>
        <item m="1" x="102"/>
        <item m="1" x="71"/>
        <item m="1" x="89"/>
        <item m="1" x="135"/>
        <item m="1" x="136"/>
        <item m="1" x="5"/>
        <item m="1" x="74"/>
        <item m="1" x="109"/>
        <item x="2"/>
        <item m="1" x="52"/>
        <item m="1" x="39"/>
        <item m="1" x="137"/>
        <item m="1" x="110"/>
        <item m="1" x="144"/>
        <item m="1" x="15"/>
        <item m="1" x="112"/>
        <item m="1" x="6"/>
        <item m="1" x="114"/>
        <item m="1" x="152"/>
        <item m="1" x="84"/>
        <item m="1" x="155"/>
        <item m="1" x="115"/>
        <item m="1" x="151"/>
        <item sd="0" m="1" x="167"/>
        <item sd="0" m="1" x="156"/>
        <item sd="0" m="1" x="157"/>
        <item sd="0" m="1" x="158"/>
        <item sd="0" m="1" x="159"/>
        <item sd="0" m="1" x="160"/>
        <item sd="0" m="1" x="161"/>
        <item sd="0" m="1" x="162"/>
        <item sd="0" m="1" x="163"/>
        <item sd="0" m="1" x="164"/>
        <item sd="0" m="1" x="165"/>
        <item m="1" x="166"/>
        <item m="1" x="117"/>
        <item m="1" x="143"/>
        <item m="1" x="93"/>
        <item m="1" x="94"/>
        <item m="1" x="150"/>
        <item m="1" x="138"/>
        <item m="1" x="119"/>
        <item m="1" x="120"/>
        <item m="1" x="82"/>
        <item m="1" x="118"/>
        <item m="1" x="122"/>
        <item m="1" x="124"/>
        <item m="1" x="83"/>
        <item m="1" x="113"/>
        <item m="1" x="116"/>
        <item m="1" x="123"/>
        <item m="1" x="91"/>
        <item m="1" x="79"/>
        <item m="1" x="58"/>
        <item m="1" x="63"/>
        <item m="1" x="125"/>
        <item m="1" x="134"/>
        <item m="1" x="95"/>
        <item m="1" x="141"/>
        <item m="1" x="68"/>
        <item m="1" x="126"/>
        <item m="1" x="127"/>
        <item m="1" x="111"/>
        <item m="1" x="121"/>
        <item m="1" x="70"/>
        <item m="1" x="128"/>
        <item m="1" x="99"/>
        <item m="1" x="78"/>
        <item m="1" x="129"/>
        <item m="1" x="105"/>
        <item m="1" x="47"/>
        <item m="1" x="80"/>
        <item m="1" x="97"/>
        <item m="1" x="130"/>
        <item m="1" x="131"/>
        <item m="1" x="98"/>
        <item m="1" x="133"/>
        <item m="1" x="132"/>
        <item m="1" x="3"/>
        <item x="0"/>
        <item x="1"/>
      </items>
    </pivotField>
    <pivotField axis="axisRow" compact="0" outline="0" subtotalTop="0" showAll="0" defaultSubtotal="0">
      <items count="4">
        <item m="1" x="3"/>
        <item x="0"/>
        <item x="1"/>
        <item x="2"/>
      </items>
    </pivotField>
    <pivotField compact="0" outline="0" subtotalTop="0" showAll="0" defaultSubtotal="0"/>
    <pivotField compact="0" outline="0" subtotalTop="0" showAll="0" defaultSubtotal="0"/>
  </pivotFields>
  <rowFields count="2">
    <field x="29"/>
    <field x="30"/>
  </rowFields>
  <rowItems count="3">
    <i>
      <x v="95"/>
      <x v="3"/>
    </i>
    <i>
      <x v="166"/>
      <x v="1"/>
    </i>
    <i>
      <x v="167"/>
      <x v="2"/>
    </i>
  </rowItems>
  <colItems count="1">
    <i/>
  </colItems>
  <formats count="29">
    <format dxfId="72">
      <pivotArea type="all" dataOnly="0" outline="0" fieldPosition="0"/>
    </format>
    <format dxfId="71">
      <pivotArea field="0" type="button" dataOnly="0" labelOnly="1" outline="0"/>
    </format>
    <format dxfId="70">
      <pivotArea field="1" type="button" dataOnly="0" labelOnly="1" outline="0"/>
    </format>
    <format dxfId="69">
      <pivotArea dataOnly="0" labelOnly="1" outline="0" fieldPosition="0">
        <references count="1">
          <reference field="29" count="1">
            <x v="12"/>
          </reference>
        </references>
      </pivotArea>
    </format>
    <format dxfId="68">
      <pivotArea dataOnly="0" labelOnly="1" outline="0" fieldPosition="0">
        <references count="1">
          <reference field="29" count="1">
            <x v="14"/>
          </reference>
        </references>
      </pivotArea>
    </format>
    <format dxfId="67">
      <pivotArea dataOnly="0" labelOnly="1" outline="0" fieldPosition="0">
        <references count="1">
          <reference field="29" count="1">
            <x v="19"/>
          </reference>
        </references>
      </pivotArea>
    </format>
    <format dxfId="66">
      <pivotArea dataOnly="0" labelOnly="1" outline="0" fieldPosition="0">
        <references count="1">
          <reference field="29" count="2">
            <x v="25"/>
            <x v="26"/>
          </reference>
        </references>
      </pivotArea>
    </format>
    <format dxfId="65">
      <pivotArea dataOnly="0" labelOnly="1" outline="0" fieldPosition="0">
        <references count="1">
          <reference field="29" count="1">
            <x v="42"/>
          </reference>
        </references>
      </pivotArea>
    </format>
    <format dxfId="64">
      <pivotArea dataOnly="0" labelOnly="1" outline="0" fieldPosition="0">
        <references count="1">
          <reference field="29" count="1">
            <x v="60"/>
          </reference>
        </references>
      </pivotArea>
    </format>
    <format dxfId="63">
      <pivotArea dataOnly="0" labelOnly="1" outline="0" fieldPosition="0">
        <references count="1">
          <reference field="29" count="1">
            <x v="61"/>
          </reference>
        </references>
      </pivotArea>
    </format>
    <format dxfId="62">
      <pivotArea dataOnly="0" labelOnly="1" outline="0" fieldPosition="0">
        <references count="1">
          <reference field="29" count="1">
            <x v="73"/>
          </reference>
        </references>
      </pivotArea>
    </format>
    <format dxfId="61">
      <pivotArea dataOnly="0" labelOnly="1" outline="0" fieldPosition="0">
        <references count="1">
          <reference field="29" count="1">
            <x v="43"/>
          </reference>
        </references>
      </pivotArea>
    </format>
    <format dxfId="60">
      <pivotArea dataOnly="0" labelOnly="1" outline="0" fieldPosition="0">
        <references count="1">
          <reference field="29" count="1">
            <x v="89"/>
          </reference>
        </references>
      </pivotArea>
    </format>
    <format dxfId="59">
      <pivotArea dataOnly="0" labelOnly="1" outline="0" offset="IV1" fieldPosition="0">
        <references count="1">
          <reference field="29" count="1">
            <x v="96"/>
          </reference>
        </references>
      </pivotArea>
    </format>
    <format dxfId="58">
      <pivotArea dataOnly="0" labelOnly="1" outline="0" fieldPosition="0">
        <references count="1">
          <reference field="29" count="1">
            <x v="133"/>
          </reference>
        </references>
      </pivotArea>
    </format>
    <format dxfId="57">
      <pivotArea dataOnly="0" labelOnly="1" outline="0" fieldPosition="0">
        <references count="2">
          <reference field="29" count="1" selected="0">
            <x v="133"/>
          </reference>
          <reference field="30" count="1">
            <x v="0"/>
          </reference>
        </references>
      </pivotArea>
    </format>
    <format dxfId="56">
      <pivotArea dataOnly="0" labelOnly="1" outline="0" fieldPosition="0">
        <references count="1">
          <reference field="29" count="1">
            <x v="149"/>
          </reference>
        </references>
      </pivotArea>
    </format>
    <format dxfId="55">
      <pivotArea dataOnly="0" labelOnly="1" outline="0" fieldPosition="0">
        <references count="1">
          <reference field="29" count="1">
            <x v="134"/>
          </reference>
        </references>
      </pivotArea>
    </format>
    <format dxfId="54">
      <pivotArea dataOnly="0" labelOnly="1" outline="0" offset="IV256" fieldPosition="0">
        <references count="1">
          <reference field="29" count="1">
            <x v="96"/>
          </reference>
        </references>
      </pivotArea>
    </format>
    <format dxfId="53">
      <pivotArea dataOnly="0" labelOnly="1" outline="0" fieldPosition="0">
        <references count="1">
          <reference field="29" count="1">
            <x v="12"/>
          </reference>
        </references>
      </pivotArea>
    </format>
    <format dxfId="52">
      <pivotArea dataOnly="0" labelOnly="1" outline="0" fieldPosition="0">
        <references count="1">
          <reference field="29" count="1">
            <x v="14"/>
          </reference>
        </references>
      </pivotArea>
    </format>
    <format dxfId="51">
      <pivotArea dataOnly="0" labelOnly="1" outline="0" fieldPosition="0">
        <references count="1">
          <reference field="29" count="1">
            <x v="19"/>
          </reference>
        </references>
      </pivotArea>
    </format>
    <format dxfId="50">
      <pivotArea dataOnly="0" labelOnly="1" outline="0" fieldPosition="0">
        <references count="1">
          <reference field="29" count="2">
            <x v="25"/>
            <x v="26"/>
          </reference>
        </references>
      </pivotArea>
    </format>
    <format dxfId="49">
      <pivotArea dataOnly="0" labelOnly="1" outline="0" fieldPosition="0">
        <references count="1">
          <reference field="29" count="2">
            <x v="42"/>
            <x v="43"/>
          </reference>
        </references>
      </pivotArea>
    </format>
    <format dxfId="48">
      <pivotArea dataOnly="0" labelOnly="1" outline="0" fieldPosition="0">
        <references count="1">
          <reference field="29" count="2">
            <x v="61"/>
            <x v="62"/>
          </reference>
        </references>
      </pivotArea>
    </format>
    <format dxfId="47">
      <pivotArea dataOnly="0" labelOnly="1" outline="0" fieldPosition="0">
        <references count="1">
          <reference field="29" count="1">
            <x v="74"/>
          </reference>
        </references>
      </pivotArea>
    </format>
    <format dxfId="46">
      <pivotArea dataOnly="0" labelOnly="1" outline="0" fieldPosition="0">
        <references count="1">
          <reference field="29" count="1">
            <x v="89"/>
          </reference>
        </references>
      </pivotArea>
    </format>
    <format dxfId="45">
      <pivotArea dataOnly="0" labelOnly="1" outline="0" fieldPosition="0">
        <references count="1">
          <reference field="29" count="1">
            <x v="2"/>
          </reference>
        </references>
      </pivotArea>
    </format>
    <format dxfId="44">
      <pivotArea dataOnly="0" labelOnly="1" outline="0" fieldPosition="0">
        <references count="1">
          <reference field="29" count="2">
            <x v="55"/>
            <x v="5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68916C-7470-4472-AAD1-2B182F440F56}" name="PivotTable1" cacheId="561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showHeaders="0" compact="0" compactData="0" multipleFieldFilters="0">
  <location ref="A4:I31" firstHeaderRow="1" firstDataRow="1" firstDataCol="8" rowPageCount="1" colPageCount="1"/>
  <pivotFields count="33">
    <pivotField axis="axisRow" compact="0" outline="0" showAll="0" defaultSubtotal="0">
      <items count="693">
        <item m="1" x="460"/>
        <item m="1" x="491"/>
        <item m="1" x="588"/>
        <item m="1" x="493"/>
        <item m="1" x="492"/>
        <item m="1" x="496"/>
        <item m="1" x="497"/>
        <item m="1" x="582"/>
        <item m="1" x="554"/>
        <item m="1" x="601"/>
        <item m="1" x="596"/>
        <item m="1" x="598"/>
        <item m="1" x="599"/>
        <item m="1" x="600"/>
        <item m="1" x="595"/>
        <item m="1" x="597"/>
        <item m="1" x="593"/>
        <item m="1" x="594"/>
        <item m="1" x="602"/>
        <item m="1" x="436"/>
        <item m="1" x="592"/>
        <item m="1" x="406"/>
        <item m="1" x="474"/>
        <item m="1" x="475"/>
        <item m="1" x="476"/>
        <item m="1" x="478"/>
        <item m="1" x="477"/>
        <item m="1" x="459"/>
        <item m="1" x="690"/>
        <item m="1" x="480"/>
        <item m="1" x="481"/>
        <item m="1" x="482"/>
        <item m="1" x="483"/>
        <item m="1" x="479"/>
        <item m="1" x="687"/>
        <item m="1" x="688"/>
        <item m="1" x="437"/>
        <item m="1" x="485"/>
        <item m="1" x="489"/>
        <item m="1" x="487"/>
        <item m="1" x="488"/>
        <item m="1" x="486"/>
        <item m="1" x="575"/>
        <item m="1" x="576"/>
        <item m="1" x="66"/>
        <item m="1" x="562"/>
        <item m="1" x="691"/>
        <item m="1" x="689"/>
        <item m="1" x="418"/>
        <item m="1" x="434"/>
        <item m="1" x="420"/>
        <item m="1" x="377"/>
        <item m="1" x="410"/>
        <item m="1" x="384"/>
        <item m="1" x="435"/>
        <item m="1" x="408"/>
        <item m="1" x="407"/>
        <item m="1" x="421"/>
        <item m="1" x="374"/>
        <item m="1" x="417"/>
        <item m="1" x="571"/>
        <item m="1" x="422"/>
        <item m="1" x="423"/>
        <item m="1" x="403"/>
        <item m="1" x="395"/>
        <item m="1" x="380"/>
        <item m="1" x="396"/>
        <item m="1" x="402"/>
        <item m="1" x="390"/>
        <item m="1" x="419"/>
        <item m="1" x="391"/>
        <item m="1" x="409"/>
        <item m="1" x="369"/>
        <item m="1" x="556"/>
        <item m="1" x="400"/>
        <item m="1" x="378"/>
        <item m="1" x="399"/>
        <item m="1" x="424"/>
        <item m="1" x="393"/>
        <item m="1" x="590"/>
        <item m="1" x="495"/>
        <item m="1" x="370"/>
        <item m="1" x="371"/>
        <item m="1" x="604"/>
        <item m="1" x="591"/>
        <item m="1" x="425"/>
        <item m="1" x="372"/>
        <item m="1" x="426"/>
        <item m="1" x="427"/>
        <item m="1" x="414"/>
        <item m="1" x="416"/>
        <item m="1" x="405"/>
        <item m="1" x="415"/>
        <item m="1" x="373"/>
        <item m="1" x="397"/>
        <item m="1" x="686"/>
        <item m="1" x="433"/>
        <item m="1" x="381"/>
        <item m="1" x="572"/>
        <item m="1" x="429"/>
        <item m="1" x="430"/>
        <item m="1" x="383"/>
        <item m="1" x="401"/>
        <item m="1" x="431"/>
        <item m="1" x="398"/>
        <item m="1" x="432"/>
        <item m="1" x="581"/>
        <item m="1" x="375"/>
        <item m="1" x="388"/>
        <item m="1" x="392"/>
        <item m="1" x="404"/>
        <item m="1" x="379"/>
        <item m="1" x="412"/>
        <item m="1" x="389"/>
        <item m="1" x="382"/>
        <item m="1" x="376"/>
        <item m="1" x="385"/>
        <item m="1" x="606"/>
        <item m="1" x="386"/>
        <item m="1" x="387"/>
        <item m="1" x="607"/>
        <item m="1" x="605"/>
        <item m="1" x="564"/>
        <item m="1" x="394"/>
        <item m="1" x="484"/>
        <item m="1" x="573"/>
        <item m="1" x="565"/>
        <item m="1" x="413"/>
        <item m="1" x="411"/>
        <item m="1" x="428"/>
        <item m="1" x="692"/>
        <item m="1" x="589"/>
        <item m="1" x="584"/>
        <item m="1" x="470"/>
        <item m="1" x="473"/>
        <item m="1" x="586"/>
        <item m="1" x="585"/>
        <item m="1" x="471"/>
        <item m="1" x="583"/>
        <item m="1" x="472"/>
        <item m="1" x="467"/>
        <item m="1" x="462"/>
        <item m="1" x="465"/>
        <item m="1" x="490"/>
        <item m="1" x="494"/>
        <item m="1" x="461"/>
        <item m="1" x="438"/>
        <item m="1" x="442"/>
        <item m="1" x="443"/>
        <item m="1" x="444"/>
        <item m="1" x="439"/>
        <item m="1" x="440"/>
        <item m="1" x="441"/>
        <item m="1" x="608"/>
        <item m="1" x="609"/>
        <item m="1" x="445"/>
        <item m="1" x="446"/>
        <item m="1" x="447"/>
        <item m="1" x="457"/>
        <item m="1" x="448"/>
        <item m="1" x="450"/>
        <item m="1" x="456"/>
        <item m="1" x="455"/>
        <item m="1" x="454"/>
        <item m="1" x="458"/>
        <item m="1" x="453"/>
        <item m="1" x="451"/>
        <item m="1" x="452"/>
        <item m="1" x="449"/>
        <item m="1" x="468"/>
        <item x="31"/>
        <item m="1" x="469"/>
        <item m="1" x="498"/>
        <item m="1" x="463"/>
        <item m="1" x="464"/>
        <item m="1" x="257"/>
        <item m="1" x="547"/>
        <item m="1" x="499"/>
        <item m="1" x="500"/>
        <item m="1" x="516"/>
        <item m="1" x="538"/>
        <item m="1" x="527"/>
        <item m="1" x="525"/>
        <item m="1" x="540"/>
        <item m="1" x="546"/>
        <item m="1" x="517"/>
        <item m="1" x="514"/>
        <item m="1" x="505"/>
        <item m="1" x="603"/>
        <item m="1" x="515"/>
        <item m="1" x="533"/>
        <item m="1" x="501"/>
        <item m="1" x="530"/>
        <item m="1" x="502"/>
        <item m="1" x="537"/>
        <item m="1" x="528"/>
        <item m="1" x="510"/>
        <item m="1" x="520"/>
        <item m="1" x="513"/>
        <item m="1" x="543"/>
        <item m="1" x="534"/>
        <item m="1" x="548"/>
        <item m="1" x="535"/>
        <item m="1" x="544"/>
        <item m="1" x="288"/>
        <item m="1" x="503"/>
        <item m="1" x="524"/>
        <item m="1" x="509"/>
        <item m="1" x="531"/>
        <item m="1" x="518"/>
        <item m="1" x="522"/>
        <item m="1" x="508"/>
        <item m="1" x="519"/>
        <item m="1" x="526"/>
        <item m="1" x="536"/>
        <item m="1" x="504"/>
        <item m="1" x="541"/>
        <item m="1" x="511"/>
        <item m="1" x="549"/>
        <item m="1" x="327"/>
        <item m="1" x="685"/>
        <item m="1" x="550"/>
        <item m="1" x="558"/>
        <item m="1" x="567"/>
        <item m="1" x="566"/>
        <item m="1" x="560"/>
        <item m="1" x="216"/>
        <item m="1" x="217"/>
        <item m="1" x="32"/>
        <item m="1" x="610"/>
        <item m="1" x="271"/>
        <item m="1" x="312"/>
        <item m="1" x="306"/>
        <item m="1" x="269"/>
        <item m="1" x="299"/>
        <item m="1" x="97"/>
        <item m="1" x="297"/>
        <item m="1" x="302"/>
        <item m="1" x="286"/>
        <item m="1" x="315"/>
        <item m="1" x="45"/>
        <item m="1" x="611"/>
        <item m="1" x="612"/>
        <item m="1" x="613"/>
        <item m="1" x="123"/>
        <item m="1" x="574"/>
        <item m="1" x="587"/>
        <item m="1" x="136"/>
        <item m="1" x="212"/>
        <item m="1" x="214"/>
        <item m="1" x="213"/>
        <item m="1" x="614"/>
        <item m="1" x="135"/>
        <item m="1" x="258"/>
        <item m="1" x="333"/>
        <item m="1" x="124"/>
        <item m="1" x="334"/>
        <item m="1" x="295"/>
        <item m="1" x="580"/>
        <item m="1" x="578"/>
        <item m="1" x="570"/>
        <item m="1" x="579"/>
        <item m="1" x="577"/>
        <item m="1" x="189"/>
        <item m="1" x="190"/>
        <item m="1" x="187"/>
        <item m="1" x="188"/>
        <item m="1" x="126"/>
        <item m="1" x="128"/>
        <item m="1" x="127"/>
        <item m="1" x="129"/>
        <item m="1" x="615"/>
        <item m="1" x="60"/>
        <item m="1" x="203"/>
        <item m="1" x="202"/>
        <item m="1" x="329"/>
        <item m="1" x="355"/>
        <item m="1" x="365"/>
        <item m="1" x="364"/>
        <item m="1" x="368"/>
        <item m="1" x="356"/>
        <item m="1" x="367"/>
        <item m="1" x="354"/>
        <item m="1" x="359"/>
        <item m="1" x="357"/>
        <item m="1" x="616"/>
        <item m="1" x="617"/>
        <item m="1" x="618"/>
        <item m="1" x="619"/>
        <item m="1" x="620"/>
        <item m="1" x="621"/>
        <item m="1" x="622"/>
        <item m="1" x="623"/>
        <item m="1" x="624"/>
        <item m="1" x="625"/>
        <item m="1" x="183"/>
        <item m="1" x="185"/>
        <item m="1" x="186"/>
        <item m="1" x="166"/>
        <item m="1" x="163"/>
        <item m="1" x="164"/>
        <item m="1" x="169"/>
        <item m="1" x="167"/>
        <item m="1" x="273"/>
        <item m="1" x="285"/>
        <item m="1" x="121"/>
        <item x="5"/>
        <item x="1"/>
        <item x="4"/>
        <item m="1" x="274"/>
        <item m="1" x="318"/>
        <item m="1" x="279"/>
        <item m="1" x="338"/>
        <item m="1" x="293"/>
        <item m="1" x="307"/>
        <item m="1" x="291"/>
        <item m="1" x="278"/>
        <item m="1" x="276"/>
        <item m="1" x="282"/>
        <item m="1" x="277"/>
        <item m="1" x="283"/>
        <item m="1" x="289"/>
        <item m="1" x="268"/>
        <item m="1" x="292"/>
        <item m="1" x="270"/>
        <item m="1" x="94"/>
        <item m="1" x="321"/>
        <item m="1" x="626"/>
        <item m="1" x="235"/>
        <item m="1" x="236"/>
        <item m="1" x="238"/>
        <item m="1" x="221"/>
        <item m="1" x="226"/>
        <item m="1" x="220"/>
        <item m="1" x="222"/>
        <item m="1" x="223"/>
        <item m="1" x="228"/>
        <item m="1" x="229"/>
        <item m="1" x="230"/>
        <item m="1" x="233"/>
        <item m="1" x="234"/>
        <item m="1" x="232"/>
        <item m="1" x="224"/>
        <item m="1" x="231"/>
        <item m="1" x="225"/>
        <item m="1" x="227"/>
        <item m="1" x="86"/>
        <item m="1" x="627"/>
        <item m="1" x="628"/>
        <item m="1" x="629"/>
        <item m="1" x="630"/>
        <item m="1" x="631"/>
        <item m="1" x="632"/>
        <item m="1" x="633"/>
        <item m="1" x="634"/>
        <item m="1" x="635"/>
        <item m="1" x="636"/>
        <item m="1" x="637"/>
        <item m="1" x="638"/>
        <item m="1" x="639"/>
        <item m="1" x="640"/>
        <item m="1" x="641"/>
        <item m="1" x="642"/>
        <item m="1" x="643"/>
        <item m="1" x="644"/>
        <item m="1" x="645"/>
        <item m="1" x="646"/>
        <item m="1" x="647"/>
        <item m="1" x="648"/>
        <item m="1" x="649"/>
        <item m="1" x="650"/>
        <item m="1" x="651"/>
        <item m="1" x="652"/>
        <item m="1" x="653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664"/>
        <item m="1" x="665"/>
        <item m="1" x="666"/>
        <item m="1" x="667"/>
        <item m="1" x="668"/>
        <item m="1" x="669"/>
        <item m="1" x="670"/>
        <item m="1" x="671"/>
        <item m="1" x="672"/>
        <item m="1" x="673"/>
        <item m="1" x="674"/>
        <item m="1" x="675"/>
        <item m="1" x="676"/>
        <item m="1" x="677"/>
        <item m="1" x="678"/>
        <item m="1" x="679"/>
        <item m="1" x="680"/>
        <item m="1" x="681"/>
        <item m="1" x="682"/>
        <item m="1" x="683"/>
        <item m="1" x="684"/>
        <item m="1" x="109"/>
        <item m="1" x="67"/>
        <item m="1" x="138"/>
        <item m="1" x="139"/>
        <item m="1" x="141"/>
        <item m="1" x="144"/>
        <item m="1" x="68"/>
        <item m="1" x="71"/>
        <item m="1" x="557"/>
        <item m="1" x="561"/>
        <item m="1" x="331"/>
        <item m="1" x="170"/>
        <item m="1" x="157"/>
        <item m="1" x="175"/>
        <item m="1" x="42"/>
        <item m="1" x="84"/>
        <item m="1" x="51"/>
        <item m="1" x="75"/>
        <item m="1" x="88"/>
        <item m="1" x="91"/>
        <item m="1" x="134"/>
        <item m="1" x="191"/>
        <item m="1" x="201"/>
        <item m="1" x="200"/>
        <item m="1" x="506"/>
        <item m="1" x="507"/>
        <item m="1" x="280"/>
        <item m="1" x="512"/>
        <item m="1" x="521"/>
        <item m="1" x="523"/>
        <item m="1" x="529"/>
        <item m="1" x="532"/>
        <item m="1" x="539"/>
        <item m="1" x="542"/>
        <item m="1" x="545"/>
        <item m="1" x="310"/>
        <item m="1" x="303"/>
        <item m="1" x="305"/>
        <item m="1" x="272"/>
        <item m="1" x="287"/>
        <item m="1" x="314"/>
        <item m="1" x="294"/>
        <item m="1" x="335"/>
        <item m="1" x="563"/>
        <item m="1" x="49"/>
        <item m="1" x="50"/>
        <item m="1" x="54"/>
        <item m="1" x="78"/>
        <item m="1" x="79"/>
        <item m="1" x="89"/>
        <item m="1" x="93"/>
        <item m="1" x="140"/>
        <item m="1" x="155"/>
        <item m="1" x="156"/>
        <item m="1" x="149"/>
        <item m="1" x="147"/>
        <item m="1" x="172"/>
        <item m="1" x="168"/>
        <item m="1" x="171"/>
        <item m="1" x="259"/>
        <item m="1" x="466"/>
        <item m="1" x="34"/>
        <item m="1" x="39"/>
        <item m="1" x="52"/>
        <item m="1" x="69"/>
        <item m="1" x="72"/>
        <item m="1" x="219"/>
        <item m="1" x="237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37"/>
        <item m="1" x="73"/>
        <item m="1" x="76"/>
        <item m="1" x="81"/>
        <item m="1" x="103"/>
        <item m="1" x="111"/>
        <item m="1" x="125"/>
        <item m="1" x="130"/>
        <item m="1" x="142"/>
        <item m="1" x="150"/>
        <item m="1" x="158"/>
        <item m="1" x="146"/>
        <item m="1" x="162"/>
        <item m="1" x="165"/>
        <item m="1" x="179"/>
        <item m="1" x="184"/>
        <item m="1" x="336"/>
        <item m="1" x="337"/>
        <item m="1" x="340"/>
        <item m="1" x="122"/>
        <item m="1" x="568"/>
        <item m="1" x="569"/>
        <item m="1" x="341"/>
        <item m="1" x="555"/>
        <item m="1" x="33"/>
        <item m="1" x="46"/>
        <item m="1" x="100"/>
        <item m="1" x="107"/>
        <item m="1" x="159"/>
        <item m="1" x="250"/>
        <item m="1" x="251"/>
        <item m="1" x="281"/>
        <item m="1" x="301"/>
        <item m="1" x="296"/>
        <item m="1" x="304"/>
        <item m="1" x="275"/>
        <item m="1" x="298"/>
        <item m="1" x="311"/>
        <item m="1" x="317"/>
        <item m="1" x="290"/>
        <item m="1" x="319"/>
        <item m="1" x="316"/>
        <item m="1" x="320"/>
        <item m="1" x="267"/>
        <item m="1" x="313"/>
        <item m="1" x="308"/>
        <item m="1" x="284"/>
        <item m="1" x="300"/>
        <item m="1" x="330"/>
        <item m="1" x="332"/>
        <item m="1" x="40"/>
        <item m="1" x="143"/>
        <item m="1" x="154"/>
        <item m="1" x="180"/>
        <item m="1" x="252"/>
        <item m="1" x="215"/>
        <item m="1" x="559"/>
        <item m="1" x="177"/>
        <item m="1" x="178"/>
        <item m="1" x="182"/>
        <item m="1" x="85"/>
        <item m="1" x="110"/>
        <item m="1" x="131"/>
        <item m="1" x="137"/>
        <item m="1" x="151"/>
        <item m="1" x="148"/>
        <item m="1" x="173"/>
        <item m="1" x="193"/>
        <item m="1" x="192"/>
        <item m="1" x="345"/>
        <item m="1" x="358"/>
        <item m="1" x="360"/>
        <item m="1" x="361"/>
        <item m="1" x="362"/>
        <item m="1" x="363"/>
        <item m="1" x="366"/>
        <item m="1" x="80"/>
        <item m="1" x="108"/>
        <item m="1" x="98"/>
        <item m="1" x="322"/>
        <item m="1" x="323"/>
        <item m="1" x="309"/>
        <item m="1" x="551"/>
        <item m="1" x="552"/>
        <item m="1" x="339"/>
        <item m="1" x="204"/>
        <item m="1" x="346"/>
        <item m="1" x="347"/>
        <item m="1" x="132"/>
        <item m="1" x="133"/>
        <item m="1" x="82"/>
        <item m="1" x="553"/>
        <item m="1" x="35"/>
        <item m="1" x="36"/>
        <item m="1" x="218"/>
        <item m="1" x="342"/>
        <item m="1" x="344"/>
        <item m="1" x="343"/>
        <item m="1" x="38"/>
        <item m="1" x="41"/>
        <item m="1" x="43"/>
        <item m="1" x="44"/>
        <item m="1" x="47"/>
        <item m="1" x="48"/>
        <item m="1" x="53"/>
        <item m="1" x="55"/>
        <item m="1" x="56"/>
        <item m="1" x="57"/>
        <item m="1" x="58"/>
        <item m="1" x="59"/>
        <item m="1" x="61"/>
        <item m="1" x="62"/>
        <item m="1" x="63"/>
        <item m="1" x="64"/>
        <item m="1" x="65"/>
        <item m="1" x="70"/>
        <item m="1" x="74"/>
        <item m="1" x="77"/>
        <item m="1" x="83"/>
        <item m="1" x="87"/>
        <item m="1" x="90"/>
        <item m="1" x="92"/>
        <item m="1" x="95"/>
        <item m="1" x="96"/>
        <item m="1" x="99"/>
        <item m="1" x="101"/>
        <item m="1" x="102"/>
        <item m="1" x="104"/>
        <item m="1" x="105"/>
        <item m="1" x="106"/>
        <item m="1" x="152"/>
        <item m="1" x="153"/>
        <item m="1" x="160"/>
        <item m="1" x="161"/>
        <item m="1" x="174"/>
        <item m="1" x="176"/>
        <item m="1" x="181"/>
        <item m="1" x="194"/>
        <item m="1" x="195"/>
        <item m="1" x="196"/>
        <item m="1" x="197"/>
        <item m="1" x="198"/>
        <item m="1" x="199"/>
        <item m="1" x="205"/>
        <item m="1" x="206"/>
        <item m="1" x="207"/>
        <item m="1" x="208"/>
        <item m="1" x="209"/>
        <item m="1" x="210"/>
        <item m="1" x="211"/>
        <item m="1" x="263"/>
        <item m="1" x="264"/>
        <item m="1" x="265"/>
        <item m="1" x="266"/>
        <item m="1" x="326"/>
        <item m="1" x="328"/>
        <item m="1" x="348"/>
        <item m="1" x="260"/>
        <item m="1" x="349"/>
        <item m="1" x="261"/>
        <item m="1" x="145"/>
        <item m="1" x="324"/>
        <item m="1" x="253"/>
        <item m="1" x="254"/>
        <item m="1" x="255"/>
        <item m="1" x="112"/>
        <item m="1" x="113"/>
        <item m="1" x="114"/>
        <item m="1" x="115"/>
        <item m="1" x="116"/>
        <item m="1" x="117"/>
        <item m="1" x="118"/>
        <item m="1" x="256"/>
        <item m="1" x="350"/>
        <item m="1" x="119"/>
        <item m="1" x="120"/>
        <item m="1" x="351"/>
        <item m="1" x="325"/>
        <item m="1" x="352"/>
        <item m="1" x="353"/>
        <item m="1" x="262"/>
        <item x="0"/>
        <item x="2"/>
        <item x="3"/>
        <item x="7"/>
        <item x="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53"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284"/>
        <item m="1" x="333"/>
        <item m="1" x="334"/>
        <item m="1" x="285"/>
        <item m="1" x="286"/>
        <item m="1" x="287"/>
        <item m="1" x="335"/>
        <item m="1" x="336"/>
        <item m="1" x="337"/>
        <item m="1" x="338"/>
        <item m="1" x="288"/>
        <item m="1" x="339"/>
        <item m="1" x="289"/>
        <item m="1" x="340"/>
        <item m="1" x="341"/>
        <item m="1" x="295"/>
        <item m="1" x="342"/>
        <item m="1" x="343"/>
        <item m="1" x="290"/>
        <item m="1" x="291"/>
        <item m="1" x="344"/>
        <item m="1" x="345"/>
        <item m="1" x="294"/>
        <item m="1" x="346"/>
        <item m="1" x="347"/>
        <item m="1" x="348"/>
        <item m="1" x="292"/>
        <item m="1" x="293"/>
        <item m="1" x="296"/>
        <item m="1" x="297"/>
        <item m="1" x="304"/>
        <item m="1" x="301"/>
        <item m="1" x="298"/>
        <item m="1" x="302"/>
        <item m="1" x="299"/>
        <item m="1" x="300"/>
        <item m="1" x="303"/>
        <item m="1" x="349"/>
        <item m="1" x="350"/>
        <item m="1" x="351"/>
        <item m="1" x="352"/>
        <item m="1" x="353"/>
        <item m="1" x="354"/>
        <item m="1" x="256"/>
        <item m="1" x="255"/>
        <item m="1" x="355"/>
        <item m="1" x="258"/>
        <item m="1" x="356"/>
        <item m="1" x="254"/>
        <item m="1" x="357"/>
        <item m="1" x="358"/>
        <item m="1" x="648"/>
        <item m="1" x="253"/>
        <item m="1" x="359"/>
        <item m="1" x="252"/>
        <item m="1" x="441"/>
        <item m="1" x="646"/>
        <item m="1" x="360"/>
        <item m="1" x="251"/>
        <item m="1" x="537"/>
        <item m="1" x="519"/>
        <item m="1" x="361"/>
        <item m="1" x="440"/>
        <item m="1" x="257"/>
        <item m="1" x="620"/>
        <item m="1" x="250"/>
        <item m="1" x="503"/>
        <item m="1" x="617"/>
        <item m="1" x="511"/>
        <item m="1" x="618"/>
        <item m="1" x="619"/>
        <item m="1" x="466"/>
        <item m="1" x="362"/>
        <item m="1" x="437"/>
        <item m="1" x="305"/>
        <item m="1" x="249"/>
        <item m="1" x="527"/>
        <item m="1" x="649"/>
        <item m="1" x="438"/>
        <item m="1" x="622"/>
        <item m="1" x="647"/>
        <item m="1" x="484"/>
        <item m="1" x="651"/>
        <item m="1" x="621"/>
        <item m="1" x="541"/>
        <item m="1" x="248"/>
        <item m="1" x="363"/>
        <item m="1" x="439"/>
        <item m="1" x="174"/>
        <item m="1" x="544"/>
        <item m="1" x="524"/>
        <item m="1" x="552"/>
        <item m="1" x="586"/>
        <item m="1" x="376"/>
        <item m="1" x="483"/>
        <item m="1" x="124"/>
        <item m="1" x="198"/>
        <item m="1" x="553"/>
        <item m="1" x="614"/>
        <item m="1" x="652"/>
        <item m="1" x="469"/>
        <item m="1" x="374"/>
        <item m="1" x="448"/>
        <item m="1" x="493"/>
        <item m="1" x="512"/>
        <item m="1" x="455"/>
        <item m="1" x="199"/>
        <item m="1" x="498"/>
        <item m="1" x="504"/>
        <item m="1" x="536"/>
        <item m="1" x="200"/>
        <item m="1" x="545"/>
        <item m="1" x="446"/>
        <item m="1" x="546"/>
        <item m="1" x="161"/>
        <item m="1" x="499"/>
        <item m="1" x="275"/>
        <item m="1" x="531"/>
        <item m="1" x="259"/>
        <item m="1" x="615"/>
        <item m="1" x="554"/>
        <item m="1" x="630"/>
        <item m="1" x="460"/>
        <item m="1" x="377"/>
        <item m="1" x="137"/>
        <item m="1" x="590"/>
        <item m="1" x="623"/>
        <item m="1" x="419"/>
        <item m="1" x="631"/>
        <item m="1" x="572"/>
        <item m="1" x="171"/>
        <item m="1" x="162"/>
        <item m="1" x="470"/>
        <item m="1" x="543"/>
        <item m="1" x="505"/>
        <item m="1" x="555"/>
        <item m="1" x="500"/>
        <item m="1" x="489"/>
        <item m="1" x="525"/>
        <item m="1" x="556"/>
        <item m="1" x="420"/>
        <item m="1" x="364"/>
        <item m="1" x="591"/>
        <item m="1" x="464"/>
        <item m="1" x="538"/>
        <item m="1" x="461"/>
        <item m="1" x="421"/>
        <item m="1" x="609"/>
        <item m="1" x="557"/>
        <item m="1" x="520"/>
        <item m="1" x="449"/>
        <item m="1" x="573"/>
        <item m="1" x="558"/>
        <item m="1" x="276"/>
        <item m="1" x="506"/>
        <item m="1" x="559"/>
        <item m="1" x="471"/>
        <item m="1" x="632"/>
        <item m="1" x="592"/>
        <item m="1" x="534"/>
        <item m="1" x="526"/>
        <item m="1" x="560"/>
        <item m="1" x="444"/>
        <item m="1" x="561"/>
        <item m="1" x="593"/>
        <item m="1" x="574"/>
        <item m="1" x="283"/>
        <item m="1" x="513"/>
        <item m="1" x="462"/>
        <item m="1" x="575"/>
        <item m="1" x="479"/>
        <item m="1" x="375"/>
        <item m="1" x="528"/>
        <item m="1" x="594"/>
        <item m="1" x="507"/>
        <item m="1" x="624"/>
        <item m="1" x="490"/>
        <item m="1" x="365"/>
        <item m="1" x="587"/>
        <item m="1" x="442"/>
        <item m="1" x="576"/>
        <item m="1" x="595"/>
        <item m="1" x="450"/>
        <item m="1" x="472"/>
        <item m="1" x="456"/>
        <item m="1" x="596"/>
        <item m="1" x="480"/>
        <item m="1" x="577"/>
        <item m="1" x="494"/>
        <item m="1" x="629"/>
        <item m="1" x="578"/>
        <item m="1" x="597"/>
        <item m="1" x="598"/>
        <item m="1" x="542"/>
        <item m="1" x="201"/>
        <item m="1" x="625"/>
        <item m="1" x="562"/>
        <item m="1" x="422"/>
        <item m="1" x="547"/>
        <item m="1" x="535"/>
        <item m="1" x="473"/>
        <item m="1" x="579"/>
        <item m="1" x="451"/>
        <item m="1" x="610"/>
        <item m="1" x="599"/>
        <item m="1" x="529"/>
        <item m="1" x="202"/>
        <item m="1" x="495"/>
        <item m="1" x="563"/>
        <item m="1" x="539"/>
        <item m="1" x="548"/>
        <item m="1" x="514"/>
        <item m="1" x="274"/>
        <item m="1" x="600"/>
        <item m="1" x="366"/>
        <item m="1" x="277"/>
        <item m="1" x="611"/>
        <item m="1" x="474"/>
        <item m="1" x="501"/>
        <item m="1" x="163"/>
        <item m="1" x="197"/>
        <item m="1" x="486"/>
        <item m="1" x="588"/>
        <item m="1" x="99"/>
        <item m="1" x="445"/>
        <item m="1" x="580"/>
        <item m="1" x="475"/>
        <item m="1" x="601"/>
        <item m="1" x="612"/>
        <item m="1" x="626"/>
        <item m="1" x="564"/>
        <item m="1" x="423"/>
        <item m="1" x="530"/>
        <item m="1" x="565"/>
        <item m="1" x="602"/>
        <item m="1" x="566"/>
        <item m="1" x="491"/>
        <item m="1" x="452"/>
        <item m="1" x="496"/>
        <item m="1" x="139"/>
        <item m="1" x="476"/>
        <item m="1" x="603"/>
        <item m="1" x="481"/>
        <item m="1" x="581"/>
        <item m="1" x="604"/>
        <item m="1" x="521"/>
        <item m="1" x="549"/>
        <item m="1" x="532"/>
        <item m="1" x="616"/>
        <item m="1" x="582"/>
        <item m="1" x="278"/>
        <item m="1" x="515"/>
        <item m="1" x="502"/>
        <item m="1" x="487"/>
        <item m="1" x="589"/>
        <item m="1" x="232"/>
        <item m="1" x="463"/>
        <item m="1" x="605"/>
        <item m="1" x="583"/>
        <item m="1" x="453"/>
        <item m="1" x="508"/>
        <item m="1" x="279"/>
        <item m="1" x="458"/>
        <item m="1" x="443"/>
        <item m="1" x="567"/>
        <item m="1" x="488"/>
        <item m="1" x="263"/>
        <item m="1" x="492"/>
        <item m="1" x="467"/>
        <item m="1" x="522"/>
        <item m="1" x="497"/>
        <item m="1" x="627"/>
        <item m="1" x="606"/>
        <item m="1" x="516"/>
        <item m="1" x="264"/>
        <item m="1" x="633"/>
        <item m="1" x="523"/>
        <item m="1" x="607"/>
        <item m="1" x="517"/>
        <item m="1" x="568"/>
        <item m="1" x="569"/>
        <item m="1" x="203"/>
        <item m="1" x="457"/>
        <item m="1" x="650"/>
        <item m="1" x="477"/>
        <item m="1" x="424"/>
        <item m="1" x="550"/>
        <item m="1" x="518"/>
        <item m="1" x="584"/>
        <item m="1" x="454"/>
        <item m="1" x="585"/>
        <item m="1" x="225"/>
        <item m="1" x="226"/>
        <item m="1" x="123"/>
        <item m="1" x="265"/>
        <item m="1" x="533"/>
        <item m="1" x="204"/>
        <item m="1" x="608"/>
        <item m="1" x="227"/>
        <item m="1" x="613"/>
        <item m="1" x="628"/>
        <item m="1" x="367"/>
        <item m="1" x="228"/>
        <item m="1" x="485"/>
        <item m="1" x="509"/>
        <item m="1" x="229"/>
        <item m="1" x="482"/>
        <item m="1" x="570"/>
        <item m="1" x="510"/>
        <item m="1" x="551"/>
        <item m="1" x="230"/>
        <item m="1" x="120"/>
        <item m="1" x="459"/>
        <item m="1" x="478"/>
        <item m="1" x="181"/>
        <item m="1" x="268"/>
        <item m="1" x="234"/>
        <item m="1" x="426"/>
        <item m="1" x="431"/>
        <item m="1" x="429"/>
        <item m="1" x="270"/>
        <item m="1" x="571"/>
        <item m="1" x="237"/>
        <item m="1" x="205"/>
        <item m="1" x="233"/>
        <item m="1" x="231"/>
        <item m="1" x="427"/>
        <item m="1" x="280"/>
        <item m="1" x="432"/>
        <item m="1" x="468"/>
        <item m="1" x="111"/>
        <item m="1" x="156"/>
        <item m="1" x="271"/>
        <item m="1" x="235"/>
        <item m="1" x="238"/>
        <item m="1" x="433"/>
        <item m="1" x="272"/>
        <item m="1" x="119"/>
        <item m="1" x="157"/>
        <item m="1" x="236"/>
        <item m="1" x="100"/>
        <item m="1" x="430"/>
        <item m="1" x="167"/>
        <item m="1" x="218"/>
        <item m="1" x="170"/>
        <item m="1" x="540"/>
        <item m="1" x="281"/>
        <item m="1" x="219"/>
        <item m="1" x="112"/>
        <item m="1" x="379"/>
        <item m="1" x="239"/>
        <item m="1" x="435"/>
        <item m="1" x="125"/>
        <item m="1" x="436"/>
        <item m="1" x="240"/>
        <item m="1" x="241"/>
        <item m="1" x="447"/>
        <item m="1" x="242"/>
        <item m="1" x="113"/>
        <item m="1" x="269"/>
        <item m="1" x="114"/>
        <item m="1" x="266"/>
        <item m="1" x="243"/>
        <item m="1" x="434"/>
        <item m="1" x="261"/>
        <item x="0"/>
        <item m="1" x="152"/>
        <item m="1" x="206"/>
        <item m="1" x="260"/>
        <item m="1" x="378"/>
        <item m="1" x="245"/>
        <item m="1" x="465"/>
        <item m="1" x="425"/>
        <item m="1" x="146"/>
        <item m="1" x="634"/>
        <item m="1" x="635"/>
        <item m="1" x="636"/>
        <item m="1" x="637"/>
        <item m="1" x="638"/>
        <item m="1" x="639"/>
        <item m="1" x="640"/>
        <item m="1" x="641"/>
        <item m="1" x="642"/>
        <item m="1" x="643"/>
        <item m="1" x="644"/>
        <item m="1" x="645"/>
        <item x="1"/>
        <item m="1" x="168"/>
        <item m="1" x="223"/>
        <item m="1" x="145"/>
        <item m="1" x="153"/>
        <item m="1" x="115"/>
        <item x="2"/>
        <item m="1" x="150"/>
        <item m="1" x="247"/>
        <item m="1" x="94"/>
        <item m="1" x="262"/>
        <item m="1" x="96"/>
        <item m="1" x="159"/>
        <item x="4"/>
        <item x="3"/>
        <item m="1" x="222"/>
        <item m="1" x="158"/>
        <item m="1" x="214"/>
        <item m="1" x="224"/>
        <item m="1" x="244"/>
        <item m="1" x="428"/>
        <item x="5"/>
        <item m="1" x="130"/>
        <item m="1" x="386"/>
        <item m="1" x="387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172"/>
        <item x="6"/>
        <item x="8"/>
        <item x="13"/>
        <item x="7"/>
        <item x="12"/>
        <item m="1" x="207"/>
        <item m="1" x="126"/>
        <item x="9"/>
        <item m="1" x="128"/>
        <item m="1" x="129"/>
        <item m="1" x="116"/>
        <item m="1" x="154"/>
        <item m="1" x="246"/>
        <item x="14"/>
        <item m="1" x="97"/>
        <item x="10"/>
        <item m="1" x="147"/>
        <item x="11"/>
        <item x="15"/>
        <item x="16"/>
        <item m="1" x="160"/>
        <item m="1" x="95"/>
        <item m="1" x="182"/>
        <item x="17"/>
        <item m="1" x="117"/>
        <item m="1" x="191"/>
        <item x="18"/>
        <item x="20"/>
        <item m="1" x="131"/>
        <item m="1" x="183"/>
        <item m="1" x="193"/>
        <item m="1" x="215"/>
        <item x="19"/>
        <item m="1" x="90"/>
        <item m="1" x="98"/>
        <item m="1" x="121"/>
        <item m="1" x="134"/>
        <item m="1" x="184"/>
        <item m="1" x="185"/>
        <item m="1" x="186"/>
        <item m="1" x="101"/>
        <item m="1" x="208"/>
        <item m="1" x="190"/>
        <item m="1" x="151"/>
        <item m="1" x="132"/>
        <item m="1" x="107"/>
        <item m="1" x="148"/>
        <item m="1" x="164"/>
        <item x="21"/>
        <item m="1" x="192"/>
        <item m="1" x="102"/>
        <item m="1" x="118"/>
        <item m="1" x="127"/>
        <item m="1" x="135"/>
        <item m="1" x="140"/>
        <item m="1" x="175"/>
        <item m="1" x="188"/>
        <item x="22"/>
        <item m="1" x="93"/>
        <item x="23"/>
        <item m="1" x="108"/>
        <item m="1" x="122"/>
        <item x="26"/>
        <item m="1" x="178"/>
        <item x="24"/>
        <item m="1" x="209"/>
        <item x="28"/>
        <item m="1" x="220"/>
        <item m="1" x="216"/>
        <item x="25"/>
        <item x="29"/>
        <item m="1" x="138"/>
        <item m="1" x="176"/>
        <item m="1" x="210"/>
        <item x="27"/>
        <item x="33"/>
        <item m="1" x="380"/>
        <item m="1" x="381"/>
        <item m="1" x="382"/>
        <item x="30"/>
        <item x="34"/>
        <item m="1" x="187"/>
        <item m="1" x="194"/>
        <item m="1" x="368"/>
        <item m="1" x="103"/>
        <item m="1" x="133"/>
        <item m="1" x="213"/>
        <item x="35"/>
        <item m="1" x="211"/>
        <item m="1" x="195"/>
        <item m="1" x="91"/>
        <item m="1" x="104"/>
        <item x="31"/>
        <item m="1" x="141"/>
        <item x="37"/>
        <item x="36"/>
        <item m="1" x="165"/>
        <item x="32"/>
        <item m="1" x="155"/>
        <item m="1" x="221"/>
        <item m="1" x="369"/>
        <item m="1" x="169"/>
        <item x="39"/>
        <item m="1" x="109"/>
        <item x="38"/>
        <item x="47"/>
        <item m="1" x="142"/>
        <item m="1" x="196"/>
        <item m="1" x="267"/>
        <item m="1" x="371"/>
        <item m="1" x="372"/>
        <item m="1" x="383"/>
        <item m="1" x="384"/>
        <item m="1" x="388"/>
        <item m="1" x="389"/>
        <item m="1" x="92"/>
        <item x="40"/>
        <item m="1" x="149"/>
        <item x="41"/>
        <item m="1" x="217"/>
        <item m="1" x="173"/>
        <item x="42"/>
        <item m="1" x="143"/>
        <item x="44"/>
        <item x="43"/>
        <item m="1" x="110"/>
        <item m="1" x="177"/>
        <item x="45"/>
        <item m="1" x="370"/>
        <item x="46"/>
        <item x="83"/>
        <item x="49"/>
        <item x="51"/>
        <item x="60"/>
        <item x="50"/>
        <item m="1" x="373"/>
        <item m="1" x="144"/>
        <item m="1" x="88"/>
        <item m="1" x="385"/>
        <item x="53"/>
        <item m="1" x="105"/>
        <item m="1" x="179"/>
        <item x="52"/>
        <item x="48"/>
        <item x="55"/>
        <item x="56"/>
        <item m="1" x="136"/>
        <item x="57"/>
        <item m="1" x="166"/>
        <item m="1" x="189"/>
        <item x="54"/>
        <item m="1" x="212"/>
        <item m="1" x="273"/>
        <item m="1" x="89"/>
        <item x="58"/>
        <item m="1" x="106"/>
        <item m="1" x="282"/>
        <item x="59"/>
        <item m="1" x="180"/>
        <item x="61"/>
        <item x="62"/>
        <item x="84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7"/>
        <item x="85"/>
        <item x="8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614">
        <item m="1" x="4646"/>
        <item m="1" x="4647"/>
        <item m="1" x="5933"/>
        <item m="1" x="6612"/>
        <item m="1" x="6613"/>
        <item m="1" x="6144"/>
        <item m="1" x="4521"/>
        <item m="1" x="4036"/>
        <item m="1" x="1212"/>
        <item m="1" x="1213"/>
        <item m="1" x="1214"/>
        <item m="1" x="4037"/>
        <item m="1" x="4038"/>
        <item m="1" x="4039"/>
        <item m="1" x="4517"/>
        <item m="1" x="4031"/>
        <item m="1" x="4518"/>
        <item m="1" x="4032"/>
        <item m="1" x="4519"/>
        <item m="1" x="4033"/>
        <item m="1" x="4034"/>
        <item m="1" x="4035"/>
        <item m="1" x="4520"/>
        <item m="1" x="502"/>
        <item m="1" x="4030"/>
        <item m="1" x="3589"/>
        <item m="1" x="183"/>
        <item m="1" x="4026"/>
        <item m="1" x="4516"/>
        <item m="1" x="4027"/>
        <item m="1" x="4028"/>
        <item m="1" x="4029"/>
        <item m="1" x="3947"/>
        <item m="1" x="6324"/>
        <item m="1" x="4803"/>
        <item m="1" x="4755"/>
        <item sd="0" m="1" x="4188"/>
        <item m="1" x="4189"/>
        <item m="1" x="4190"/>
        <item m="1" x="4247"/>
        <item m="1" x="850"/>
        <item m="1" x="3587"/>
        <item m="1" x="4515"/>
        <item m="1" x="6099"/>
        <item m="1" x="3793"/>
        <item m="1" x="6522"/>
        <item m="1" x="3817"/>
        <item m="1" x="4574"/>
        <item m="1" x="847"/>
        <item m="1" x="5927"/>
        <item m="1" x="6317"/>
        <item m="1" x="6163"/>
        <item m="1" x="6087"/>
        <item m="1" x="6318"/>
        <item m="1" x="1287"/>
        <item m="1" x="1288"/>
        <item m="1" x="1286"/>
        <item m="1" x="1289"/>
        <item m="1" x="1290"/>
        <item m="1" x="1291"/>
        <item m="1" x="1293"/>
        <item m="1" x="1294"/>
        <item m="1" x="1292"/>
        <item m="1" x="1295"/>
        <item m="1" x="1299"/>
        <item m="1" x="1300"/>
        <item m="1" x="1297"/>
        <item m="1" x="1296"/>
        <item m="1" x="1298"/>
        <item m="1" x="1306"/>
        <item m="1" x="1307"/>
        <item m="1" x="1308"/>
        <item m="1" x="1309"/>
        <item m="1" x="1310"/>
        <item m="1" x="6037"/>
        <item m="1" x="5990"/>
        <item m="1" x="6012"/>
        <item m="1" x="3884"/>
        <item m="1" x="3824"/>
        <item m="1" x="4805"/>
        <item m="1" x="3721"/>
        <item m="1" x="4580"/>
        <item m="1" x="3783"/>
        <item m="1" x="4576"/>
        <item m="1" x="4582"/>
        <item m="1" x="3801"/>
        <item m="1" x="3866"/>
        <item m="1" x="4578"/>
        <item m="1" x="4579"/>
        <item m="1" x="4581"/>
        <item m="1" x="5989"/>
        <item m="1" x="3883"/>
        <item m="1" x="3761"/>
        <item m="1" x="1316"/>
        <item m="1" x="3766"/>
        <item m="1" x="3844"/>
        <item m="1" x="6039"/>
        <item m="1" x="4585"/>
        <item m="1" x="6032"/>
        <item m="1" x="3849"/>
        <item m="1" x="3722"/>
        <item m="1" x="6047"/>
        <item m="1" x="6057"/>
        <item m="1" x="4584"/>
        <item m="1" x="4583"/>
        <item m="1" x="3897"/>
        <item m="1" x="6040"/>
        <item m="1" x="3868"/>
        <item m="1" x="3782"/>
        <item m="1" x="3858"/>
        <item m="1" x="328"/>
        <item m="1" x="6609"/>
        <item m="1" x="3913"/>
        <item m="1" x="6181"/>
        <item m="1" x="4539"/>
        <item m="1" x="4224"/>
        <item m="1" x="4077"/>
        <item m="1" x="4078"/>
        <item m="1" x="3912"/>
        <item m="1" x="5797"/>
        <item m="1" x="6058"/>
        <item m="1" x="6103"/>
        <item m="1" x="3838"/>
        <item m="1" x="4577"/>
        <item m="1" x="6492"/>
        <item m="1" x="6346"/>
        <item m="1" x="6183"/>
        <item m="1" x="6182"/>
        <item m="1" x="6347"/>
        <item m="1" x="5889"/>
        <item m="1" x="5960"/>
        <item m="1" x="4807"/>
        <item m="1" x="5920"/>
        <item m="1" x="6349"/>
        <item m="1" x="199"/>
        <item m="1" x="6186"/>
        <item m="1" x="6185"/>
        <item m="1" x="4225"/>
        <item m="1" x="4080"/>
        <item m="1" x="4081"/>
        <item m="1" x="3746"/>
        <item m="1" x="6493"/>
        <item m="1" x="6187"/>
        <item m="1" x="6350"/>
        <item m="1" x="5783"/>
        <item m="1" x="4586"/>
        <item m="1" x="4528"/>
        <item m="1" x="5798"/>
        <item m="1" x="3700"/>
        <item m="1" x="5932"/>
        <item m="1" x="3900"/>
        <item m="1" x="6104"/>
        <item m="1" x="3667"/>
        <item m="1" x="5890"/>
        <item m="1" x="6156"/>
        <item m="1" x="6189"/>
        <item m="1" x="3747"/>
        <item m="1" x="6494"/>
        <item m="1" x="6193"/>
        <item m="1" x="6192"/>
        <item m="1" x="6191"/>
        <item m="1" x="6190"/>
        <item m="1" x="4226"/>
        <item m="1" x="4082"/>
        <item m="1" x="4083"/>
        <item m="1" x="4084"/>
        <item m="1" x="4629"/>
        <item m="1" x="4650"/>
        <item m="1" x="3802"/>
        <item m="1" x="3882"/>
        <item m="1" x="5864"/>
        <item m="1" x="3914"/>
        <item m="1" x="6000"/>
        <item m="1" x="3896"/>
        <item m="1" x="5961"/>
        <item m="1" x="4639"/>
        <item m="1" x="4601"/>
        <item m="1" x="6195"/>
        <item m="1" x="3767"/>
        <item m="1" x="5874"/>
        <item m="1" x="6495"/>
        <item m="1" x="4808"/>
        <item m="1" x="6194"/>
        <item m="1" x="5800"/>
        <item m="1" x="6013"/>
        <item m="1" x="3915"/>
        <item m="1" x="3869"/>
        <item m="1" x="3784"/>
        <item m="1" x="3873"/>
        <item m="1" x="3916"/>
        <item m="1" x="6196"/>
        <item m="1" x="6025"/>
        <item m="1" x="5921"/>
        <item m="1" x="6351"/>
        <item m="1" x="4540"/>
        <item m="1" x="6001"/>
        <item m="1" x="3917"/>
        <item m="1" x="3918"/>
        <item m="1" x="6197"/>
        <item m="1" x="3919"/>
        <item m="1" x="6198"/>
        <item m="1" x="4587"/>
        <item m="1" x="3920"/>
        <item m="1" x="5962"/>
        <item m="1" x="3921"/>
        <item m="1" x="3922"/>
        <item m="1" x="3923"/>
        <item m="1" x="6059"/>
        <item m="1" x="6496"/>
        <item m="1" x="291"/>
        <item m="1" x="6002"/>
        <item m="1" x="5963"/>
        <item m="1" x="5991"/>
        <item m="1" x="6199"/>
        <item m="1" x="3768"/>
        <item m="1" x="6049"/>
        <item m="1" x="6041"/>
        <item m="1" x="3803"/>
        <item m="1" x="4227"/>
        <item m="1" x="4088"/>
        <item m="1" x="3925"/>
        <item m="1" x="3668"/>
        <item m="1" x="5801"/>
        <item m="1" x="6352"/>
        <item m="1" x="3850"/>
        <item m="1" x="6003"/>
        <item m="1" x="6009"/>
        <item m="1" x="5891"/>
        <item m="1" x="6200"/>
        <item m="1" x="6354"/>
        <item m="1" x="4529"/>
        <item m="1" x="6157"/>
        <item m="1" x="6105"/>
        <item m="1" x="6497"/>
        <item m="1" x="3924"/>
        <item m="1" x="6201"/>
        <item m="1" x="6355"/>
        <item m="1" x="6356"/>
        <item m="1" x="3687"/>
        <item m="1" x="6358"/>
        <item m="1" x="6359"/>
        <item m="1" x="5892"/>
        <item m="1" x="230"/>
        <item m="1" x="5879"/>
        <item m="1" x="6010"/>
        <item m="1" x="6004"/>
        <item m="1" x="4630"/>
        <item m="1" x="4588"/>
        <item m="1" x="6362"/>
        <item m="1" x="953"/>
        <item m="1" x="6202"/>
        <item m="1" x="5964"/>
        <item m="1" x="6204"/>
        <item m="1" x="6364"/>
        <item m="1" x="4228"/>
        <item m="1" x="4090"/>
        <item m="1" x="5784"/>
        <item m="1" x="6147"/>
        <item m="1" x="312"/>
        <item m="1" x="5847"/>
        <item m="1" x="6365"/>
        <item m="1" x="292"/>
        <item m="1" x="6366"/>
        <item m="1" x="6367"/>
        <item m="1" x="3701"/>
        <item m="1" x="6498"/>
        <item m="1" x="6205"/>
        <item m="1" x="6207"/>
        <item m="1" x="4651"/>
        <item m="1" x="4640"/>
        <item m="1" x="6206"/>
        <item m="1" x="5804"/>
        <item m="1" x="4229"/>
        <item m="1" x="4091"/>
        <item m="1" x="4092"/>
        <item m="1" x="3785"/>
        <item m="1" x="5806"/>
        <item m="1" x="5965"/>
        <item m="1" x="3845"/>
        <item m="1" x="6026"/>
        <item m="1" x="6060"/>
        <item m="1" x="5875"/>
        <item m="1" x="6370"/>
        <item m="1" x="3769"/>
        <item m="1" x="4653"/>
        <item m="1" x="3735"/>
        <item m="1" x="6371"/>
        <item m="1" x="6208"/>
        <item m="1" x="3839"/>
        <item m="1" x="6210"/>
        <item m="1" x="6209"/>
        <item m="1" x="6106"/>
        <item m="1" x="6050"/>
        <item m="1" x="6042"/>
        <item m="1" x="4809"/>
        <item m="1" x="6500"/>
        <item m="1" x="6374"/>
        <item m="1" x="3870"/>
        <item m="1" x="6376"/>
        <item m="1" x="5848"/>
        <item m="1" x="6121"/>
        <item m="1" x="6377"/>
        <item m="1" x="5979"/>
        <item m="1" x="5880"/>
        <item m="1" x="5893"/>
        <item m="1" x="6005"/>
        <item m="1" x="5966"/>
        <item m="1" x="6378"/>
        <item m="1" x="3885"/>
        <item m="1" x="3688"/>
        <item m="1" x="3825"/>
        <item m="1" x="5808"/>
        <item m="1" x="6380"/>
        <item m="1" x="4097"/>
        <item m="1" x="4230"/>
        <item m="1" x="4098"/>
        <item m="1" x="4099"/>
        <item m="1" x="5907"/>
        <item m="1" x="6381"/>
        <item m="1" x="4541"/>
        <item m="1" x="6154"/>
        <item m="1" x="6385"/>
        <item m="1" x="6213"/>
        <item m="1" x="6212"/>
        <item m="1" x="4632"/>
        <item m="1" x="6502"/>
        <item m="1" x="6211"/>
        <item m="1" x="5863"/>
        <item m="1" x="4642"/>
        <item m="1" x="4734"/>
        <item m="1" x="4749"/>
        <item m="1" x="4778"/>
        <item m="1" x="4758"/>
        <item m="1" x="4793"/>
        <item m="1" x="5992"/>
        <item m="1" x="6214"/>
        <item m="1" x="6386"/>
        <item m="1" x="6015"/>
        <item m="1" x="6388"/>
        <item m="1" x="3669"/>
        <item m="1" x="3898"/>
        <item m="1" x="4590"/>
        <item m="1" x="4602"/>
        <item m="1" x="4599"/>
        <item m="1" x="6390"/>
        <item m="1" x="4654"/>
        <item m="1" x="4100"/>
        <item m="1" x="5785"/>
        <item m="1" x="6117"/>
        <item m="1" x="3786"/>
        <item m="1" x="6391"/>
        <item m="1" x="5849"/>
        <item m="1" x="5811"/>
        <item m="1" x="6503"/>
        <item m="1" x="6393"/>
        <item m="1" x="6394"/>
        <item m="1" x="3702"/>
        <item m="1" x="3874"/>
        <item m="1" x="4542"/>
        <item m="1" x="4543"/>
        <item m="1" x="3902"/>
        <item m="1" x="5850"/>
        <item m="1" x="6216"/>
        <item m="1" x="6215"/>
        <item m="1" x="6158"/>
        <item m="1" x="6219"/>
        <item m="1" x="6218"/>
        <item m="1" x="6217"/>
        <item m="1" x="3859"/>
        <item m="1" x="5894"/>
        <item m="1" x="5812"/>
        <item m="1" x="5813"/>
        <item m="1" x="5814"/>
        <item m="1" x="6396"/>
        <item m="1" x="4103"/>
        <item m="1" x="4104"/>
        <item m="1" x="3841"/>
        <item m="1" x="4779"/>
        <item m="1" x="5968"/>
        <item m="1" x="4633"/>
        <item m="1" x="4105"/>
        <item m="1" x="3930"/>
        <item m="1" x="6491"/>
        <item m="1" x="5851"/>
        <item m="1" x="4530"/>
        <item m="1" x="4665"/>
        <item m="1" x="4672"/>
        <item m="1" x="4678"/>
        <item m="1" x="4663"/>
        <item m="1" x="4671"/>
        <item m="1" x="4659"/>
        <item m="1" x="4660"/>
        <item m="1" x="4546"/>
        <item m="1" x="6504"/>
        <item m="1" x="6220"/>
        <item m="1" x="3805"/>
        <item m="1" x="6043"/>
        <item m="1" x="6053"/>
        <item m="1" x="4794"/>
        <item m="1" x="6397"/>
        <item m="1" x="4759"/>
        <item m="1" x="6223"/>
        <item m="1" x="6222"/>
        <item m="1" x="5969"/>
        <item m="1" x="6006"/>
        <item m="1" x="4780"/>
        <item m="1" x="6016"/>
        <item m="1" x="6399"/>
        <item m="1" x="6221"/>
        <item m="1" x="4810"/>
        <item m="1" x="6108"/>
        <item m="1" x="6224"/>
        <item m="1" x="3703"/>
        <item m="1" x="3689"/>
        <item m="1" x="4547"/>
        <item m="1" x="3931"/>
        <item m="1" x="6400"/>
        <item m="1" x="6401"/>
        <item m="1" x="6402"/>
        <item m="1" x="4548"/>
        <item m="1" x="4231"/>
        <item m="1" x="4107"/>
        <item m="1" x="4108"/>
        <item m="1" x="4109"/>
        <item m="1" x="4110"/>
        <item m="1" x="5786"/>
        <item m="1" x="3770"/>
        <item m="1" x="6148"/>
        <item m="1" x="6225"/>
        <item m="1" x="3748"/>
        <item m="1" x="5817"/>
        <item m="1" x="6403"/>
        <item m="1" x="6231"/>
        <item m="1" x="6230"/>
        <item m="1" x="6229"/>
        <item m="1" x="6228"/>
        <item m="1" x="6227"/>
        <item m="1" x="6226"/>
        <item m="1" x="3932"/>
        <item m="1" x="3846"/>
        <item m="1" x="6027"/>
        <item m="1" x="6404"/>
        <item m="1" x="6406"/>
        <item m="1" x="3787"/>
        <item m="1" x="6505"/>
        <item m="1" x="4111"/>
        <item m="1" x="4232"/>
        <item m="1" x="4112"/>
        <item m="1" x="4113"/>
        <item m="1" x="4114"/>
        <item m="1" x="4592"/>
        <item m="1" x="6235"/>
        <item m="1" x="3771"/>
        <item m="1" x="3736"/>
        <item m="1" x="3933"/>
        <item m="1" x="5853"/>
        <item m="1" x="6062"/>
        <item m="1" x="6109"/>
        <item m="1" x="6236"/>
        <item m="1" x="5980"/>
        <item m="1" x="4682"/>
        <item m="1" x="5970"/>
        <item m="1" x="6122"/>
        <item m="1" x="5934"/>
        <item m="1" x="4683"/>
        <item m="1" x="5922"/>
        <item m="1" x="5818"/>
        <item m="1" x="6410"/>
        <item m="1" x="4750"/>
        <item m="1" x="4116"/>
        <item m="1" x="4117"/>
        <item m="1" x="4118"/>
        <item m="1" x="4119"/>
        <item m="1" x="5820"/>
        <item m="1" x="4781"/>
        <item m="1" x="4760"/>
        <item m="1" x="4795"/>
        <item m="1" x="4736"/>
        <item m="1" x="5895"/>
        <item m="1" x="3670"/>
        <item m="1" x="5993"/>
        <item m="1" x="6506"/>
        <item m="1" x="3934"/>
        <item m="1" x="3875"/>
        <item m="1" x="3704"/>
        <item m="1" x="4634"/>
        <item m="1" x="4656"/>
        <item m="1" x="5854"/>
        <item m="1" x="4684"/>
        <item m="1" x="4761"/>
        <item m="1" x="6239"/>
        <item m="1" x="6238"/>
        <item m="1" x="6237"/>
        <item m="1" x="6240"/>
        <item m="1" x="5971"/>
        <item m="1" x="5935"/>
        <item m="1" x="6241"/>
        <item m="1" x="4644"/>
        <item m="1" x="5823"/>
        <item m="1" x="4532"/>
        <item m="1" x="3851"/>
        <item m="1" x="3749"/>
        <item m="1" x="3935"/>
        <item m="1" x="3788"/>
        <item m="1" x="5981"/>
        <item m="1" x="4762"/>
        <item m="1" x="4685"/>
        <item m="1" x="4686"/>
        <item m="1" x="4687"/>
        <item m="1" x="4688"/>
        <item m="1" x="6017"/>
        <item m="1" x="5994"/>
        <item m="1" x="4551"/>
        <item m="1" x="4552"/>
        <item m="1" x="6507"/>
        <item m="1" x="952"/>
        <item m="1" x="4233"/>
        <item m="1" x="4121"/>
        <item m="1" x="4122"/>
        <item m="1" x="4123"/>
        <item m="1" x="4124"/>
        <item m="1" x="4738"/>
        <item m="1" x="6063"/>
        <item m="1" x="4593"/>
        <item m="1" x="5825"/>
        <item m="1" x="6413"/>
        <item m="1" x="4796"/>
        <item m="1" x="6245"/>
        <item m="1" x="6244"/>
        <item m="1" x="6243"/>
        <item m="1" x="6242"/>
        <item m="1" x="6414"/>
        <item m="1" x="6416"/>
        <item m="1" x="6417"/>
        <item m="1" x="5787"/>
        <item m="1" x="6418"/>
        <item m="1" x="6419"/>
        <item m="1" x="3936"/>
        <item m="1" x="3937"/>
        <item m="1" x="6422"/>
        <item m="1" x="6123"/>
        <item m="1" x="5972"/>
        <item m="1" x="5936"/>
        <item m="1" x="6508"/>
        <item m="1" x="3860"/>
        <item m="1" x="4606"/>
        <item m="1" x="4533"/>
        <item m="1" x="5896"/>
        <item m="1" x="6425"/>
        <item m="1" x="6246"/>
        <item m="1" x="3705"/>
        <item m="1" x="4234"/>
        <item m="1" x="4125"/>
        <item m="1" x="4126"/>
        <item m="1" x="4127"/>
        <item m="1" x="4128"/>
        <item m="1" x="6426"/>
        <item m="1" x="6159"/>
        <item m="1" x="3671"/>
        <item m="1" x="6247"/>
        <item m="1" x="3750"/>
        <item m="1" x="6110"/>
        <item m="1" x="6428"/>
        <item m="1" x="4553"/>
        <item m="1" x="6077"/>
        <item m="1" x="5826"/>
        <item m="1" x="5827"/>
        <item m="1" x="4783"/>
        <item m="1" x="6509"/>
        <item m="1" x="6029"/>
        <item m="1" x="3847"/>
        <item m="1" x="6429"/>
        <item m="1" x="6431"/>
        <item m="1" x="5946"/>
        <item m="1" x="3751"/>
        <item m="1" x="4235"/>
        <item m="1" x="4129"/>
        <item m="1" x="4130"/>
        <item m="1" x="4131"/>
        <item m="1" x="4132"/>
        <item m="1" x="4133"/>
        <item m="1" x="4689"/>
        <item m="1" x="6124"/>
        <item m="1" x="4690"/>
        <item m="1" x="6045"/>
        <item m="1" x="4691"/>
        <item m="1" x="4692"/>
        <item m="1" x="6432"/>
        <item m="1" x="4693"/>
        <item m="1" x="6054"/>
        <item m="1" x="5855"/>
        <item m="1" x="6436"/>
        <item m="1" x="3886"/>
        <item m="1" x="3938"/>
        <item m="1" x="4813"/>
        <item m="1" x="3807"/>
        <item m="1" x="5982"/>
        <item m="1" x="6252"/>
        <item m="1" x="6251"/>
        <item m="1" x="6250"/>
        <item m="1" x="6249"/>
        <item m="1" x="6064"/>
        <item m="1" x="5829"/>
        <item m="1" x="6438"/>
        <item m="1" x="3939"/>
        <item m="1" x="3876"/>
        <item m="1" x="4740"/>
        <item m="1" x="6095"/>
        <item m="1" x="3827"/>
        <item m="1" x="6510"/>
        <item m="1" x="4607"/>
        <item m="1" x="4608"/>
        <item m="1" x="6253"/>
        <item m="1" x="6254"/>
        <item m="1" x="5881"/>
        <item m="1" x="3706"/>
        <item m="1" x="4797"/>
        <item m="1" x="5897"/>
        <item m="1" x="6441"/>
        <item m="1" x="6442"/>
        <item m="1" x="3772"/>
        <item m="1" x="5908"/>
        <item m="1" x="6018"/>
        <item m="1" x="293"/>
        <item m="1" x="5865"/>
        <item m="1" x="6257"/>
        <item m="1" x="6256"/>
        <item m="1" x="6255"/>
        <item m="1" x="4694"/>
        <item m="1" x="4695"/>
        <item m="1" x="6446"/>
        <item m="1" x="4696"/>
        <item m="1" x="4701"/>
        <item m="1" x="4814"/>
        <item m="1" x="3789"/>
        <item m="1" x="6448"/>
        <item m="1" x="3752"/>
        <item m="1" x="4766"/>
        <item m="1" x="951"/>
        <item m="1" x="3728"/>
        <item m="1" x="4609"/>
        <item m="1" x="4610"/>
        <item m="1" x="4611"/>
        <item m="1" x="4612"/>
        <item m="1" x="132"/>
        <item m="1" x="3690"/>
        <item m="1" x="6450"/>
        <item m="1" x="6078"/>
        <item m="1" x="6014"/>
        <item m="1" x="5909"/>
        <item m="1" x="6260"/>
        <item m="1" x="6451"/>
        <item m="1" x="6259"/>
        <item m="1" x="6258"/>
        <item m="1" x="4236"/>
        <item m="1" x="4135"/>
        <item m="1" x="4136"/>
        <item m="1" x="4137"/>
        <item m="1" x="4138"/>
        <item m="1" x="4742"/>
        <item m="1" x="3707"/>
        <item m="1" x="4613"/>
        <item m="1" x="5831"/>
        <item m="1" x="3903"/>
        <item m="1" x="6454"/>
        <item m="1" x="5796"/>
        <item m="1" x="6030"/>
        <item m="1" x="4556"/>
        <item m="1" x="6455"/>
        <item m="1" x="6511"/>
        <item m="1" x="4614"/>
        <item m="1" x="5832"/>
        <item m="1" x="5995"/>
        <item m="1" x="5788"/>
        <item m="1" x="6457"/>
        <item m="1" x="6065"/>
        <item m="1" x="6261"/>
        <item m="1" x="3729"/>
        <item m="1" x="4237"/>
        <item m="1" x="4140"/>
        <item m="1" x="4141"/>
        <item m="1" x="4142"/>
        <item m="1" x="4143"/>
        <item m="1" x="4144"/>
        <item m="1" x="5910"/>
        <item m="1" x="4785"/>
        <item m="1" x="6262"/>
        <item m="1" x="6055"/>
        <item m="1" x="4697"/>
        <item m="1" x="5973"/>
        <item m="1" x="5947"/>
        <item m="1" x="5939"/>
        <item m="1" x="4698"/>
        <item m="1" x="6125"/>
        <item m="1" x="4699"/>
        <item m="1" x="5883"/>
        <item m="1" x="6512"/>
        <item m="1" x="4700"/>
        <item m="1" x="6463"/>
        <item m="1" x="6466"/>
        <item m="1" x="6267"/>
        <item m="1" x="6096"/>
        <item m="1" x="3737"/>
        <item m="1" x="6266"/>
        <item m="1" x="6265"/>
        <item m="1" x="6264"/>
        <item m="1" x="6263"/>
        <item m="1" x="6112"/>
        <item m="1" x="3672"/>
        <item m="1" x="4238"/>
        <item m="1" x="4146"/>
        <item m="1" x="4615"/>
        <item m="1" x="4616"/>
        <item m="1" x="3790"/>
        <item m="1" x="3753"/>
        <item m="1" x="6149"/>
        <item m="1" x="5866"/>
        <item m="1" x="3808"/>
        <item m="1" x="4815"/>
        <item m="1" x="6513"/>
        <item m="1" x="6276"/>
        <item m="1" x="5898"/>
        <item m="1" x="5911"/>
        <item m="1" x="3708"/>
        <item m="1" x="4617"/>
        <item m="1" x="6079"/>
        <item m="1" x="6279"/>
        <item m="1" x="6278"/>
        <item m="1" x="6277"/>
        <item m="1" x="4239"/>
        <item m="1" x="4147"/>
        <item m="1" x="4148"/>
        <item m="1" x="4149"/>
        <item m="1" x="6468"/>
        <item m="1" x="6469"/>
        <item m="1" x="5857"/>
        <item m="1" x="5836"/>
        <item m="1" x="6472"/>
        <item m="1" x="3829"/>
        <item m="1" x="4534"/>
        <item m="1" x="4743"/>
        <item m="1" x="4786"/>
        <item m="1" x="954"/>
        <item m="1" x="3940"/>
        <item m="1" x="6473"/>
        <item m="1" x="3887"/>
        <item m="1" x="3852"/>
        <item m="1" x="4798"/>
        <item m="1" x="5838"/>
        <item m="1" x="3904"/>
        <item m="1" x="6066"/>
        <item m="1" x="4702"/>
        <item m="1" x="4767"/>
        <item m="1" x="5983"/>
        <item m="1" x="5974"/>
        <item m="1" x="5948"/>
        <item m="1" x="5940"/>
        <item m="1" x="4744"/>
        <item m="1" x="4557"/>
        <item m="1" x="4703"/>
        <item m="1" x="6126"/>
        <item m="1" x="6019"/>
        <item m="1" x="5884"/>
        <item m="1" x="6476"/>
        <item m="1" x="6282"/>
        <item m="1" x="5912"/>
        <item m="1" x="6281"/>
        <item m="1" x="6280"/>
        <item m="1" x="4152"/>
        <item m="1" x="4153"/>
        <item m="1" x="4154"/>
        <item m="1" x="4155"/>
        <item m="1" x="6514"/>
        <item m="1" x="6080"/>
        <item m="1" x="4754"/>
        <item m="1" x="5906"/>
        <item m="1" x="6285"/>
        <item m="1" x="5899"/>
        <item m="1" x="3941"/>
        <item m="1" x="5858"/>
        <item m="1" x="3809"/>
        <item m="1" x="3773"/>
        <item m="1" x="6113"/>
        <item m="1" x="6478"/>
        <item m="1" x="6081"/>
        <item m="1" x="4618"/>
        <item m="1" x="3730"/>
        <item m="1" x="4558"/>
        <item m="1" x="4157"/>
        <item m="1" x="4158"/>
        <item m="1" x="4159"/>
        <item m="1" x="4240"/>
        <item m="1" x="6288"/>
        <item m="1" x="6287"/>
        <item m="1" x="5867"/>
        <item m="1" x="3691"/>
        <item m="1" x="6294"/>
        <item m="1" x="3709"/>
        <item m="1" x="6097"/>
        <item m="1" x="4535"/>
        <item m="1" x="6067"/>
        <item m="1" x="5913"/>
        <item m="1" x="4799"/>
        <item m="1" x="3673"/>
        <item m="1" x="3942"/>
        <item m="1" x="3774"/>
        <item m="1" x="6160"/>
        <item m="1" x="3791"/>
        <item m="1" x="6082"/>
        <item m="1" x="6516"/>
        <item m="1" x="4769"/>
        <item m="1" x="4536"/>
        <item m="1" x="6127"/>
        <item m="1" x="6150"/>
        <item m="1" x="4564"/>
        <item m="1" x="4241"/>
        <item m="1" x="4163"/>
        <item m="1" x="5868"/>
        <item m="1" x="3842"/>
        <item m="1" x="5789"/>
        <item m="1" x="3861"/>
        <item m="1" x="6296"/>
        <item m="1" x="3731"/>
        <item m="1" x="3754"/>
        <item m="1" x="981"/>
        <item m="1" x="5885"/>
        <item m="1" x="6155"/>
        <item m="1" x="3739"/>
        <item m="1" x="6297"/>
        <item m="1" x="4242"/>
        <item m="1" x="4165"/>
        <item m="1" x="4166"/>
        <item m="1" x="4167"/>
        <item m="1" x="6481"/>
        <item m="1" x="4565"/>
        <item m="1" x="4800"/>
        <item m="1" x="6083"/>
        <item m="1" x="3878"/>
        <item m="1" x="5984"/>
        <item m="1" x="4789"/>
        <item m="1" x="4704"/>
        <item m="1" x="6299"/>
        <item m="1" x="4619"/>
        <item m="1" x="5975"/>
        <item m="1" x="5949"/>
        <item m="1" x="5941"/>
        <item m="1" x="4705"/>
        <item m="1" x="6298"/>
        <item m="1" x="6020"/>
        <item m="1" x="4706"/>
        <item m="1" x="5886"/>
        <item m="1" x="6128"/>
        <item m="1" x="4707"/>
        <item m="1" x="6484"/>
        <item m="1" x="5914"/>
        <item m="1" x="4770"/>
        <item m="1" x="4823"/>
        <item m="1" x="6300"/>
        <item m="1" x="4620"/>
        <item m="1" x="4790"/>
        <item m="1" x="6517"/>
        <item m="1" x="6485"/>
        <item m="1" x="6302"/>
        <item m="1" x="6301"/>
        <item m="1" x="3943"/>
        <item m="1" x="6084"/>
        <item m="1" x="950"/>
        <item m="1" x="3811"/>
        <item m="1" x="4621"/>
        <item m="1" x="4622"/>
        <item m="1" x="6486"/>
        <item m="1" x="982"/>
        <item m="1" x="6304"/>
        <item m="1" x="6161"/>
        <item m="1" x="3831"/>
        <item m="1" x="4746"/>
        <item m="1" x="4566"/>
        <item m="1" x="5900"/>
        <item m="1" x="6129"/>
        <item m="1" x="4567"/>
        <item m="1" x="6305"/>
        <item m="1" x="3888"/>
        <item m="1" x="4169"/>
        <item m="1" x="4243"/>
        <item m="1" x="6068"/>
        <item m="1" x="6519"/>
        <item m="1" x="5790"/>
        <item m="1" x="5923"/>
        <item m="1" x="4801"/>
        <item m="1" x="3674"/>
        <item m="1" x="3792"/>
        <item m="1" x="6085"/>
        <item m="1" x="6151"/>
        <item m="1" x="3832"/>
        <item m="1" x="3710"/>
        <item m="1" x="6306"/>
        <item m="1" x="6490"/>
        <item m="1" x="4771"/>
        <item m="1" x="5901"/>
        <item m="1" x="3862"/>
        <item m="1" x="5841"/>
        <item m="1" x="4568"/>
        <item m="1" x="6307"/>
        <item m="1" x="3755"/>
        <item m="1" x="4623"/>
        <item m="1" x="4624"/>
        <item m="1" x="3944"/>
        <item m="1" x="4244"/>
        <item m="1" x="6098"/>
        <item m="1" x="3813"/>
        <item m="1" x="4170"/>
        <item m="1" x="4171"/>
        <item m="1" x="6309"/>
        <item m="1" x="6308"/>
        <item m="1" x="3675"/>
        <item m="1" x="6162"/>
        <item m="1" x="4173"/>
        <item m="1" x="6312"/>
        <item m="1" x="6311"/>
        <item m="1" x="6310"/>
        <item m="1" x="4625"/>
        <item m="1" x="3945"/>
        <item m="1" x="6520"/>
        <item m="1" x="5996"/>
        <item m="1" x="837"/>
        <item m="1" x="838"/>
        <item m="1" x="3732"/>
        <item m="1" x="3909"/>
        <item m="1" x="5925"/>
        <item m="1" x="5915"/>
        <item m="1" x="3906"/>
        <item m="1" x="841"/>
        <item m="1" x="4626"/>
        <item m="1" x="4627"/>
        <item m="1" x="3872"/>
        <item m="1" x="4571"/>
        <item m="1" x="6086"/>
        <item m="1" x="949"/>
        <item m="1" x="3741"/>
        <item m="1" x="3815"/>
        <item m="1" x="3744"/>
        <item m="1" x="6313"/>
        <item m="1" x="6069"/>
        <item m="1" x="3889"/>
        <item m="1" x="3853"/>
        <item m="1" x="3711"/>
        <item m="1" x="842"/>
        <item m="1" x="5977"/>
        <item m="1" x="5950"/>
        <item m="1" x="5944"/>
        <item m="1" x="6130"/>
        <item m="1" x="205"/>
        <item m="1" x="5887"/>
        <item m="1" x="4572"/>
        <item m="1" x="4708"/>
        <item m="1" x="198"/>
        <item m="1" x="983"/>
        <item m="1" x="4819"/>
        <item m="1" x="4802"/>
        <item m="1" x="4772"/>
        <item m="1" x="4573"/>
        <item m="1" x="3775"/>
        <item m="1" x="4245"/>
        <item m="1" x="4178"/>
        <item m="1" x="4179"/>
        <item m="1" x="4180"/>
        <item m="1" x="3880"/>
        <item m="1" x="6315"/>
        <item m="1" x="6314"/>
        <item m="1" x="844"/>
        <item m="1" x="4791"/>
        <item m="1" x="6316"/>
        <item m="1" x="4747"/>
        <item m="1" x="4628"/>
        <item m="1" x="5860"/>
        <item m="1" x="3855"/>
        <item m="1" x="3834"/>
        <item m="1" x="6118"/>
        <item m="1" x="6325"/>
        <item m="1" x="851"/>
        <item m="1" x="3380"/>
        <item m="1" x="948"/>
        <item m="1" x="3647"/>
        <item m="1" x="947"/>
        <item m="1" x="3646"/>
        <item m="1" x="946"/>
        <item m="1" x="3642"/>
        <item m="1" x="945"/>
        <item m="1" x="3644"/>
        <item m="1" x="3643"/>
        <item m="1" x="944"/>
        <item m="1" x="3645"/>
        <item m="1" x="3400"/>
        <item m="1" x="3401"/>
        <item m="1" x="3954"/>
        <item m="1" x="3955"/>
        <item m="1" x="3956"/>
        <item m="1" x="3402"/>
        <item m="1" x="4283"/>
        <item m="1" x="6164"/>
        <item m="1" x="3403"/>
        <item m="1" x="3958"/>
        <item m="1" x="4411"/>
        <item m="1" x="4412"/>
        <item m="1" x="4413"/>
        <item m="1" x="4414"/>
        <item m="1" x="493"/>
        <item m="1" x="4415"/>
        <item m="1" x="3404"/>
        <item m="1" x="4416"/>
        <item m="1" x="3959"/>
        <item m="1" x="3957"/>
        <item m="1" x="3405"/>
        <item m="1" x="4284"/>
        <item m="1" x="4285"/>
        <item m="1" x="4286"/>
        <item m="1" x="3960"/>
        <item m="1" x="3573"/>
        <item m="1" x="6072"/>
        <item m="1" x="4417"/>
        <item m="1" x="3406"/>
        <item m="1" x="3407"/>
        <item m="1" x="3961"/>
        <item m="1" x="4287"/>
        <item m="1" x="4288"/>
        <item m="1" x="4289"/>
        <item m="1" x="4270"/>
        <item m="1" x="3962"/>
        <item m="1" x="4418"/>
        <item m="1" x="4290"/>
        <item m="1" x="4419"/>
        <item m="1" x="4291"/>
        <item m="1" x="4292"/>
        <item m="1" x="4420"/>
        <item m="1" x="4293"/>
        <item m="1" x="3963"/>
        <item m="1" x="4422"/>
        <item m="1" x="4423"/>
        <item m="1" x="3964"/>
        <item m="1" x="3965"/>
        <item m="1" x="494"/>
        <item m="1" x="495"/>
        <item m="1" x="6165"/>
        <item m="1" x="3966"/>
        <item m="1" x="3967"/>
        <item m="1" x="3968"/>
        <item m="1" x="3969"/>
        <item m="1" x="3970"/>
        <item m="1" x="4425"/>
        <item m="1" x="4294"/>
        <item m="1" x="3971"/>
        <item m="1" x="3972"/>
        <item m="1" x="3408"/>
        <item m="1" x="4426"/>
        <item m="1" x="4295"/>
        <item m="1" x="4427"/>
        <item m="1" x="496"/>
        <item m="1" x="3410"/>
        <item m="1" x="6166"/>
        <item m="1" x="3409"/>
        <item m="1" x="4296"/>
        <item m="1" x="4538"/>
        <item m="1" x="4429"/>
        <item m="1" x="3411"/>
        <item m="1" x="3973"/>
        <item m="1" x="4430"/>
        <item m="1" x="4431"/>
        <item m="1" x="4432"/>
        <item m="1" x="4297"/>
        <item m="1" x="6073"/>
        <item m="1" x="3660"/>
        <item m="1" x="4298"/>
        <item m="1" x="4299"/>
        <item m="1" x="4271"/>
        <item m="1" x="4433"/>
        <item m="1" x="4300"/>
        <item m="1" x="4434"/>
        <item m="1" x="3439"/>
        <item m="1" x="3974"/>
        <item m="1" x="1201"/>
        <item m="1" x="1202"/>
        <item m="1" x="3975"/>
        <item m="1" x="955"/>
        <item m="1" x="3440"/>
        <item m="1" x="4435"/>
        <item m="1" x="4436"/>
        <item m="1" x="4301"/>
        <item m="1" x="6167"/>
        <item m="1" x="3976"/>
        <item m="1" x="3441"/>
        <item m="1" x="3442"/>
        <item m="1" x="4302"/>
        <item m="1" x="3648"/>
        <item m="1" x="3977"/>
        <item m="1" x="4437"/>
        <item m="1" x="3443"/>
        <item m="1" x="4272"/>
        <item m="1" x="4303"/>
        <item m="1" x="6139"/>
        <item m="1" x="3444"/>
        <item m="1" x="3445"/>
        <item m="1" x="4438"/>
        <item m="1" x="4304"/>
        <item m="1" x="3978"/>
        <item m="1" x="4439"/>
        <item m="1" x="3446"/>
        <item m="1" x="4440"/>
        <item m="1" x="3980"/>
        <item m="1" x="3979"/>
        <item m="1" x="4305"/>
        <item m="1" x="4306"/>
        <item m="1" x="3420"/>
        <item m="1" x="3981"/>
        <item m="1" x="3422"/>
        <item m="1" x="3421"/>
        <item m="1" x="4441"/>
        <item m="1" x="3982"/>
        <item m="1" x="3423"/>
        <item m="1" x="4442"/>
        <item m="1" x="4443"/>
        <item m="1" x="4307"/>
        <item m="1" x="4444"/>
        <item m="1" x="4445"/>
        <item m="1" x="4308"/>
        <item m="1" x="4309"/>
        <item m="1" x="6168"/>
        <item m="1" x="4446"/>
        <item m="1" x="3983"/>
        <item m="1" x="3424"/>
        <item m="1" x="3425"/>
        <item m="1" x="3426"/>
        <item m="1" x="4310"/>
        <item m="1" x="4311"/>
        <item m="1" x="4273"/>
        <item m="1" x="4312"/>
        <item m="1" x="4447"/>
        <item m="1" x="4448"/>
        <item m="1" x="4449"/>
        <item m="1" x="4274"/>
        <item m="1" x="3984"/>
        <item m="1" x="1203"/>
        <item m="1" x="6074"/>
        <item m="1" x="3427"/>
        <item m="1" x="3985"/>
        <item m="1" x="4313"/>
        <item m="1" x="4314"/>
        <item m="1" x="4315"/>
        <item m="1" x="4316"/>
        <item m="1" x="3428"/>
        <item m="1" x="3429"/>
        <item m="1" x="3430"/>
        <item m="1" x="6169"/>
        <item m="1" x="4450"/>
        <item m="1" x="3986"/>
        <item m="1" x="4317"/>
        <item m="1" x="3456"/>
        <item m="1" x="4451"/>
        <item m="1" x="4318"/>
        <item m="1" x="4319"/>
        <item m="1" x="4320"/>
        <item m="1" x="3987"/>
        <item m="1" x="4321"/>
        <item m="1" x="4322"/>
        <item m="1" x="4323"/>
        <item m="1" x="4452"/>
        <item m="1" x="3457"/>
        <item m="1" x="3649"/>
        <item m="1" x="4324"/>
        <item m="1" x="3458"/>
        <item m="1" x="4453"/>
        <item m="1" x="4325"/>
        <item m="1" x="4326"/>
        <item m="1" x="4327"/>
        <item m="1" x="3988"/>
        <item m="1" x="3989"/>
        <item m="1" x="4454"/>
        <item m="1" x="4328"/>
        <item m="1" x="4329"/>
        <item m="1" x="3459"/>
        <item m="1" x="4330"/>
        <item m="1" x="3460"/>
        <item m="1" x="4456"/>
        <item m="1" x="4331"/>
        <item m="1" x="4455"/>
        <item m="1" x="6140"/>
        <item m="1" x="4332"/>
        <item m="1" x="6170"/>
        <item m="1" x="3990"/>
        <item m="1" x="3991"/>
        <item m="1" x="4333"/>
        <item m="1" x="4457"/>
        <item m="1" x="3461"/>
        <item m="1" x="4458"/>
        <item m="1" x="4275"/>
        <item m="1" x="3650"/>
        <item m="1" x="3462"/>
        <item m="1" x="3464"/>
        <item m="1" x="4334"/>
        <item m="1" x="3463"/>
        <item m="1" x="3465"/>
        <item m="1" x="3466"/>
        <item m="1" x="4336"/>
        <item m="1" x="3467"/>
        <item m="1" x="4337"/>
        <item m="1" x="4338"/>
        <item m="1" x="4339"/>
        <item m="1" x="3992"/>
        <item m="1" x="4459"/>
        <item m="1" x="3472"/>
        <item m="1" x="3468"/>
        <item m="1" x="3470"/>
        <item m="1" x="3471"/>
        <item m="1" x="4460"/>
        <item m="1" x="4461"/>
        <item m="1" x="3469"/>
        <item m="1" x="4340"/>
        <item m="1" x="4341"/>
        <item m="1" x="6171"/>
        <item m="1" x="4462"/>
        <item m="1" x="3993"/>
        <item m="1" x="3482"/>
        <item m="1" x="4463"/>
        <item m="1" x="4464"/>
        <item m="1" x="4342"/>
        <item m="1" x="4343"/>
        <item m="1" x="6172"/>
        <item m="1" x="3483"/>
        <item m="1" x="4344"/>
        <item m="1" x="4466"/>
        <item m="1" x="4467"/>
        <item m="1" x="4345"/>
        <item m="1" x="4346"/>
        <item m="1" x="4468"/>
        <item m="1" x="4347"/>
        <item m="1" x="4348"/>
        <item m="1" x="4469"/>
        <item m="1" x="497"/>
        <item m="1" x="4349"/>
        <item m="1" x="4470"/>
        <item m="1" x="3994"/>
        <item m="1" x="4350"/>
        <item m="1" x="3995"/>
        <item m="1" x="3484"/>
        <item m="1" x="4276"/>
        <item m="1" x="4351"/>
        <item m="1" x="3485"/>
        <item m="1" x="4352"/>
        <item m="1" x="4472"/>
        <item m="1" x="4353"/>
        <item m="1" x="3486"/>
        <item m="1" x="3487"/>
        <item m="1" x="4473"/>
        <item m="1" x="4354"/>
        <item m="1" x="4355"/>
        <item m="1" x="3488"/>
        <item m="1" x="6141"/>
        <item m="1" x="4356"/>
        <item m="1" x="4474"/>
        <item m="1" x="498"/>
        <item m="1" x="6173"/>
        <item m="1" x="4357"/>
        <item m="1" x="4358"/>
        <item m="1" x="3996"/>
        <item m="1" x="4475"/>
        <item m="1" x="3489"/>
        <item m="1" x="3498"/>
        <item m="1" x="3499"/>
        <item m="1" x="4360"/>
        <item m="1" x="4476"/>
        <item m="1" x="4361"/>
        <item m="1" x="3500"/>
        <item m="1" x="5953"/>
        <item m="1" x="1204"/>
        <item m="1" x="1205"/>
        <item m="1" x="1206"/>
        <item m="1" x="4477"/>
        <item m="1" x="4362"/>
        <item m="1" x="4363"/>
        <item m="1" x="4364"/>
        <item m="1" x="3501"/>
        <item m="1" x="3997"/>
        <item m="1" x="3502"/>
        <item m="1" x="5954"/>
        <item m="1" x="3503"/>
        <item m="1" x="3998"/>
        <item m="1" x="4365"/>
        <item m="1" x="4478"/>
        <item m="1" x="3504"/>
        <item m="1" x="3999"/>
        <item m="1" x="4479"/>
        <item m="1" x="4366"/>
        <item m="1" x="4367"/>
        <item m="1" x="4368"/>
        <item m="1" x="4480"/>
        <item m="1" x="4277"/>
        <item m="1" x="4000"/>
        <item m="1" x="3506"/>
        <item m="1" x="3505"/>
        <item m="1" x="4481"/>
        <item m="1" x="3511"/>
        <item m="1" x="3510"/>
        <item m="1" x="3508"/>
        <item m="1" x="3509"/>
        <item m="1" x="3507"/>
        <item m="1" x="4369"/>
        <item m="1" x="4370"/>
        <item m="1" x="4482"/>
        <item m="1" x="6075"/>
        <item m="1" x="4371"/>
        <item m="1" x="4483"/>
        <item m="1" x="6174"/>
        <item m="1" x="4001"/>
        <item m="1" x="4002"/>
        <item m="1" x="4484"/>
        <item m="1" x="4372"/>
        <item m="1" x="4373"/>
        <item m="1" x="3512"/>
        <item m="1" x="3513"/>
        <item m="1" x="3514"/>
        <item m="1" x="4374"/>
        <item m="1" x="4485"/>
        <item m="1" x="4486"/>
        <item m="1" x="4003"/>
        <item m="1" x="5955"/>
        <item m="1" x="4375"/>
        <item m="1" x="4376"/>
        <item m="1" x="3523"/>
        <item m="1" x="3524"/>
        <item m="1" x="4377"/>
        <item m="1" x="3525"/>
        <item m="1" x="4006"/>
        <item m="1" x="3526"/>
        <item m="1" x="4378"/>
        <item m="1" x="3527"/>
        <item m="1" x="234"/>
        <item m="1" x="4487"/>
        <item m="1" x="4489"/>
        <item m="1" x="4278"/>
        <item m="1" x="4379"/>
        <item m="1" x="4004"/>
        <item m="1" x="4005"/>
        <item m="1" x="3528"/>
        <item m="1" x="4380"/>
        <item m="1" x="4490"/>
        <item m="1" x="4381"/>
        <item m="1" x="3529"/>
        <item m="1" x="3530"/>
        <item m="1" x="6175"/>
        <item m="1" x="1207"/>
        <item m="1" x="4491"/>
        <item m="1" x="5956"/>
        <item m="1" x="4382"/>
        <item m="1" x="4383"/>
        <item m="1" x="4384"/>
        <item m="1" x="4390"/>
        <item m="1" x="4391"/>
        <item m="1" x="4394"/>
        <item m="1" x="3534"/>
        <item m="1" x="3533"/>
        <item m="1" x="1208"/>
        <item m="1" x="4498"/>
        <item m="1" x="4492"/>
        <item m="1" x="4493"/>
        <item m="1" x="4499"/>
        <item m="1" x="3535"/>
        <item m="1" x="4007"/>
        <item m="1" x="3542"/>
        <item m="1" x="4396"/>
        <item m="1" x="4008"/>
        <item m="1" x="6176"/>
        <item m="1" x="5957"/>
        <item m="1" x="1209"/>
        <item m="1" x="1210"/>
        <item m="1" x="4009"/>
        <item m="1" x="4500"/>
        <item m="1" x="4501"/>
        <item m="1" x="4010"/>
        <item m="1" x="4502"/>
        <item m="1" x="4397"/>
        <item m="1" x="3543"/>
        <item m="1" x="3546"/>
        <item m="1" x="3545"/>
        <item m="1" x="3544"/>
        <item m="1" x="3548"/>
        <item m="1" x="3549"/>
        <item m="1" x="3547"/>
        <item m="1" x="4398"/>
        <item m="1" x="3550"/>
        <item m="1" x="3551"/>
        <item m="1" x="4503"/>
        <item m="1" x="3557"/>
        <item m="1" x="4011"/>
        <item m="1" x="3552"/>
        <item m="1" x="3554"/>
        <item m="1" x="3553"/>
        <item m="1" x="3555"/>
        <item m="1" x="4012"/>
        <item m="1" x="3558"/>
        <item m="1" x="4013"/>
        <item m="1" x="4014"/>
        <item m="1" x="4505"/>
        <item m="1" x="3556"/>
        <item m="1" x="3563"/>
        <item m="1" x="3559"/>
        <item m="1" x="6177"/>
        <item m="1" x="4015"/>
        <item m="1" x="3562"/>
        <item m="1" x="499"/>
        <item m="1" x="3560"/>
        <item m="1" x="3561"/>
        <item m="1" x="4507"/>
        <item m="1" x="6142"/>
        <item m="1" x="4016"/>
        <item m="1" x="3564"/>
        <item m="1" x="4017"/>
        <item m="1" x="4508"/>
        <item m="1" x="4018"/>
        <item m="1" x="3565"/>
        <item m="1" x="3566"/>
        <item m="1" x="4509"/>
        <item m="1" x="3567"/>
        <item m="1" x="4020"/>
        <item m="1" x="4510"/>
        <item m="1" x="3576"/>
        <item m="1" x="3568"/>
        <item m="1" x="6178"/>
        <item m="1" x="3578"/>
        <item m="1" x="4511"/>
        <item m="1" x="5958"/>
        <item m="1" x="4019"/>
        <item m="1" x="500"/>
        <item m="1" x="4021"/>
        <item m="1" x="501"/>
        <item m="1" x="3579"/>
        <item m="1" x="3577"/>
        <item m="1" x="3580"/>
        <item m="1" x="4512"/>
        <item m="1" x="4773"/>
        <item m="1" x="4246"/>
        <item m="1" x="4181"/>
        <item m="1" x="4182"/>
        <item m="1" x="4183"/>
        <item m="1" x="4184"/>
        <item m="1" x="4185"/>
        <item m="1" x="846"/>
        <item m="1" x="3946"/>
        <item m="1" x="3581"/>
        <item m="1" x="4513"/>
        <item m="1" x="4280"/>
        <item m="1" x="3582"/>
        <item m="1" x="3583"/>
        <item m="1" x="6521"/>
        <item m="1" x="3585"/>
        <item m="1" x="3584"/>
        <item m="1" x="3745"/>
        <item m="1" x="4709"/>
        <item m="1" x="3726"/>
        <item m="1" x="4022"/>
        <item m="1" x="4710"/>
        <item m="1" x="4711"/>
        <item m="1" x="1211"/>
        <item m="1" x="5888"/>
        <item m="1" x="6031"/>
        <item m="1" x="4774"/>
        <item m="1" x="3776"/>
        <item m="1" x="4748"/>
        <item m="1" x="3586"/>
        <item m="1" x="4514"/>
        <item m="1" x="3588"/>
        <item m="1" x="4023"/>
        <item m="1" x="5916"/>
        <item m="1" x="4024"/>
        <item m="1" x="4025"/>
        <item m="1" x="6143"/>
        <item m="1" x="3712"/>
        <item m="1" x="5999"/>
        <item m="1" x="4522"/>
        <item m="1" x="6088"/>
        <item m="1" x="3818"/>
        <item m="1" x="4804"/>
        <item m="1" x="6329"/>
        <item m="1" x="6328"/>
        <item m="1" x="6327"/>
        <item m="1" x="6326"/>
        <item m="1" x="5791"/>
        <item m="1" x="6523"/>
        <item m="1" x="4638"/>
        <item m="1" x="3756"/>
        <item m="1" x="1075"/>
        <item m="1" x="4248"/>
        <item m="1" x="4191"/>
        <item m="1" x="4192"/>
        <item m="1" x="4193"/>
        <item m="1" x="4194"/>
        <item m="1" x="4195"/>
        <item m="1" x="3382"/>
        <item m="1" x="3383"/>
        <item m="1" x="857"/>
        <item m="1" x="4662"/>
        <item m="1" x="5945"/>
        <item m="1" x="5951"/>
        <item m="1" x="5978"/>
        <item m="1" x="4670"/>
        <item m="1" x="6131"/>
        <item m="1" x="4676"/>
        <item m="1" x="6524"/>
        <item m="1" x="6331"/>
        <item m="1" x="6330"/>
        <item m="1" x="6071"/>
        <item m="1" x="3948"/>
        <item m="1" x="4775"/>
        <item m="1" x="4792"/>
        <item m="1" x="4756"/>
        <item m="1" x="5792"/>
        <item m="1" x="6525"/>
        <item m="1" x="6526"/>
        <item m="1" x="4260"/>
        <item m="1" x="4196"/>
        <item m="1" x="4197"/>
        <item m="1" x="4198"/>
        <item m="1" x="4199"/>
        <item m="1" x="5917"/>
        <item m="1" x="1076"/>
        <item m="1" x="3836"/>
        <item m="1" x="6334"/>
        <item m="1" x="6333"/>
        <item m="1" x="6332"/>
        <item m="1" x="3743"/>
        <item m="1" x="863"/>
        <item m="1" x="3907"/>
        <item m="1" x="984"/>
        <item m="1" x="856"/>
        <item m="1" x="3890"/>
        <item m="1" x="3713"/>
        <item m="1" x="854"/>
        <item m="1" x="4776"/>
        <item m="1" x="852"/>
        <item m="1" x="5845"/>
        <item m="1" x="855"/>
        <item m="1" x="6115"/>
        <item m="1" x="3379"/>
        <item m="1" x="3381"/>
        <item m="1" x="3676"/>
        <item m="1" x="3881"/>
        <item m="1" x="4200"/>
        <item m="1" x="4201"/>
        <item m="1" x="4261"/>
        <item m="1" x="4202"/>
        <item m="1" x="4203"/>
        <item m="1" x="6076"/>
        <item m="1" x="6527"/>
        <item m="1" x="5928"/>
        <item m="1" x="6153"/>
        <item m="1" x="4757"/>
        <item m="1" x="859"/>
        <item m="1" x="206"/>
        <item m="1" x="4717"/>
        <item m="1" x="4712"/>
        <item m="1" x="188"/>
        <item m="1" x="861"/>
        <item m="1" x="174"/>
        <item m="1" x="163"/>
        <item m="1" x="281"/>
        <item m="1" x="3856"/>
        <item m="1" x="3794"/>
        <item m="1" x="858"/>
        <item m="1" x="5902"/>
        <item m="1" x="3819"/>
        <item m="1" x="860"/>
        <item m="1" x="4204"/>
        <item m="1" x="4262"/>
        <item m="1" x="4205"/>
        <item m="1" x="4206"/>
        <item m="1" x="4207"/>
        <item m="1" x="985"/>
        <item m="1" x="6528"/>
        <item m="1" x="868"/>
        <item m="1" x="3891"/>
        <item m="1" x="3762"/>
        <item m="1" x="5793"/>
        <item m="1" x="4777"/>
        <item m="1" x="3864"/>
        <item m="1" x="3733"/>
        <item m="1" x="3910"/>
        <item m="1" x="865"/>
        <item m="1" x="864"/>
        <item m="1" x="867"/>
        <item m="1" x="6337"/>
        <item m="1" x="862"/>
        <item m="1" x="5872"/>
        <item m="1" x="6336"/>
        <item m="1" x="6335"/>
        <item m="1" x="4263"/>
        <item m="1" x="4208"/>
        <item m="1" x="175"/>
        <item m="1" x="164"/>
        <item m="1" x="4716"/>
        <item m="1" x="4713"/>
        <item m="1" x="135"/>
        <item m="1" x="866"/>
        <item m="1" x="4715"/>
        <item m="1" x="3385"/>
        <item m="1" x="3384"/>
        <item m="1" x="3727"/>
        <item m="1" x="3662"/>
        <item m="1" x="302"/>
        <item m="1" x="3949"/>
        <item m="1" x="726"/>
        <item m="1" x="6089"/>
        <item m="1" x="306"/>
        <item m="1" x="4264"/>
        <item m="1" x="4209"/>
        <item m="1" x="4210"/>
        <item m="1" x="4211"/>
        <item m="1" x="189"/>
        <item m="1" x="165"/>
        <item m="1" x="177"/>
        <item m="1" x="5918"/>
        <item m="1" x="4265"/>
        <item m="1" x="4212"/>
        <item m="1" x="4213"/>
        <item m="1" x="4214"/>
        <item m="1" x="4215"/>
        <item m="1" x="6136"/>
        <item m="1" x="4040"/>
        <item m="1" x="4041"/>
        <item m="1" x="4042"/>
        <item m="1" x="4043"/>
        <item m="1" x="4523"/>
        <item m="1" x="4524"/>
        <item m="1" x="4044"/>
        <item m="1" x="4525"/>
        <item m="1" x="4281"/>
        <item m="1" x="4045"/>
        <item m="1" x="4046"/>
        <item m="1" x="1215"/>
        <item m="1" x="3661"/>
        <item m="1" x="4047"/>
        <item m="1" x="4526"/>
        <item m="1" x="6145"/>
        <item m="1" x="956"/>
        <item m="1" x="4051"/>
        <item m="1" x="4052"/>
        <item m="1" x="4048"/>
        <item m="1" x="4049"/>
        <item m="1" x="4054"/>
        <item m="1" x="4050"/>
        <item m="1" x="4053"/>
        <item m="1" x="4055"/>
        <item m="1" x="4282"/>
        <item m="1" x="4421"/>
        <item m="1" x="3926"/>
        <item m="1" x="3927"/>
        <item m="1" x="3928"/>
        <item m="1" x="3929"/>
        <item m="1" x="3863"/>
        <item m="1" x="3877"/>
        <item m="1" x="4488"/>
        <item m="1" x="5861"/>
        <item m="1" x="6479"/>
        <item m="1" x="6480"/>
        <item m="1" x="4156"/>
        <item m="1" x="4160"/>
        <item m="1" x="6515"/>
        <item m="1" x="4563"/>
        <item m="1" x="6483"/>
        <item m="1" x="4674"/>
        <item m="1" x="4675"/>
        <item m="1" x="6482"/>
        <item m="1" x="3758"/>
        <item m="1" x="3843"/>
        <item m="1" x="5859"/>
        <item m="1" x="3830"/>
        <item m="1" x="3697"/>
        <item m="1" x="4649"/>
        <item m="1" x="6487"/>
        <item m="1" x="6303"/>
        <item m="1" x="4168"/>
        <item m="1" x="4164"/>
        <item m="1" x="6518"/>
        <item m="1" x="5840"/>
        <item m="1" x="6488"/>
        <item m="1" x="4669"/>
        <item m="1" x="4661"/>
        <item m="1" x="4816"/>
        <item m="1" x="4817"/>
        <item m="1" x="4818"/>
        <item m="1" x="5942"/>
        <item m="1" x="5976"/>
        <item m="1" x="5952"/>
        <item m="1" x="5943"/>
        <item m="1" x="6474"/>
        <item m="1" x="6475"/>
        <item m="1" x="6477"/>
        <item m="1" x="5870"/>
        <item m="1" x="3833"/>
        <item m="1" x="5998"/>
        <item m="1" x="3816"/>
        <item m="1" x="3854"/>
        <item m="1" x="3719"/>
        <item m="1" x="1305"/>
        <item m="1" x="1311"/>
        <item m="1" x="1315"/>
        <item m="1" x="1312"/>
        <item m="1" x="1313"/>
        <item m="1" x="1314"/>
        <item m="1" x="4400"/>
        <item m="1" x="4404"/>
        <item m="1" x="4407"/>
        <item m="1" x="4403"/>
        <item m="1" x="4405"/>
        <item m="1" x="4406"/>
        <item m="1" x="4401"/>
        <item m="1" x="4408"/>
        <item m="1" x="4402"/>
        <item m="1" x="4399"/>
        <item m="1" x="4249"/>
        <item m="1" x="6038"/>
        <item m="1" x="4806"/>
        <item m="1" x="3720"/>
        <item m="1" x="3867"/>
        <item m="1" x="5869"/>
        <item m="1" x="6048"/>
        <item m="1" x="6348"/>
        <item m="1" x="4079"/>
        <item m="1" x="5799"/>
        <item m="1" x="3760"/>
        <item m="1" x="3677"/>
        <item m="1" x="4428"/>
        <item m="1" x="6188"/>
        <item m="1" x="6184"/>
        <item m="1" x="5871"/>
        <item m="1" x="6353"/>
        <item m="1" x="6357"/>
        <item m="1" x="3678"/>
        <item m="1" x="3683"/>
        <item m="1" x="5802"/>
        <item m="1" x="4589"/>
        <item m="1" x="6203"/>
        <item m="1" x="6363"/>
        <item m="1" x="6360"/>
        <item m="1" x="4085"/>
        <item m="1" x="4251"/>
        <item m="1" x="4631"/>
        <item m="1" x="3447"/>
        <item m="1" x="4641"/>
        <item m="1" x="4652"/>
        <item m="1" x="6368"/>
        <item m="1" x="4093"/>
        <item m="1" x="6369"/>
        <item m="1" x="5807"/>
        <item m="1" x="5805"/>
        <item m="1" x="5803"/>
        <item m="1" x="4094"/>
        <item m="1" x="6248"/>
        <item m="1" x="6011"/>
        <item m="1" x="6007"/>
        <item m="1" x="6499"/>
        <item m="1" x="6372"/>
        <item m="1" x="6375"/>
        <item m="1" x="3901"/>
        <item m="1" x="4096"/>
        <item m="1" x="6373"/>
        <item m="1" x="6382"/>
        <item m="1" x="6384"/>
        <item m="1" x="5809"/>
        <item m="1" x="4544"/>
        <item m="1" x="6379"/>
        <item m="1" x="6501"/>
        <item m="1" x="6023"/>
        <item m="1" x="3692"/>
        <item m="1" x="3693"/>
        <item m="1" x="6051"/>
        <item m="1" x="3804"/>
        <item m="1" x="3696"/>
        <item m="1" x="6061"/>
        <item m="1" x="6107"/>
        <item m="1" x="5967"/>
        <item m="1" x="6389"/>
        <item m="1" x="5810"/>
        <item m="1" x="4591"/>
        <item m="1" x="4545"/>
        <item m="1" x="3840"/>
        <item m="1" x="3826"/>
        <item m="1" x="5876"/>
        <item m="1" x="6395"/>
        <item m="1" x="6392"/>
        <item m="1" x="4101"/>
        <item m="1" x="4252"/>
        <item m="1" x="4250"/>
        <item m="1" x="4089"/>
        <item m="1" x="4086"/>
        <item m="1" x="4095"/>
        <item m="1" x="4253"/>
        <item m="1" x="4102"/>
        <item m="1" x="4549"/>
        <item m="1" x="4087"/>
        <item m="1" x="5815"/>
        <item m="1" x="6052"/>
        <item m="1" x="3871"/>
        <item m="1" x="6383"/>
        <item m="1" x="6398"/>
        <item m="1" x="4550"/>
        <item m="1" x="4254"/>
        <item m="1" x="5816"/>
        <item m="1" x="6361"/>
        <item m="1" x="4139"/>
        <item m="1" x="5852"/>
        <item m="1" x="6008"/>
        <item m="1" x="3806"/>
        <item m="1" x="3714"/>
        <item m="1" x="4145"/>
        <item m="1" x="4531"/>
        <item m="1" x="6407"/>
        <item m="1" x="4106"/>
        <item m="1" x="4811"/>
        <item m="1" x="6412"/>
        <item m="1" x="6409"/>
        <item m="1" x="4115"/>
        <item m="1" x="6411"/>
        <item m="1" x="4255"/>
        <item m="1" x="5819"/>
        <item m="1" x="5821"/>
        <item m="1" x="6132"/>
        <item m="1" x="4643"/>
        <item m="1" x="4655"/>
        <item m="1" x="4603"/>
        <item m="1" x="4335"/>
        <item m="1" x="3679"/>
        <item m="1" x="3795"/>
        <item m="1" x="3715"/>
        <item m="1" x="4739"/>
        <item m="1" x="4737"/>
        <item m="1" x="4645"/>
        <item m="1" x="4120"/>
        <item m="1" x="5822"/>
        <item m="1" x="3899"/>
        <item m="1" x="5997"/>
        <item m="1" x="5987"/>
        <item m="1" x="6423"/>
        <item m="1" x="6420"/>
        <item m="1" x="6415"/>
        <item m="1" x="6421"/>
        <item m="1" x="5824"/>
        <item m="1" x="4554"/>
        <item m="1" x="5937"/>
        <item m="1" x="6044"/>
        <item m="1" x="5878"/>
        <item m="1" x="4465"/>
        <item m="1" x="3716"/>
        <item m="1" x="4735"/>
        <item m="1" x="4752"/>
        <item m="1" x="4751"/>
        <item m="1" x="4763"/>
        <item m="1" x="4782"/>
        <item m="1" x="6427"/>
        <item m="1" x="4359"/>
        <item m="1" x="5830"/>
        <item m="1" x="5828"/>
        <item m="1" x="6430"/>
        <item m="1" x="6433"/>
        <item m="1" x="6434"/>
        <item m="1" x="6439"/>
        <item m="1" x="6435"/>
        <item m="1" x="4673"/>
        <item m="1" x="4666"/>
        <item m="1" x="6437"/>
        <item m="1" x="6133"/>
        <item m="1" x="6028"/>
        <item m="1" x="5938"/>
        <item m="1" x="4812"/>
        <item m="1" x="6111"/>
        <item m="1" x="5856"/>
        <item m="1" x="3828"/>
        <item m="1" x="5882"/>
        <item m="1" x="6443"/>
        <item m="1" x="6444"/>
        <item m="1" x="6445"/>
        <item m="1" x="6447"/>
        <item m="1" x="4677"/>
        <item m="1" x="4667"/>
        <item m="1" x="4664"/>
        <item m="1" x="4679"/>
        <item m="1" x="4765"/>
        <item m="1" x="4134"/>
        <item m="1" x="4555"/>
        <item m="1" x="6134"/>
        <item m="1" x="5795"/>
        <item m="1" x="3848"/>
        <item m="1" x="4559"/>
        <item m="1" x="6467"/>
        <item m="1" x="4600"/>
        <item m="1" x="4604"/>
        <item m="1" x="4635"/>
        <item m="1" x="3738"/>
        <item m="1" x="4680"/>
        <item m="1" x="6470"/>
        <item m="1" x="6471"/>
        <item m="1" x="4150"/>
        <item m="1" x="4151"/>
        <item m="1" x="5837"/>
        <item m="1" x="3717"/>
        <item m="1" x="6135"/>
        <item m="1" x="4787"/>
        <item m="1" x="4648"/>
        <item m="1" x="4605"/>
        <item m="1" x="4596"/>
        <item m="1" x="4597"/>
        <item m="1" x="4560"/>
        <item m="1" x="5833"/>
        <item m="1" x="5834"/>
        <item m="1" x="4681"/>
        <item m="1" x="4257"/>
        <item m="1" x="4256"/>
        <item m="1" x="6269"/>
        <item m="1" x="6274"/>
        <item m="1" x="6271"/>
        <item m="1" x="6464"/>
        <item m="1" x="6465"/>
        <item m="1" x="6462"/>
        <item m="1" x="6458"/>
        <item m="1" x="6459"/>
        <item m="1" x="6460"/>
        <item m="1" x="6456"/>
        <item m="1" x="6452"/>
        <item m="1" x="6449"/>
        <item m="1" x="6440"/>
        <item m="1" x="6453"/>
        <item m="1" x="4668"/>
        <item m="1" x="6289"/>
        <item m="1" x="6291"/>
        <item m="1" x="6290"/>
        <item m="1" x="6295"/>
        <item m="1" x="6292"/>
        <item m="1" x="6273"/>
        <item m="1" x="3810"/>
        <item m="1" x="6022"/>
        <item m="1" x="5988"/>
        <item m="1" x="3698"/>
        <item m="1" x="4392"/>
        <item m="1" x="4393"/>
        <item m="1" x="3536"/>
        <item m="1" x="4395"/>
        <item m="1" x="6275"/>
        <item m="1" x="6272"/>
        <item m="1" x="6268"/>
        <item m="1" x="6270"/>
        <item m="1" x="6284"/>
        <item m="1" x="3797"/>
        <item m="1" x="3796"/>
        <item m="1" x="3680"/>
        <item m="1" x="3682"/>
        <item m="1" x="6461"/>
        <item m="1" x="4784"/>
        <item m="1" x="4768"/>
        <item m="1" x="6387"/>
        <item m="1" x="6405"/>
        <item m="1" x="6408"/>
        <item m="1" x="6424"/>
        <item m="1" x="4788"/>
        <item m="1" x="3812"/>
        <item m="1" x="3681"/>
        <item m="1" x="4570"/>
        <item m="1" x="6489"/>
        <item m="1" x="4569"/>
        <item m="1" x="4745"/>
        <item m="1" x="4753"/>
        <item m="1" x="5842"/>
        <item m="1" x="6283"/>
        <item m="1" x="6286"/>
        <item m="1" x="6293"/>
        <item m="1" x="6046"/>
        <item m="1" x="3759"/>
        <item m="1" x="3814"/>
        <item m="1" x="3718"/>
        <item m="1" x="5924"/>
        <item m="1" x="6056"/>
        <item m="1" x="6100"/>
        <item m="1" x="4741"/>
        <item m="1" x="4764"/>
        <item m="1" x="6234"/>
        <item m="1" x="6232"/>
        <item m="1" x="6233"/>
        <item m="1" x="3684"/>
        <item m="1" x="6034"/>
        <item m="1" x="3781"/>
        <item m="1" x="3780"/>
        <item m="1" x="3893"/>
        <item m="1" x="3892"/>
        <item m="1" x="5919"/>
        <item m="1" x="3740"/>
        <item m="1" x="4575"/>
        <item m="1" x="839"/>
        <item m="1" x="840"/>
        <item m="1" x="4174"/>
        <item m="1" x="4175"/>
        <item m="1" x="4176"/>
        <item m="1" x="4177"/>
        <item m="1" x="843"/>
        <item m="1" x="845"/>
        <item m="1" x="4258"/>
        <item m="1" x="5844"/>
        <item m="1" x="4186"/>
        <item m="1" x="4223"/>
        <item m="1" x="4187"/>
        <item m="1" x="848"/>
        <item m="1" x="849"/>
        <item m="1" x="6021"/>
        <item m="1" x="3757"/>
        <item m="1" x="4636"/>
        <item m="1" x="4658"/>
        <item m="1" x="3905"/>
        <item m="1" x="3835"/>
        <item m="1" x="6119"/>
        <item m="1" x="6070"/>
        <item m="1" x="6319"/>
        <item m="1" x="6321"/>
        <item m="1" x="6323"/>
        <item m="1" x="6322"/>
        <item m="1" x="6320"/>
        <item m="1" x="4595"/>
        <item m="1" x="4637"/>
        <item m="1" x="4594"/>
        <item m="1" x="4657"/>
        <item m="1" x="4598"/>
        <item m="1" x="4562"/>
        <item m="1" x="4561"/>
        <item m="1" x="853"/>
        <item m="1" x="3798"/>
        <item m="1" x="3777"/>
        <item m="1" x="3778"/>
        <item m="1" x="3779"/>
        <item m="1" x="6114"/>
        <item m="1" x="3686"/>
        <item m="1" x="3685"/>
        <item m="1" x="6033"/>
        <item m="1" x="6024"/>
        <item m="1" x="6152"/>
        <item m="1" x="176"/>
        <item m="1" x="6116"/>
        <item m="1" x="283"/>
        <item m="1" x="282"/>
        <item m="1" x="3699"/>
        <item m="1" x="3723"/>
        <item m="1" x="3742"/>
        <item m="1" x="1302"/>
        <item m="1" x="1301"/>
        <item m="1" x="1303"/>
        <item m="1" x="1304"/>
        <item m="1" x="3541"/>
        <item m="1" x="3540"/>
        <item m="1" x="3537"/>
        <item m="1" x="3538"/>
        <item m="1" x="3539"/>
        <item m="1" x="4504"/>
        <item m="1" x="4409"/>
        <item m="1" x="3572"/>
        <item m="1" x="3571"/>
        <item m="1" x="3570"/>
        <item m="1" x="3569"/>
        <item m="1" x="3574"/>
        <item m="1" x="3575"/>
        <item m="1" x="4527"/>
        <item m="1" x="4424"/>
        <item m="1" x="3417"/>
        <item m="1" x="3418"/>
        <item m="1" x="3412"/>
        <item m="1" x="3415"/>
        <item m="1" x="3413"/>
        <item m="1" x="3414"/>
        <item m="1" x="3416"/>
        <item m="1" x="3419"/>
        <item m="1" x="3451"/>
        <item m="1" x="3448"/>
        <item m="1" x="3450"/>
        <item m="1" x="3449"/>
        <item m="1" x="3455"/>
        <item m="1" x="3452"/>
        <item m="1" x="3453"/>
        <item m="1" x="3454"/>
        <item m="1" x="3437"/>
        <item m="1" x="3436"/>
        <item m="1" x="3431"/>
        <item m="1" x="3434"/>
        <item m="1" x="3438"/>
        <item m="1" x="3435"/>
        <item m="1" x="3432"/>
        <item m="1" x="3433"/>
        <item m="1" x="3479"/>
        <item m="1" x="3480"/>
        <item m="1" x="3476"/>
        <item m="1" x="3477"/>
        <item m="1" x="3473"/>
        <item m="1" x="3478"/>
        <item m="1" x="3481"/>
        <item m="1" x="3474"/>
        <item m="1" x="3475"/>
        <item m="1" x="3494"/>
        <item m="1" x="3491"/>
        <item m="1" x="3521"/>
        <item m="1" x="3520"/>
        <item m="1" x="3522"/>
        <item m="1" x="4410"/>
        <item m="1" x="3515"/>
        <item m="1" x="3518"/>
        <item m="1" x="3519"/>
        <item m="1" x="3517"/>
        <item m="1" x="3516"/>
        <item m="1" x="3493"/>
        <item m="1" x="3492"/>
        <item m="1" x="3490"/>
        <item m="1" x="3496"/>
        <item m="1" x="3495"/>
        <item m="1" x="3497"/>
        <item m="1" x="4471"/>
        <item m="1" x="3663"/>
        <item m="1" x="4506"/>
        <item m="1" x="5835"/>
        <item m="1" x="5839"/>
        <item m="1" x="4161"/>
        <item m="1" x="4162"/>
        <item m="1" x="4537"/>
        <item m="1" x="5843"/>
        <item m="1" x="4259"/>
        <item m="1" x="4172"/>
        <item m="1" x="1285"/>
        <item m="1" x="5877"/>
        <item m="1" x="3531"/>
        <item m="1" x="4385"/>
        <item m="1" x="4494"/>
        <item m="1" x="4386"/>
        <item m="1" x="4387"/>
        <item m="1" x="4388"/>
        <item m="1" x="4495"/>
        <item m="1" x="4496"/>
        <item m="1" x="4279"/>
        <item m="1" x="3532"/>
        <item m="1" x="4389"/>
        <item m="1" x="4497"/>
        <item m="1" x="6611"/>
        <item x="0"/>
        <item m="1" x="5794"/>
        <item m="1" x="5873"/>
        <item m="1" x="5903"/>
        <item m="1" x="5926"/>
        <item m="1" x="200"/>
        <item m="1" x="6090"/>
        <item m="1" x="3820"/>
        <item m="1" x="3821"/>
        <item m="1" x="3857"/>
        <item m="1" x="3894"/>
        <item m="1" x="727"/>
        <item m="1" x="166"/>
        <item m="1" x="6120"/>
        <item m="1" x="6146"/>
        <item m="1" x="3799"/>
        <item m="1" x="3822"/>
        <item m="1" x="3837"/>
        <item m="1" x="6179"/>
        <item m="1" x="3911"/>
        <item m="1" x="4216"/>
        <item m="1" x="4217"/>
        <item m="1" x="4218"/>
        <item m="1" x="4219"/>
        <item m="1" x="4220"/>
        <item m="1" x="4221"/>
        <item m="1" x="4222"/>
        <item m="1" x="4266"/>
        <item m="1" x="4267"/>
        <item m="1" x="869"/>
        <item m="1" x="870"/>
        <item m="1" x="871"/>
        <item m="1" x="872"/>
        <item m="1" x="873"/>
        <item m="1" x="874"/>
        <item m="1" x="875"/>
        <item m="1" x="876"/>
        <item m="1" x="877"/>
        <item m="1" x="878"/>
        <item m="1" x="879"/>
        <item m="1" x="880"/>
        <item m="1" x="881"/>
        <item m="1" x="882"/>
        <item m="1" x="883"/>
        <item m="1" x="884"/>
        <item m="1" x="885"/>
        <item m="1" x="886"/>
        <item m="1" x="4718"/>
        <item m="1" x="4719"/>
        <item m="1" x="4720"/>
        <item m="1" x="4721"/>
        <item m="1" x="4722"/>
        <item m="1" x="4723"/>
        <item m="1" x="4724"/>
        <item m="1" x="4725"/>
        <item m="1" x="4820"/>
        <item m="1" x="4821"/>
        <item m="1" x="4822"/>
        <item m="1" x="3651"/>
        <item m="1" x="986"/>
        <item m="1" x="987"/>
        <item m="1" x="3386"/>
        <item m="1" x="3387"/>
        <item m="1" x="3388"/>
        <item m="1" x="1133"/>
        <item m="1" x="3389"/>
        <item m="1" x="1134"/>
        <item m="1" x="1135"/>
        <item m="1" x="3390"/>
        <item m="1" x="3391"/>
        <item m="1" x="6610"/>
        <item m="1" x="1216"/>
        <item m="1" x="1217"/>
        <item m="1" x="1218"/>
        <item m="1" x="6138"/>
        <item m="1" x="3590"/>
        <item m="1" x="3591"/>
        <item m="1" x="3592"/>
        <item m="1" x="3593"/>
        <item m="1" x="3594"/>
        <item m="1" x="3595"/>
        <item m="1" x="3596"/>
        <item m="1" x="3597"/>
        <item m="1" x="3598"/>
        <item m="1" x="3599"/>
        <item m="1" x="3600"/>
        <item m="1" x="3601"/>
        <item m="1" x="3602"/>
        <item m="1" x="3603"/>
        <item m="1" x="3604"/>
        <item m="1" x="3605"/>
        <item m="1" x="3606"/>
        <item m="1" x="3607"/>
        <item m="1" x="3608"/>
        <item m="1" x="3609"/>
        <item m="1" x="3610"/>
        <item m="1" x="3611"/>
        <item m="1" x="3612"/>
        <item m="1" x="3613"/>
        <item m="1" x="3614"/>
        <item m="1" x="3615"/>
        <item m="1" x="3616"/>
        <item m="1" x="3617"/>
        <item m="1" x="3618"/>
        <item m="1" x="3619"/>
        <item m="1" x="3620"/>
        <item m="1" x="3621"/>
        <item m="1" x="3622"/>
        <item m="1" x="3623"/>
        <item m="1" x="3624"/>
        <item m="1" x="3625"/>
        <item m="1" x="3626"/>
        <item m="1" x="3627"/>
        <item m="1" x="3628"/>
        <item m="1" x="3629"/>
        <item m="1" x="3630"/>
        <item m="1" x="3631"/>
        <item m="1" x="3632"/>
        <item m="1" x="3633"/>
        <item m="1" x="3634"/>
        <item m="1" x="3635"/>
        <item m="1" x="3636"/>
        <item m="1" x="3637"/>
        <item m="1" x="3638"/>
        <item m="1" x="3639"/>
        <item m="1" x="3640"/>
        <item m="1" x="3641"/>
        <item m="1" x="1332"/>
        <item m="1" x="1333"/>
        <item m="1" x="1334"/>
        <item m="1" x="1987"/>
        <item m="1" x="1988"/>
        <item m="1" x="1989"/>
        <item m="1" x="1990"/>
        <item m="1" x="5929"/>
        <item m="1" x="5930"/>
        <item m="1" x="1991"/>
        <item m="1" x="190"/>
        <item m="1" x="5985"/>
        <item m="1" x="5986"/>
        <item m="1" x="6036"/>
        <item m="1" x="3694"/>
        <item m="1" x="3695"/>
        <item m="1" x="231"/>
        <item m="1" x="3665"/>
        <item m="1" x="3666"/>
        <item m="1" x="1082"/>
        <item m="1" x="284"/>
        <item m="1" x="289"/>
        <item m="1" x="1992"/>
        <item m="1" x="1993"/>
        <item m="1" x="1994"/>
        <item m="1" x="728"/>
        <item m="1" x="729"/>
        <item m="1" x="730"/>
        <item m="1" x="6338"/>
        <item m="1" x="6339"/>
        <item m="1" x="765"/>
        <item m="1" x="6340"/>
        <item m="1" x="6341"/>
        <item m="1" x="6342"/>
        <item m="1" x="766"/>
        <item m="1" x="6343"/>
        <item m="1" x="767"/>
        <item m="1" x="6344"/>
        <item m="1" x="6345"/>
        <item m="1" x="887"/>
        <item m="1" x="895"/>
        <item m="1" x="957"/>
        <item m="1" x="958"/>
        <item m="1" x="959"/>
        <item m="1" x="960"/>
        <item m="1" x="961"/>
        <item m="1" x="962"/>
        <item m="1" x="963"/>
        <item m="1" x="964"/>
        <item m="1" x="6608"/>
        <item m="1" x="1083"/>
        <item m="1" x="1085"/>
        <item m="1" x="1077"/>
        <item m="1" x="1078"/>
        <item m="1" x="1079"/>
        <item m="1" x="1136"/>
        <item m="1" x="4726"/>
        <item m="1" x="4727"/>
        <item m="1" x="4728"/>
        <item m="1" x="1975"/>
        <item m="1" x="3652"/>
        <item m="1" x="3653"/>
        <item m="1" x="3654"/>
        <item m="1" x="3655"/>
        <item m="1" x="3656"/>
        <item m="1" x="3657"/>
        <item m="1" x="3658"/>
        <item m="1" x="3659"/>
        <item m="1" x="4824"/>
        <item m="1" x="4825"/>
        <item m="1" x="4826"/>
        <item m="1" x="4827"/>
        <item m="1" x="4828"/>
        <item m="1" x="4829"/>
        <item m="1" x="4830"/>
        <item m="1" x="4831"/>
        <item m="1" x="4832"/>
        <item m="1" x="4833"/>
        <item m="1" x="4834"/>
        <item m="1" x="4835"/>
        <item m="1" x="4836"/>
        <item m="1" x="4837"/>
        <item m="1" x="4838"/>
        <item m="1" x="4839"/>
        <item m="1" x="4840"/>
        <item m="1" x="4841"/>
        <item m="1" x="4842"/>
        <item m="1" x="4843"/>
        <item m="1" x="4844"/>
        <item m="1" x="4845"/>
        <item m="1" x="4846"/>
        <item m="1" x="4847"/>
        <item m="1" x="4848"/>
        <item m="1" x="4849"/>
        <item m="1" x="4850"/>
        <item m="1" x="4851"/>
        <item m="1" x="4852"/>
        <item m="1" x="4853"/>
        <item m="1" x="4854"/>
        <item m="1" x="4855"/>
        <item m="1" x="4856"/>
        <item m="1" x="4857"/>
        <item m="1" x="4858"/>
        <item m="1" x="4859"/>
        <item m="1" x="4860"/>
        <item m="1" x="4861"/>
        <item m="1" x="4862"/>
        <item m="1" x="4863"/>
        <item m="1" x="4864"/>
        <item m="1" x="4865"/>
        <item m="1" x="4866"/>
        <item m="1" x="4867"/>
        <item m="1" x="4868"/>
        <item m="1" x="4869"/>
        <item m="1" x="4870"/>
        <item m="1" x="4871"/>
        <item m="1" x="4872"/>
        <item m="1" x="4873"/>
        <item m="1" x="4874"/>
        <item m="1" x="4875"/>
        <item m="1" x="4876"/>
        <item m="1" x="4877"/>
        <item m="1" x="4878"/>
        <item m="1" x="4879"/>
        <item m="1" x="4880"/>
        <item m="1" x="4881"/>
        <item m="1" x="4882"/>
        <item m="1" x="4883"/>
        <item m="1" x="4884"/>
        <item m="1" x="4885"/>
        <item m="1" x="4886"/>
        <item m="1" x="4887"/>
        <item m="1" x="4888"/>
        <item m="1" x="4889"/>
        <item m="1" x="4890"/>
        <item m="1" x="4891"/>
        <item m="1" x="4892"/>
        <item m="1" x="4893"/>
        <item m="1" x="4894"/>
        <item m="1" x="4895"/>
        <item m="1" x="4896"/>
        <item m="1" x="4897"/>
        <item m="1" x="4898"/>
        <item m="1" x="4899"/>
        <item m="1" x="4900"/>
        <item m="1" x="4901"/>
        <item m="1" x="4902"/>
        <item m="1" x="4903"/>
        <item m="1" x="4904"/>
        <item m="1" x="4905"/>
        <item m="1" x="4906"/>
        <item m="1" x="4907"/>
        <item m="1" x="4908"/>
        <item m="1" x="4909"/>
        <item m="1" x="4910"/>
        <item m="1" x="4911"/>
        <item m="1" x="4912"/>
        <item m="1" x="4913"/>
        <item m="1" x="4914"/>
        <item m="1" x="4915"/>
        <item m="1" x="4916"/>
        <item m="1" x="4917"/>
        <item m="1" x="4918"/>
        <item m="1" x="4919"/>
        <item m="1" x="4920"/>
        <item m="1" x="4921"/>
        <item m="1" x="4922"/>
        <item m="1" x="4923"/>
        <item m="1" x="4924"/>
        <item m="1" x="4925"/>
        <item m="1" x="4926"/>
        <item m="1" x="4927"/>
        <item m="1" x="4928"/>
        <item m="1" x="4929"/>
        <item m="1" x="4930"/>
        <item m="1" x="4931"/>
        <item m="1" x="4932"/>
        <item m="1" x="4933"/>
        <item m="1" x="4934"/>
        <item m="1" x="4935"/>
        <item m="1" x="4936"/>
        <item m="1" x="4937"/>
        <item m="1" x="4938"/>
        <item m="1" x="4939"/>
        <item m="1" x="4940"/>
        <item m="1" x="4941"/>
        <item m="1" x="4942"/>
        <item m="1" x="4943"/>
        <item m="1" x="4944"/>
        <item m="1" x="4945"/>
        <item m="1" x="4946"/>
        <item m="1" x="4947"/>
        <item m="1" x="4948"/>
        <item m="1" x="4949"/>
        <item m="1" x="4950"/>
        <item m="1" x="4951"/>
        <item m="1" x="4952"/>
        <item m="1" x="4953"/>
        <item m="1" x="4954"/>
        <item m="1" x="4955"/>
        <item m="1" x="4956"/>
        <item m="1" x="4957"/>
        <item m="1" x="4958"/>
        <item m="1" x="4959"/>
        <item m="1" x="4960"/>
        <item m="1" x="4961"/>
        <item m="1" x="4962"/>
        <item m="1" x="4963"/>
        <item m="1" x="4964"/>
        <item m="1" x="4965"/>
        <item m="1" x="4966"/>
        <item m="1" x="4967"/>
        <item m="1" x="4968"/>
        <item m="1" x="4969"/>
        <item m="1" x="4970"/>
        <item m="1" x="4971"/>
        <item m="1" x="4972"/>
        <item m="1" x="4973"/>
        <item m="1" x="4974"/>
        <item m="1" x="4975"/>
        <item m="1" x="4976"/>
        <item m="1" x="4977"/>
        <item m="1" x="4978"/>
        <item m="1" x="4979"/>
        <item m="1" x="4980"/>
        <item m="1" x="4981"/>
        <item m="1" x="4982"/>
        <item m="1" x="4983"/>
        <item m="1" x="4984"/>
        <item m="1" x="4985"/>
        <item m="1" x="4986"/>
        <item m="1" x="4987"/>
        <item m="1" x="4988"/>
        <item m="1" x="4989"/>
        <item m="1" x="4990"/>
        <item m="1" x="4991"/>
        <item m="1" x="4992"/>
        <item m="1" x="4993"/>
        <item m="1" x="4994"/>
        <item m="1" x="4995"/>
        <item m="1" x="4996"/>
        <item m="1" x="4997"/>
        <item m="1" x="4998"/>
        <item m="1" x="4999"/>
        <item m="1" x="5000"/>
        <item m="1" x="5001"/>
        <item m="1" x="5002"/>
        <item m="1" x="5003"/>
        <item m="1" x="5004"/>
        <item m="1" x="5005"/>
        <item m="1" x="5006"/>
        <item m="1" x="5007"/>
        <item m="1" x="5008"/>
        <item m="1" x="5009"/>
        <item m="1" x="5010"/>
        <item m="1" x="5011"/>
        <item m="1" x="5012"/>
        <item m="1" x="5013"/>
        <item m="1" x="5014"/>
        <item m="1" x="5015"/>
        <item m="1" x="5016"/>
        <item m="1" x="5017"/>
        <item m="1" x="5018"/>
        <item m="1" x="5019"/>
        <item m="1" x="5020"/>
        <item m="1" x="5021"/>
        <item m="1" x="5022"/>
        <item m="1" x="5023"/>
        <item m="1" x="5024"/>
        <item m="1" x="5025"/>
        <item m="1" x="5026"/>
        <item m="1" x="5027"/>
        <item m="1" x="5028"/>
        <item m="1" x="5029"/>
        <item m="1" x="5030"/>
        <item m="1" x="5031"/>
        <item m="1" x="5032"/>
        <item m="1" x="5033"/>
        <item m="1" x="5034"/>
        <item m="1" x="5035"/>
        <item m="1" x="5036"/>
        <item m="1" x="5037"/>
        <item m="1" x="5038"/>
        <item m="1" x="5039"/>
        <item m="1" x="5040"/>
        <item m="1" x="5041"/>
        <item m="1" x="5042"/>
        <item m="1" x="5043"/>
        <item m="1" x="5044"/>
        <item m="1" x="5045"/>
        <item m="1" x="5046"/>
        <item m="1" x="5047"/>
        <item m="1" x="5048"/>
        <item m="1" x="5049"/>
        <item m="1" x="5050"/>
        <item m="1" x="5051"/>
        <item m="1" x="5052"/>
        <item m="1" x="5053"/>
        <item m="1" x="5054"/>
        <item m="1" x="5055"/>
        <item m="1" x="5056"/>
        <item m="1" x="5057"/>
        <item m="1" x="5058"/>
        <item m="1" x="5059"/>
        <item m="1" x="5060"/>
        <item m="1" x="5061"/>
        <item m="1" x="5062"/>
        <item m="1" x="5063"/>
        <item m="1" x="5064"/>
        <item m="1" x="5065"/>
        <item m="1" x="5066"/>
        <item m="1" x="5067"/>
        <item m="1" x="5068"/>
        <item m="1" x="5069"/>
        <item m="1" x="5070"/>
        <item m="1" x="5071"/>
        <item m="1" x="5072"/>
        <item m="1" x="5073"/>
        <item m="1" x="5074"/>
        <item m="1" x="5075"/>
        <item m="1" x="5076"/>
        <item m="1" x="5077"/>
        <item m="1" x="5078"/>
        <item m="1" x="5079"/>
        <item m="1" x="5080"/>
        <item m="1" x="5081"/>
        <item m="1" x="5082"/>
        <item m="1" x="5083"/>
        <item m="1" x="5084"/>
        <item m="1" x="5085"/>
        <item m="1" x="5086"/>
        <item m="1" x="5087"/>
        <item m="1" x="5088"/>
        <item m="1" x="5089"/>
        <item m="1" x="5090"/>
        <item m="1" x="5091"/>
        <item m="1" x="5092"/>
        <item m="1" x="5093"/>
        <item m="1" x="5094"/>
        <item m="1" x="5095"/>
        <item m="1" x="5096"/>
        <item m="1" x="5097"/>
        <item m="1" x="5098"/>
        <item m="1" x="5099"/>
        <item m="1" x="5100"/>
        <item m="1" x="5101"/>
        <item m="1" x="5102"/>
        <item m="1" x="5103"/>
        <item m="1" x="5104"/>
        <item m="1" x="5105"/>
        <item m="1" x="5106"/>
        <item m="1" x="5107"/>
        <item m="1" x="5108"/>
        <item m="1" x="5109"/>
        <item m="1" x="5110"/>
        <item m="1" x="5111"/>
        <item m="1" x="5112"/>
        <item m="1" x="5113"/>
        <item m="1" x="5114"/>
        <item m="1" x="5115"/>
        <item m="1" x="5116"/>
        <item m="1" x="5117"/>
        <item m="1" x="5118"/>
        <item m="1" x="5119"/>
        <item m="1" x="5120"/>
        <item m="1" x="5121"/>
        <item m="1" x="5122"/>
        <item m="1" x="5123"/>
        <item m="1" x="5124"/>
        <item m="1" x="5125"/>
        <item m="1" x="5126"/>
        <item m="1" x="5127"/>
        <item m="1" x="5128"/>
        <item m="1" x="5129"/>
        <item m="1" x="5130"/>
        <item m="1" x="5131"/>
        <item m="1" x="5132"/>
        <item m="1" x="5133"/>
        <item m="1" x="5134"/>
        <item m="1" x="5135"/>
        <item m="1" x="5136"/>
        <item m="1" x="5137"/>
        <item m="1" x="5138"/>
        <item m="1" x="5139"/>
        <item m="1" x="5140"/>
        <item m="1" x="5141"/>
        <item m="1" x="5142"/>
        <item m="1" x="5143"/>
        <item m="1" x="5144"/>
        <item m="1" x="5145"/>
        <item m="1" x="5146"/>
        <item m="1" x="5147"/>
        <item m="1" x="5148"/>
        <item m="1" x="5149"/>
        <item m="1" x="5150"/>
        <item m="1" x="5151"/>
        <item m="1" x="5152"/>
        <item m="1" x="5153"/>
        <item m="1" x="5154"/>
        <item m="1" x="5155"/>
        <item m="1" x="5156"/>
        <item m="1" x="5157"/>
        <item m="1" x="5158"/>
        <item m="1" x="5159"/>
        <item m="1" x="5160"/>
        <item m="1" x="5161"/>
        <item m="1" x="5162"/>
        <item m="1" x="5163"/>
        <item m="1" x="5164"/>
        <item m="1" x="5165"/>
        <item m="1" x="5166"/>
        <item m="1" x="5167"/>
        <item m="1" x="5168"/>
        <item m="1" x="5169"/>
        <item m="1" x="5170"/>
        <item m="1" x="5171"/>
        <item m="1" x="5172"/>
        <item m="1" x="5173"/>
        <item m="1" x="5174"/>
        <item m="1" x="5175"/>
        <item m="1" x="5176"/>
        <item m="1" x="5177"/>
        <item m="1" x="5178"/>
        <item m="1" x="5179"/>
        <item m="1" x="5180"/>
        <item m="1" x="5181"/>
        <item m="1" x="5182"/>
        <item m="1" x="5183"/>
        <item m="1" x="5184"/>
        <item m="1" x="5185"/>
        <item m="1" x="5186"/>
        <item m="1" x="5187"/>
        <item m="1" x="5188"/>
        <item m="1" x="5189"/>
        <item m="1" x="5190"/>
        <item m="1" x="5191"/>
        <item m="1" x="5192"/>
        <item m="1" x="5193"/>
        <item m="1" x="5194"/>
        <item m="1" x="5195"/>
        <item m="1" x="5196"/>
        <item m="1" x="5197"/>
        <item m="1" x="5198"/>
        <item m="1" x="5199"/>
        <item m="1" x="5200"/>
        <item m="1" x="5201"/>
        <item m="1" x="5202"/>
        <item m="1" x="5203"/>
        <item m="1" x="5204"/>
        <item m="1" x="5205"/>
        <item m="1" x="5206"/>
        <item m="1" x="5207"/>
        <item m="1" x="5208"/>
        <item m="1" x="5209"/>
        <item m="1" x="5210"/>
        <item m="1" x="5211"/>
        <item m="1" x="5212"/>
        <item m="1" x="5213"/>
        <item m="1" x="5214"/>
        <item m="1" x="5215"/>
        <item m="1" x="5216"/>
        <item m="1" x="5217"/>
        <item m="1" x="5218"/>
        <item m="1" x="5219"/>
        <item m="1" x="5220"/>
        <item m="1" x="5221"/>
        <item m="1" x="5222"/>
        <item m="1" x="5223"/>
        <item m="1" x="5224"/>
        <item m="1" x="5225"/>
        <item m="1" x="5226"/>
        <item m="1" x="5227"/>
        <item m="1" x="5228"/>
        <item m="1" x="5229"/>
        <item m="1" x="5230"/>
        <item m="1" x="5231"/>
        <item m="1" x="5232"/>
        <item m="1" x="5233"/>
        <item m="1" x="5234"/>
        <item m="1" x="5235"/>
        <item m="1" x="5236"/>
        <item m="1" x="5237"/>
        <item m="1" x="5238"/>
        <item m="1" x="5239"/>
        <item m="1" x="5240"/>
        <item m="1" x="5241"/>
        <item m="1" x="5242"/>
        <item m="1" x="5243"/>
        <item m="1" x="5244"/>
        <item m="1" x="5245"/>
        <item m="1" x="5246"/>
        <item m="1" x="5247"/>
        <item m="1" x="5248"/>
        <item m="1" x="5249"/>
        <item m="1" x="5250"/>
        <item m="1" x="5251"/>
        <item m="1" x="5252"/>
        <item m="1" x="5253"/>
        <item m="1" x="5254"/>
        <item m="1" x="5255"/>
        <item m="1" x="5256"/>
        <item m="1" x="5257"/>
        <item m="1" x="5258"/>
        <item m="1" x="5259"/>
        <item m="1" x="5260"/>
        <item m="1" x="5261"/>
        <item m="1" x="5262"/>
        <item m="1" x="5263"/>
        <item m="1" x="5264"/>
        <item m="1" x="5265"/>
        <item m="1" x="5266"/>
        <item m="1" x="5267"/>
        <item m="1" x="5268"/>
        <item m="1" x="5269"/>
        <item m="1" x="5270"/>
        <item m="1" x="5271"/>
        <item m="1" x="5272"/>
        <item m="1" x="5273"/>
        <item m="1" x="5274"/>
        <item m="1" x="5275"/>
        <item m="1" x="5276"/>
        <item m="1" x="5277"/>
        <item m="1" x="5278"/>
        <item m="1" x="5279"/>
        <item m="1" x="5280"/>
        <item m="1" x="5281"/>
        <item m="1" x="5282"/>
        <item m="1" x="5283"/>
        <item m="1" x="5284"/>
        <item m="1" x="5285"/>
        <item m="1" x="5286"/>
        <item m="1" x="5287"/>
        <item m="1" x="5288"/>
        <item m="1" x="5289"/>
        <item m="1" x="5290"/>
        <item m="1" x="5291"/>
        <item m="1" x="5292"/>
        <item m="1" x="5293"/>
        <item m="1" x="5294"/>
        <item m="1" x="5295"/>
        <item m="1" x="5296"/>
        <item m="1" x="5297"/>
        <item m="1" x="5298"/>
        <item m="1" x="5299"/>
        <item m="1" x="5300"/>
        <item m="1" x="5301"/>
        <item m="1" x="5302"/>
        <item m="1" x="5303"/>
        <item m="1" x="5304"/>
        <item m="1" x="5305"/>
        <item m="1" x="5306"/>
        <item m="1" x="5307"/>
        <item m="1" x="5308"/>
        <item m="1" x="5309"/>
        <item m="1" x="5310"/>
        <item m="1" x="5311"/>
        <item m="1" x="5312"/>
        <item m="1" x="5313"/>
        <item m="1" x="5314"/>
        <item m="1" x="5315"/>
        <item m="1" x="5316"/>
        <item m="1" x="5317"/>
        <item m="1" x="5318"/>
        <item m="1" x="5319"/>
        <item m="1" x="5320"/>
        <item m="1" x="5321"/>
        <item m="1" x="5322"/>
        <item m="1" x="5323"/>
        <item m="1" x="5324"/>
        <item m="1" x="5325"/>
        <item m="1" x="5326"/>
        <item m="1" x="5327"/>
        <item m="1" x="5328"/>
        <item m="1" x="5329"/>
        <item m="1" x="5330"/>
        <item m="1" x="5331"/>
        <item m="1" x="5332"/>
        <item m="1" x="5333"/>
        <item m="1" x="5334"/>
        <item m="1" x="5335"/>
        <item m="1" x="5336"/>
        <item m="1" x="5337"/>
        <item m="1" x="5338"/>
        <item m="1" x="5339"/>
        <item m="1" x="5340"/>
        <item m="1" x="5341"/>
        <item m="1" x="5342"/>
        <item m="1" x="5343"/>
        <item m="1" x="5344"/>
        <item m="1" x="5345"/>
        <item m="1" x="5346"/>
        <item m="1" x="5347"/>
        <item m="1" x="5348"/>
        <item m="1" x="5349"/>
        <item m="1" x="5350"/>
        <item m="1" x="5351"/>
        <item m="1" x="5352"/>
        <item m="1" x="5353"/>
        <item m="1" x="5354"/>
        <item m="1" x="5355"/>
        <item m="1" x="5356"/>
        <item m="1" x="5357"/>
        <item m="1" x="5358"/>
        <item m="1" x="5359"/>
        <item m="1" x="5360"/>
        <item m="1" x="5361"/>
        <item m="1" x="5362"/>
        <item m="1" x="5363"/>
        <item m="1" x="5364"/>
        <item m="1" x="5365"/>
        <item m="1" x="5366"/>
        <item m="1" x="5367"/>
        <item m="1" x="5368"/>
        <item m="1" x="5369"/>
        <item m="1" x="5370"/>
        <item m="1" x="5371"/>
        <item m="1" x="5372"/>
        <item m="1" x="5373"/>
        <item m="1" x="5374"/>
        <item m="1" x="5375"/>
        <item m="1" x="5376"/>
        <item m="1" x="5377"/>
        <item m="1" x="5378"/>
        <item m="1" x="5379"/>
        <item m="1" x="5380"/>
        <item m="1" x="5381"/>
        <item m="1" x="5382"/>
        <item m="1" x="5383"/>
        <item m="1" x="5384"/>
        <item m="1" x="5385"/>
        <item m="1" x="5386"/>
        <item m="1" x="5387"/>
        <item m="1" x="5388"/>
        <item m="1" x="5389"/>
        <item m="1" x="5390"/>
        <item m="1" x="5391"/>
        <item m="1" x="5392"/>
        <item m="1" x="5393"/>
        <item m="1" x="5394"/>
        <item m="1" x="5395"/>
        <item m="1" x="5396"/>
        <item m="1" x="5397"/>
        <item m="1" x="5398"/>
        <item m="1" x="5399"/>
        <item m="1" x="5400"/>
        <item m="1" x="5401"/>
        <item m="1" x="5402"/>
        <item m="1" x="5403"/>
        <item m="1" x="5404"/>
        <item m="1" x="5405"/>
        <item m="1" x="5406"/>
        <item m="1" x="5407"/>
        <item m="1" x="5408"/>
        <item m="1" x="5409"/>
        <item m="1" x="5410"/>
        <item m="1" x="5411"/>
        <item m="1" x="5412"/>
        <item m="1" x="5413"/>
        <item m="1" x="5414"/>
        <item m="1" x="5415"/>
        <item m="1" x="5416"/>
        <item m="1" x="5417"/>
        <item m="1" x="5418"/>
        <item m="1" x="5419"/>
        <item m="1" x="5420"/>
        <item m="1" x="5421"/>
        <item m="1" x="5422"/>
        <item m="1" x="5423"/>
        <item m="1" x="5424"/>
        <item m="1" x="5425"/>
        <item m="1" x="5426"/>
        <item m="1" x="5427"/>
        <item m="1" x="5428"/>
        <item m="1" x="5429"/>
        <item m="1" x="5430"/>
        <item m="1" x="5431"/>
        <item m="1" x="5432"/>
        <item m="1" x="5433"/>
        <item m="1" x="5434"/>
        <item m="1" x="5435"/>
        <item m="1" x="5436"/>
        <item m="1" x="5437"/>
        <item m="1" x="5438"/>
        <item m="1" x="5439"/>
        <item m="1" x="5440"/>
        <item m="1" x="5441"/>
        <item m="1" x="5442"/>
        <item m="1" x="5443"/>
        <item m="1" x="5444"/>
        <item m="1" x="5445"/>
        <item m="1" x="5446"/>
        <item m="1" x="5447"/>
        <item m="1" x="5448"/>
        <item m="1" x="5449"/>
        <item m="1" x="5450"/>
        <item m="1" x="5451"/>
        <item m="1" x="5452"/>
        <item m="1" x="5453"/>
        <item m="1" x="5454"/>
        <item m="1" x="5455"/>
        <item m="1" x="5456"/>
        <item m="1" x="5457"/>
        <item m="1" x="5458"/>
        <item m="1" x="5459"/>
        <item m="1" x="5460"/>
        <item m="1" x="5461"/>
        <item m="1" x="5462"/>
        <item m="1" x="5463"/>
        <item m="1" x="5464"/>
        <item m="1" x="5465"/>
        <item m="1" x="5466"/>
        <item m="1" x="5467"/>
        <item m="1" x="5468"/>
        <item m="1" x="5469"/>
        <item m="1" x="5470"/>
        <item m="1" x="5471"/>
        <item m="1" x="5472"/>
        <item m="1" x="5473"/>
        <item m="1" x="5474"/>
        <item m="1" x="5475"/>
        <item m="1" x="5476"/>
        <item m="1" x="5477"/>
        <item m="1" x="5478"/>
        <item m="1" x="5479"/>
        <item m="1" x="5480"/>
        <item m="1" x="5481"/>
        <item m="1" x="5482"/>
        <item m="1" x="5483"/>
        <item m="1" x="5484"/>
        <item m="1" x="5485"/>
        <item m="1" x="5486"/>
        <item m="1" x="5487"/>
        <item m="1" x="5488"/>
        <item m="1" x="5489"/>
        <item m="1" x="5490"/>
        <item m="1" x="5491"/>
        <item m="1" x="5492"/>
        <item m="1" x="5493"/>
        <item m="1" x="5494"/>
        <item m="1" x="5495"/>
        <item m="1" x="5496"/>
        <item m="1" x="5497"/>
        <item m="1" x="5498"/>
        <item m="1" x="5499"/>
        <item m="1" x="5500"/>
        <item m="1" x="5501"/>
        <item m="1" x="5502"/>
        <item m="1" x="5503"/>
        <item m="1" x="5504"/>
        <item m="1" x="5505"/>
        <item m="1" x="5506"/>
        <item m="1" x="5507"/>
        <item m="1" x="5508"/>
        <item m="1" x="5509"/>
        <item m="1" x="5510"/>
        <item m="1" x="5511"/>
        <item m="1" x="5512"/>
        <item m="1" x="5513"/>
        <item m="1" x="5514"/>
        <item m="1" x="5515"/>
        <item m="1" x="5516"/>
        <item m="1" x="5517"/>
        <item m="1" x="5518"/>
        <item m="1" x="5519"/>
        <item m="1" x="5520"/>
        <item m="1" x="5521"/>
        <item m="1" x="5522"/>
        <item m="1" x="5523"/>
        <item m="1" x="5524"/>
        <item m="1" x="5525"/>
        <item m="1" x="5526"/>
        <item m="1" x="5527"/>
        <item m="1" x="5528"/>
        <item m="1" x="5529"/>
        <item m="1" x="5530"/>
        <item m="1" x="5531"/>
        <item m="1" x="5532"/>
        <item m="1" x="5533"/>
        <item m="1" x="5534"/>
        <item m="1" x="5535"/>
        <item m="1" x="5536"/>
        <item m="1" x="5537"/>
        <item m="1" x="5538"/>
        <item m="1" x="5539"/>
        <item m="1" x="5540"/>
        <item m="1" x="5541"/>
        <item m="1" x="5542"/>
        <item m="1" x="5543"/>
        <item m="1" x="5544"/>
        <item m="1" x="5545"/>
        <item m="1" x="5546"/>
        <item m="1" x="5547"/>
        <item m="1" x="5548"/>
        <item m="1" x="5549"/>
        <item m="1" x="5550"/>
        <item m="1" x="5551"/>
        <item m="1" x="5552"/>
        <item m="1" x="5553"/>
        <item m="1" x="5554"/>
        <item m="1" x="5555"/>
        <item m="1" x="5556"/>
        <item m="1" x="5557"/>
        <item m="1" x="5558"/>
        <item m="1" x="5559"/>
        <item m="1" x="5560"/>
        <item m="1" x="5561"/>
        <item m="1" x="5562"/>
        <item m="1" x="5563"/>
        <item m="1" x="5564"/>
        <item m="1" x="5565"/>
        <item m="1" x="5566"/>
        <item m="1" x="5567"/>
        <item m="1" x="5568"/>
        <item m="1" x="5569"/>
        <item m="1" x="5570"/>
        <item m="1" x="5571"/>
        <item m="1" x="5572"/>
        <item m="1" x="5573"/>
        <item m="1" x="5574"/>
        <item m="1" x="5575"/>
        <item m="1" x="5576"/>
        <item m="1" x="5577"/>
        <item m="1" x="5578"/>
        <item m="1" x="5579"/>
        <item m="1" x="5580"/>
        <item m="1" x="5581"/>
        <item m="1" x="5582"/>
        <item m="1" x="5583"/>
        <item m="1" x="5584"/>
        <item m="1" x="5585"/>
        <item m="1" x="5586"/>
        <item m="1" x="5587"/>
        <item m="1" x="5588"/>
        <item m="1" x="5589"/>
        <item m="1" x="5590"/>
        <item m="1" x="5591"/>
        <item m="1" x="5592"/>
        <item m="1" x="5593"/>
        <item m="1" x="5594"/>
        <item m="1" x="5595"/>
        <item m="1" x="5596"/>
        <item m="1" x="5597"/>
        <item m="1" x="5598"/>
        <item m="1" x="5599"/>
        <item m="1" x="5600"/>
        <item m="1" x="5601"/>
        <item m="1" x="5602"/>
        <item m="1" x="5603"/>
        <item m="1" x="5604"/>
        <item m="1" x="5605"/>
        <item m="1" x="5606"/>
        <item m="1" x="5607"/>
        <item m="1" x="5608"/>
        <item m="1" x="5609"/>
        <item m="1" x="5610"/>
        <item m="1" x="5611"/>
        <item m="1" x="5612"/>
        <item m="1" x="5613"/>
        <item m="1" x="5614"/>
        <item m="1" x="5615"/>
        <item m="1" x="5616"/>
        <item m="1" x="5617"/>
        <item m="1" x="5618"/>
        <item m="1" x="5619"/>
        <item m="1" x="5620"/>
        <item m="1" x="5621"/>
        <item m="1" x="5622"/>
        <item m="1" x="5623"/>
        <item m="1" x="5624"/>
        <item m="1" x="5625"/>
        <item m="1" x="5626"/>
        <item m="1" x="5627"/>
        <item m="1" x="5628"/>
        <item m="1" x="5629"/>
        <item m="1" x="5630"/>
        <item m="1" x="5631"/>
        <item m="1" x="5632"/>
        <item m="1" x="5633"/>
        <item m="1" x="5634"/>
        <item m="1" x="5635"/>
        <item m="1" x="5636"/>
        <item m="1" x="5637"/>
        <item m="1" x="5638"/>
        <item m="1" x="5639"/>
        <item m="1" x="5640"/>
        <item m="1" x="5641"/>
        <item m="1" x="5642"/>
        <item m="1" x="5643"/>
        <item m="1" x="5644"/>
        <item m="1" x="5645"/>
        <item m="1" x="5646"/>
        <item m="1" x="5647"/>
        <item m="1" x="5648"/>
        <item m="1" x="5649"/>
        <item m="1" x="5650"/>
        <item m="1" x="5651"/>
        <item m="1" x="5652"/>
        <item m="1" x="5653"/>
        <item m="1" x="5654"/>
        <item m="1" x="5655"/>
        <item m="1" x="5656"/>
        <item m="1" x="5657"/>
        <item m="1" x="5658"/>
        <item m="1" x="5659"/>
        <item m="1" x="5660"/>
        <item m="1" x="5661"/>
        <item m="1" x="5662"/>
        <item m="1" x="5663"/>
        <item m="1" x="5664"/>
        <item m="1" x="5665"/>
        <item m="1" x="5666"/>
        <item m="1" x="5667"/>
        <item m="1" x="5668"/>
        <item m="1" x="5669"/>
        <item m="1" x="5670"/>
        <item m="1" x="5671"/>
        <item m="1" x="5672"/>
        <item m="1" x="5673"/>
        <item m="1" x="5674"/>
        <item m="1" x="5675"/>
        <item m="1" x="5676"/>
        <item m="1" x="5677"/>
        <item m="1" x="5678"/>
        <item m="1" x="5679"/>
        <item m="1" x="5680"/>
        <item m="1" x="5681"/>
        <item m="1" x="5682"/>
        <item m="1" x="5683"/>
        <item m="1" x="5684"/>
        <item m="1" x="5685"/>
        <item m="1" x="5686"/>
        <item m="1" x="5687"/>
        <item m="1" x="5688"/>
        <item m="1" x="5689"/>
        <item m="1" x="5690"/>
        <item m="1" x="5691"/>
        <item m="1" x="5692"/>
        <item m="1" x="5693"/>
        <item m="1" x="5694"/>
        <item m="1" x="5695"/>
        <item m="1" x="5696"/>
        <item m="1" x="5697"/>
        <item m="1" x="5698"/>
        <item m="1" x="5699"/>
        <item m="1" x="5700"/>
        <item m="1" x="5701"/>
        <item m="1" x="5702"/>
        <item m="1" x="5703"/>
        <item m="1" x="5704"/>
        <item m="1" x="5705"/>
        <item m="1" x="5706"/>
        <item m="1" x="5707"/>
        <item m="1" x="5708"/>
        <item m="1" x="5709"/>
        <item m="1" x="5710"/>
        <item m="1" x="5711"/>
        <item m="1" x="5712"/>
        <item m="1" x="5713"/>
        <item m="1" x="5714"/>
        <item m="1" x="5715"/>
        <item m="1" x="5716"/>
        <item m="1" x="5717"/>
        <item m="1" x="5718"/>
        <item m="1" x="5719"/>
        <item m="1" x="5720"/>
        <item m="1" x="5721"/>
        <item m="1" x="5722"/>
        <item m="1" x="5723"/>
        <item m="1" x="5724"/>
        <item m="1" x="5725"/>
        <item m="1" x="5726"/>
        <item m="1" x="5727"/>
        <item m="1" x="5728"/>
        <item m="1" x="5729"/>
        <item m="1" x="5730"/>
        <item m="1" x="5731"/>
        <item m="1" x="5732"/>
        <item m="1" x="5733"/>
        <item m="1" x="5734"/>
        <item m="1" x="5735"/>
        <item m="1" x="5736"/>
        <item m="1" x="5737"/>
        <item m="1" x="5738"/>
        <item m="1" x="5739"/>
        <item m="1" x="5740"/>
        <item m="1" x="5741"/>
        <item m="1" x="5742"/>
        <item m="1" x="5743"/>
        <item m="1" x="5744"/>
        <item m="1" x="5745"/>
        <item m="1" x="5746"/>
        <item m="1" x="5747"/>
        <item m="1" x="5748"/>
        <item m="1" x="5749"/>
        <item m="1" x="5750"/>
        <item m="1" x="5751"/>
        <item m="1" x="5752"/>
        <item m="1" x="5753"/>
        <item m="1" x="5754"/>
        <item m="1" x="5755"/>
        <item m="1" x="5756"/>
        <item m="1" x="5757"/>
        <item m="1" x="5758"/>
        <item m="1" x="5759"/>
        <item m="1" x="5760"/>
        <item m="1" x="5761"/>
        <item m="1" x="5762"/>
        <item m="1" x="5763"/>
        <item m="1" x="5764"/>
        <item m="1" x="5765"/>
        <item m="1" x="5766"/>
        <item m="1" x="5767"/>
        <item m="1" x="5768"/>
        <item m="1" x="5769"/>
        <item m="1" x="5770"/>
        <item m="1" x="5771"/>
        <item m="1" x="5772"/>
        <item m="1" x="5773"/>
        <item m="1" x="5774"/>
        <item m="1" x="5775"/>
        <item m="1" x="5776"/>
        <item m="1" x="5777"/>
        <item m="1" x="5778"/>
        <item m="1" x="5779"/>
        <item m="1" x="5780"/>
        <item m="1" x="5781"/>
        <item m="1" x="5782"/>
        <item m="1" x="1995"/>
        <item m="1" x="1996"/>
        <item m="1" x="3664"/>
        <item m="1" x="4729"/>
        <item m="1" x="4730"/>
        <item m="1" x="4731"/>
        <item m="1" x="4732"/>
        <item m="1" x="4733"/>
        <item m="1" x="5862"/>
        <item m="1" x="3724"/>
        <item m="1" x="3725"/>
        <item m="1" x="167"/>
        <item m="1" x="5959"/>
        <item m="1" x="6091"/>
        <item m="1" x="6092"/>
        <item m="1" x="6093"/>
        <item m="1" x="6094"/>
        <item m="1" x="6101"/>
        <item m="1" x="6137"/>
        <item m="1" x="3289"/>
        <item m="1" x="247"/>
        <item m="1" x="3309"/>
        <item m="1" x="254"/>
        <item m="1" x="268"/>
        <item m="1" x="269"/>
        <item m="1" x="4056"/>
        <item m="1" x="503"/>
        <item m="1" x="4057"/>
        <item m="1" x="4058"/>
        <item m="1" x="4059"/>
        <item m="1" x="4060"/>
        <item m="1" x="4061"/>
        <item m="1" x="4062"/>
        <item m="1" x="4063"/>
        <item m="1" x="4064"/>
        <item m="1" x="504"/>
        <item m="1" x="4065"/>
        <item m="1" x="4066"/>
        <item m="1" x="4067"/>
        <item m="1" x="4068"/>
        <item m="1" x="505"/>
        <item m="1" x="4069"/>
        <item m="1" x="4070"/>
        <item m="1" x="5846"/>
        <item m="1" x="3050"/>
        <item m="1" x="3397"/>
        <item m="1" x="5931"/>
        <item m="1" x="168"/>
        <item m="1" x="178"/>
        <item m="1" x="191"/>
        <item m="1" x="6035"/>
        <item m="1" x="208"/>
        <item m="1" x="6102"/>
        <item m="1" x="3326"/>
        <item m="1" x="3327"/>
        <item m="1" x="3392"/>
        <item m="1" x="3393"/>
        <item m="1" x="3394"/>
        <item m="1" x="3395"/>
        <item m="1" x="3396"/>
        <item m="1" x="3763"/>
        <item m="1" x="3800"/>
        <item m="1" x="3823"/>
        <item m="1" x="123"/>
        <item m="1" x="5904"/>
        <item m="1" x="5905"/>
        <item m="1" x="3865"/>
        <item m="1" x="3049"/>
        <item m="1" x="3051"/>
        <item m="1" x="225"/>
        <item m="1" x="235"/>
        <item m="1" x="261"/>
        <item m="1" x="3734"/>
        <item m="1" x="285"/>
        <item m="1" x="286"/>
        <item m="1" x="290"/>
        <item m="1" x="3764"/>
        <item m="1" x="303"/>
        <item m="1" x="6180"/>
        <item m="1" x="3879"/>
        <item m="1" x="3895"/>
        <item m="1" x="3908"/>
        <item m="1" x="380"/>
        <item m="1" x="381"/>
        <item m="1" x="3950"/>
        <item m="1" x="3951"/>
        <item m="1" x="3952"/>
        <item m="1" x="3953"/>
        <item m="1" x="593"/>
        <item m="1" x="594"/>
        <item m="1" x="595"/>
        <item m="1" x="596"/>
        <item m="1" x="597"/>
        <item m="1" x="598"/>
        <item m="1" x="599"/>
        <item m="1" x="600"/>
        <item m="1" x="601"/>
        <item m="1" x="602"/>
        <item m="1" x="699"/>
        <item m="1" x="700"/>
        <item m="1" x="731"/>
        <item m="1" x="732"/>
        <item m="1" x="733"/>
        <item m="1" x="734"/>
        <item m="1" x="768"/>
        <item m="1" x="769"/>
        <item m="1" x="770"/>
        <item m="1" x="771"/>
        <item m="1" x="772"/>
        <item m="1" x="773"/>
        <item m="1" x="774"/>
        <item m="1" x="775"/>
        <item m="1" x="776"/>
        <item m="1" x="777"/>
        <item m="1" x="778"/>
        <item m="1" x="888"/>
        <item m="1" x="889"/>
        <item m="1" x="890"/>
        <item m="1" x="3299"/>
        <item m="1" x="891"/>
        <item m="1" x="892"/>
        <item m="1" x="3300"/>
        <item m="1" x="3301"/>
        <item m="1" x="3302"/>
        <item m="1" x="893"/>
        <item m="1" x="894"/>
        <item m="1" x="940"/>
        <item m="1" x="965"/>
        <item m="1" x="966"/>
        <item m="1" x="967"/>
        <item m="1" x="968"/>
        <item m="1" x="969"/>
        <item m="1" x="970"/>
        <item m="1" x="971"/>
        <item m="1" x="972"/>
        <item m="1" x="973"/>
        <item m="1" x="974"/>
        <item m="1" x="975"/>
        <item m="1" x="976"/>
        <item m="1" x="977"/>
        <item m="1" x="988"/>
        <item m="1" x="1081"/>
        <item m="1" x="1080"/>
        <item m="1" x="4714"/>
        <item m="1" x="1219"/>
        <item m="1" x="1220"/>
        <item m="1" x="1221"/>
        <item m="1" x="1222"/>
        <item m="1" x="1223"/>
        <item m="1" x="1224"/>
        <item m="1" x="1225"/>
        <item m="1" x="1226"/>
        <item m="1" x="1227"/>
        <item m="1" x="1228"/>
        <item m="1" x="1317"/>
        <item m="1" x="1318"/>
        <item m="1" x="1319"/>
        <item m="1" x="1320"/>
        <item m="1" x="1321"/>
        <item m="1" x="1322"/>
        <item m="1" x="4071"/>
        <item m="1" x="4072"/>
        <item m="1" x="4073"/>
        <item m="1" x="4074"/>
        <item m="1" x="4075"/>
        <item m="1" x="4076"/>
        <item m="1" x="506"/>
        <item m="1" x="126"/>
        <item m="1" x="133"/>
        <item m="1" x="1084"/>
        <item m="1" x="1086"/>
        <item m="1" x="3765"/>
        <item m="1" x="1229"/>
        <item m="1" x="1230"/>
        <item m="1" x="1231"/>
        <item m="1" x="4268"/>
        <item m="1" x="4269"/>
        <item m="1" x="3052"/>
        <item m="1" x="3053"/>
        <item m="1" x="3054"/>
        <item m="1" x="3055"/>
        <item m="1" x="3056"/>
        <item m="1" x="3057"/>
        <item m="1" x="3058"/>
        <item m="1" x="3059"/>
        <item m="1" x="3060"/>
        <item m="1" x="3061"/>
        <item m="1" x="3062"/>
        <item m="1" x="3063"/>
        <item m="1" x="3064"/>
        <item m="1" x="3065"/>
        <item m="1" x="3066"/>
        <item m="1" x="3067"/>
        <item m="1" x="3068"/>
        <item m="1" x="3069"/>
        <item m="1" x="3070"/>
        <item m="1" x="3071"/>
        <item m="1" x="3072"/>
        <item m="1" x="3073"/>
        <item m="1" x="3074"/>
        <item m="1" x="3075"/>
        <item m="1" x="3076"/>
        <item m="1" x="3077"/>
        <item m="1" x="3078"/>
        <item m="1" x="3079"/>
        <item m="1" x="3080"/>
        <item m="1" x="3081"/>
        <item m="1" x="3082"/>
        <item m="1" x="3083"/>
        <item m="1" x="3084"/>
        <item m="1" x="3085"/>
        <item m="1" x="3086"/>
        <item m="1" x="3087"/>
        <item m="1" x="3088"/>
        <item m="1" x="3089"/>
        <item m="1" x="3090"/>
        <item m="1" x="3091"/>
        <item m="1" x="3092"/>
        <item m="1" x="3093"/>
        <item m="1" x="3094"/>
        <item m="1" x="3095"/>
        <item m="1" x="3096"/>
        <item m="1" x="1349"/>
        <item m="1" x="1350"/>
        <item m="1" x="1353"/>
        <item m="1" x="1358"/>
        <item m="1" x="1355"/>
        <item m="1" x="1357"/>
        <item m="1" x="114"/>
        <item m="1" x="994"/>
        <item m="1" x="1191"/>
        <item m="1" x="2250"/>
        <item m="1" x="2244"/>
        <item m="1" x="2239"/>
        <item m="1" x="2249"/>
        <item m="1" x="2256"/>
        <item m="1" x="2233"/>
        <item m="1" x="352"/>
        <item m="1" x="2242"/>
        <item m="1" x="2232"/>
        <item m="1" x="2251"/>
        <item m="1" x="2243"/>
        <item m="1" x="149"/>
        <item m="1" x="6529"/>
        <item m="1" x="6530"/>
        <item m="1" x="6531"/>
        <item m="1" x="3334"/>
        <item m="1" x="6532"/>
        <item m="1" x="588"/>
        <item m="1" x="3355"/>
        <item m="1" x="3398"/>
        <item m="1" x="737"/>
        <item m="1" x="1354"/>
        <item m="1" x="1348"/>
        <item m="1" x="1356"/>
        <item m="1" x="1351"/>
        <item m="1" x="1352"/>
        <item m="1" x="6533"/>
        <item m="1" x="6534"/>
        <item m="1" x="6535"/>
        <item m="1" x="703"/>
        <item m="1" x="1976"/>
        <item m="1" x="3119"/>
        <item m="1" x="590"/>
        <item m="1" x="589"/>
        <item m="1" x="3123"/>
        <item m="1" x="3124"/>
        <item m="1" x="2248"/>
        <item m="1" x="3335"/>
        <item m="1" x="3338"/>
        <item m="1" x="3333"/>
        <item m="1" x="3336"/>
        <item m="1" x="3337"/>
        <item m="1" x="1192"/>
        <item m="1" x="1193"/>
        <item m="1" x="1190"/>
        <item m="1" x="605"/>
        <item m="1" x="607"/>
        <item m="1" x="606"/>
        <item m="1" x="608"/>
        <item m="1" x="6536"/>
        <item m="1" x="209"/>
        <item m="1" x="1233"/>
        <item m="1" x="993"/>
        <item m="1" x="3097"/>
        <item m="1" x="3199"/>
        <item m="1" x="3202"/>
        <item m="1" x="3204"/>
        <item m="1" x="6537"/>
        <item m="1" x="3203"/>
        <item m="1" x="3200"/>
        <item m="1" x="3205"/>
        <item m="1" x="3198"/>
        <item m="1" x="3206"/>
        <item m="1" x="3207"/>
        <item m="1" x="3201"/>
        <item m="1" x="6538"/>
        <item m="1" x="6539"/>
        <item m="1" x="6540"/>
        <item m="1" x="6541"/>
        <item m="1" x="2257"/>
        <item m="1" x="6542"/>
        <item m="1" x="6543"/>
        <item m="1" x="6544"/>
        <item m="1" x="6545"/>
        <item m="1" x="6546"/>
        <item m="1" x="6547"/>
        <item m="1" x="1143"/>
        <item m="1" x="1144"/>
        <item m="1" x="1142"/>
        <item m="1" x="1145"/>
        <item m="1" x="1074"/>
        <item m="1" x="992"/>
        <item m="1" x="995"/>
        <item m="1" x="996"/>
        <item m="1" x="2235"/>
        <item m="1" x="510"/>
        <item m="1" x="511"/>
        <item m="1" x="508"/>
        <item m="1" x="509"/>
        <item m="1" x="507"/>
        <item x="2"/>
        <item x="3"/>
        <item x="1"/>
        <item m="1" x="2241"/>
        <item m="1" x="2246"/>
        <item m="1" x="2238"/>
        <item m="1" x="3148"/>
        <item m="1" x="2258"/>
        <item m="1" x="2236"/>
        <item m="1" x="2252"/>
        <item m="1" x="3363"/>
        <item m="1" x="2255"/>
        <item m="1" x="2234"/>
        <item m="1" x="2253"/>
        <item m="1" x="2254"/>
        <item m="1" x="2247"/>
        <item m="1" x="2240"/>
        <item m="1" x="2231"/>
        <item m="1" x="2230"/>
        <item m="1" x="2237"/>
        <item m="1" x="348"/>
        <item m="1" x="2245"/>
        <item m="1" x="6548"/>
        <item m="1" x="1552"/>
        <item m="1" x="1553"/>
        <item m="1" x="1538"/>
        <item m="1" x="1539"/>
        <item m="1" x="1544"/>
        <item m="1" x="1537"/>
        <item m="1" x="1540"/>
        <item m="1" x="1541"/>
        <item m="1" x="1546"/>
        <item m="1" x="1547"/>
        <item m="1" x="1550"/>
        <item m="1" x="1551"/>
        <item m="1" x="1549"/>
        <item m="1" x="1542"/>
        <item m="1" x="1548"/>
        <item m="1" x="1543"/>
        <item m="1" x="1545"/>
        <item m="1" x="307"/>
        <item m="1" x="6549"/>
        <item m="1" x="6550"/>
        <item m="1" x="6551"/>
        <item m="1" x="6552"/>
        <item m="1" x="6553"/>
        <item m="1" x="6554"/>
        <item m="1" x="6555"/>
        <item m="1" x="6556"/>
        <item m="1" x="1360"/>
        <item m="1" x="6557"/>
        <item m="1" x="6558"/>
        <item m="1" x="6559"/>
        <item m="1" x="6560"/>
        <item m="1" x="6561"/>
        <item m="1" x="6562"/>
        <item m="1" x="6563"/>
        <item m="1" x="6564"/>
        <item m="1" x="6565"/>
        <item m="1" x="6566"/>
        <item m="1" x="6567"/>
        <item m="1" x="6568"/>
        <item m="1" x="6569"/>
        <item m="1" x="6570"/>
        <item m="1" x="6571"/>
        <item m="1" x="6572"/>
        <item m="1" x="6573"/>
        <item m="1" x="997"/>
        <item m="1" x="6574"/>
        <item m="1" x="6575"/>
        <item m="1" x="6576"/>
        <item m="1" x="6577"/>
        <item m="1" x="6578"/>
        <item m="1" x="6579"/>
        <item m="1" x="6580"/>
        <item m="1" x="6581"/>
        <item m="1" x="6582"/>
        <item m="1" x="6583"/>
        <item m="1" x="6584"/>
        <item m="1" x="6585"/>
        <item m="1" x="6586"/>
        <item m="1" x="6587"/>
        <item m="1" x="6588"/>
        <item m="1" x="6589"/>
        <item m="1" x="6590"/>
        <item m="1" x="6591"/>
        <item m="1" x="6592"/>
        <item m="1" x="6593"/>
        <item m="1" x="6594"/>
        <item m="1" x="6595"/>
        <item m="1" x="6596"/>
        <item m="1" x="6597"/>
        <item m="1" x="6598"/>
        <item m="1" x="3103"/>
        <item m="1" x="6599"/>
        <item m="1" x="6600"/>
        <item m="1" x="6601"/>
        <item m="1" x="6602"/>
        <item m="1" x="6603"/>
        <item m="1" x="6604"/>
        <item m="1" x="6605"/>
        <item m="1" x="1359"/>
        <item m="1" x="6606"/>
        <item m="1" x="6607"/>
        <item m="1" x="382"/>
        <item m="1" x="211"/>
        <item m="1" x="782"/>
        <item m="1" x="784"/>
        <item m="1" x="783"/>
        <item m="1" x="785"/>
        <item m="1" x="219"/>
        <item m="1" x="232"/>
        <item m="1" x="3325"/>
        <item m="1" x="3362"/>
        <item m="1" x="3364"/>
        <item m="1" x="3365"/>
        <item m="1" x="3366"/>
        <item m="1" x="3367"/>
        <item m="1" x="3368"/>
        <item m="1" x="3369"/>
        <item m="1" x="735"/>
        <item m="1" x="736"/>
        <item m="1" x="3378"/>
        <item m="1" x="3308"/>
        <item m="1" x="335"/>
        <item m="1" x="136"/>
        <item m="1" x="294"/>
        <item m="1" x="313"/>
        <item m="1" x="184"/>
        <item m="1" x="248"/>
        <item m="1" x="314"/>
        <item m="1" x="336"/>
        <item m="1" x="383"/>
        <item m="1" x="512"/>
        <item m="1" x="609"/>
        <item m="1" x="610"/>
        <item m="1" x="611"/>
        <item m="1" x="612"/>
        <item m="1" x="704"/>
        <item m="1" x="1194"/>
        <item m="1" x="1234"/>
        <item m="1" x="1235"/>
        <item m="1" x="1997"/>
        <item m="1" x="1998"/>
        <item m="1" x="1999"/>
        <item m="1" x="2000"/>
        <item m="1" x="2001"/>
        <item m="1" x="2002"/>
        <item m="1" x="2003"/>
        <item m="1" x="2004"/>
        <item m="1" x="2005"/>
        <item m="1" x="2006"/>
        <item m="1" x="2007"/>
        <item m="1" x="2008"/>
        <item m="1" x="2009"/>
        <item m="1" x="2010"/>
        <item m="1" x="2011"/>
        <item m="1" x="2012"/>
        <item m="1" x="2013"/>
        <item m="1" x="2014"/>
        <item m="1" x="2015"/>
        <item m="1" x="2016"/>
        <item m="1" x="2017"/>
        <item m="1" x="2018"/>
        <item m="1" x="2019"/>
        <item m="1" x="2020"/>
        <item m="1" x="2021"/>
        <item m="1" x="2022"/>
        <item m="1" x="2023"/>
        <item m="1" x="2024"/>
        <item m="1" x="2025"/>
        <item m="1" x="2026"/>
        <item m="1" x="2027"/>
        <item m="1" x="2028"/>
        <item m="1" x="2029"/>
        <item m="1" x="2030"/>
        <item m="1" x="2031"/>
        <item m="1" x="2032"/>
        <item m="1" x="2033"/>
        <item m="1" x="2034"/>
        <item m="1" x="2035"/>
        <item m="1" x="2036"/>
        <item m="1" x="2037"/>
        <item m="1" x="2038"/>
        <item m="1" x="2039"/>
        <item m="1" x="2040"/>
        <item m="1" x="2041"/>
        <item m="1" x="2042"/>
        <item m="1" x="2043"/>
        <item m="1" x="2044"/>
        <item m="1" x="2045"/>
        <item m="1" x="2046"/>
        <item m="1" x="2047"/>
        <item m="1" x="2048"/>
        <item m="1" x="2049"/>
        <item m="1" x="2050"/>
        <item m="1" x="2051"/>
        <item m="1" x="2052"/>
        <item m="1" x="2053"/>
        <item m="1" x="2054"/>
        <item m="1" x="2055"/>
        <item m="1" x="2056"/>
        <item m="1" x="2057"/>
        <item m="1" x="2058"/>
        <item m="1" x="2059"/>
        <item m="1" x="2060"/>
        <item m="1" x="2061"/>
        <item m="1" x="2062"/>
        <item m="1" x="2063"/>
        <item m="1" x="2064"/>
        <item m="1" x="2065"/>
        <item m="1" x="2066"/>
        <item m="1" x="2067"/>
        <item m="1" x="2068"/>
        <item m="1" x="2069"/>
        <item m="1" x="2070"/>
        <item m="1" x="2071"/>
        <item m="1" x="2072"/>
        <item m="1" x="2073"/>
        <item m="1" x="2074"/>
        <item m="1" x="2075"/>
        <item m="1" x="2076"/>
        <item m="1" x="2077"/>
        <item m="1" x="2078"/>
        <item m="1" x="2079"/>
        <item m="1" x="2080"/>
        <item m="1" x="2081"/>
        <item m="1" x="2082"/>
        <item m="1" x="2083"/>
        <item m="1" x="2084"/>
        <item m="1" x="2085"/>
        <item m="1" x="2086"/>
        <item m="1" x="2087"/>
        <item m="1" x="2088"/>
        <item m="1" x="2089"/>
        <item m="1" x="2090"/>
        <item m="1" x="2091"/>
        <item m="1" x="2092"/>
        <item m="1" x="2093"/>
        <item m="1" x="2094"/>
        <item m="1" x="2095"/>
        <item m="1" x="2096"/>
        <item m="1" x="2097"/>
        <item m="1" x="2098"/>
        <item m="1" x="2099"/>
        <item m="1" x="2100"/>
        <item m="1" x="2101"/>
        <item m="1" x="2102"/>
        <item m="1" x="2103"/>
        <item m="1" x="2104"/>
        <item m="1" x="2105"/>
        <item m="1" x="2106"/>
        <item m="1" x="2107"/>
        <item m="1" x="3356"/>
        <item m="1" x="3357"/>
        <item m="1" x="3358"/>
        <item m="1" x="3359"/>
        <item m="1" x="3360"/>
        <item m="1" x="3361"/>
        <item m="1" x="2215"/>
        <item m="1" x="2220"/>
        <item m="1" x="2223"/>
        <item m="1" x="2219"/>
        <item m="1" x="2221"/>
        <item m="1" x="2226"/>
        <item m="1" x="2225"/>
        <item m="1" x="2222"/>
        <item m="1" x="2229"/>
        <item m="1" x="2217"/>
        <item m="1" x="2228"/>
        <item m="1" x="2227"/>
        <item m="1" x="2218"/>
        <item m="1" x="2216"/>
        <item m="1" x="2224"/>
        <item m="1" x="3399"/>
        <item m="1" x="3125"/>
        <item m="1" x="3131"/>
        <item m="1" x="3317"/>
        <item m="1" x="169"/>
        <item m="1" x="179"/>
        <item m="1" x="201"/>
        <item m="1" x="262"/>
        <item m="1" x="270"/>
        <item m="1" x="329"/>
        <item m="1" x="344"/>
        <item m="1" x="738"/>
        <item m="1" x="787"/>
        <item m="1" x="786"/>
        <item m="1" x="899"/>
        <item m="1" x="900"/>
        <item m="1" x="897"/>
        <item m="1" x="901"/>
        <item m="1" x="898"/>
        <item m="1" x="999"/>
        <item m="1" x="1000"/>
        <item m="1" x="998"/>
        <item m="1" x="1001"/>
        <item m="1" x="1087"/>
        <item m="1" x="1146"/>
        <item m="1" x="1977"/>
        <item m="1" x="779"/>
        <item m="1" x="780"/>
        <item m="1" x="781"/>
        <item m="1" x="1323"/>
        <item m="1" x="1324"/>
        <item m="1" x="1325"/>
        <item m="1" x="1326"/>
        <item m="1" x="1327"/>
        <item m="1" x="1328"/>
        <item m="1" x="1329"/>
        <item m="1" x="1330"/>
        <item m="1" x="1331"/>
        <item m="1" x="1335"/>
        <item m="1" x="1336"/>
        <item m="1" x="1337"/>
        <item m="1" x="1338"/>
        <item m="1" x="1339"/>
        <item m="1" x="1340"/>
        <item m="1" x="1341"/>
        <item m="1" x="1342"/>
        <item m="1" x="1343"/>
        <item m="1" x="1344"/>
        <item m="1" x="1345"/>
        <item m="1" x="1346"/>
        <item m="1" x="513"/>
        <item m="1" x="315"/>
        <item m="1" x="1232"/>
        <item m="1" x="989"/>
        <item m="1" x="990"/>
        <item m="1" x="991"/>
        <item m="1" x="2108"/>
        <item m="1" x="2109"/>
        <item m="1" x="2110"/>
        <item m="1" x="2111"/>
        <item m="1" x="2112"/>
        <item m="1" x="2113"/>
        <item m="1" x="2114"/>
        <item m="1" x="2115"/>
        <item m="1" x="2116"/>
        <item m="1" x="2117"/>
        <item m="1" x="2118"/>
        <item m="1" x="2119"/>
        <item m="1" x="2120"/>
        <item m="1" x="2121"/>
        <item m="1" x="2122"/>
        <item m="1" x="2123"/>
        <item m="1" x="2124"/>
        <item m="1" x="2125"/>
        <item m="1" x="2126"/>
        <item m="1" x="2127"/>
        <item m="1" x="2128"/>
        <item m="1" x="2129"/>
        <item m="1" x="2130"/>
        <item m="1" x="2131"/>
        <item m="1" x="2132"/>
        <item m="1" x="2133"/>
        <item m="1" x="2134"/>
        <item m="1" x="2135"/>
        <item m="1" x="2136"/>
        <item m="1" x="2137"/>
        <item m="1" x="2138"/>
        <item m="1" x="2139"/>
        <item m="1" x="2140"/>
        <item m="1" x="2141"/>
        <item m="1" x="2142"/>
        <item m="1" x="2143"/>
        <item m="1" x="2144"/>
        <item m="1" x="2145"/>
        <item m="1" x="2146"/>
        <item m="1" x="2147"/>
        <item m="1" x="2148"/>
        <item m="1" x="120"/>
        <item m="1" x="127"/>
        <item m="1" x="137"/>
        <item m="1" x="192"/>
        <item m="1" x="226"/>
        <item m="1" x="236"/>
        <item m="1" x="353"/>
        <item m="1" x="1554"/>
        <item m="1" x="1555"/>
        <item m="1" x="1368"/>
        <item m="1" x="1556"/>
        <item m="1" x="1557"/>
        <item m="1" x="1558"/>
        <item m="1" x="1559"/>
        <item m="1" x="1560"/>
        <item m="1" x="1561"/>
        <item m="1" x="1562"/>
        <item m="1" x="1563"/>
        <item m="1" x="1564"/>
        <item m="1" x="1565"/>
        <item m="1" x="1566"/>
        <item m="1" x="1567"/>
        <item m="1" x="1568"/>
        <item m="1" x="1569"/>
        <item m="1" x="1570"/>
        <item m="1" x="1571"/>
        <item m="1" x="1572"/>
        <item m="1" x="1573"/>
        <item m="1" x="1574"/>
        <item m="1" x="1575"/>
        <item m="1" x="1576"/>
        <item m="1" x="1577"/>
        <item m="1" x="1578"/>
        <item m="1" x="1579"/>
        <item m="1" x="1580"/>
        <item m="1" x="1581"/>
        <item m="1" x="1582"/>
        <item m="1" x="1583"/>
        <item m="1" x="1584"/>
        <item m="1" x="1585"/>
        <item m="1" x="1382"/>
        <item m="1" x="1586"/>
        <item m="1" x="1587"/>
        <item m="1" x="1588"/>
        <item m="1" x="1589"/>
        <item m="1" x="1590"/>
        <item m="1" x="1591"/>
        <item m="1" x="1592"/>
        <item m="1" x="1593"/>
        <item m="1" x="1594"/>
        <item m="1" x="1595"/>
        <item m="1" x="1596"/>
        <item m="1" x="1597"/>
        <item m="1" x="1598"/>
        <item m="1" x="1599"/>
        <item m="1" x="1600"/>
        <item m="1" x="1601"/>
        <item m="1" x="1602"/>
        <item m="1" x="1603"/>
        <item m="1" x="1604"/>
        <item m="1" x="1605"/>
        <item m="1" x="1606"/>
        <item m="1" x="1607"/>
        <item m="1" x="1608"/>
        <item m="1" x="1609"/>
        <item m="1" x="3370"/>
        <item m="1" x="3371"/>
        <item m="1" x="1611"/>
        <item m="1" x="1610"/>
        <item m="1" x="3372"/>
        <item m="1" x="1614"/>
        <item m="1" x="1613"/>
        <item m="1" x="3373"/>
        <item m="1" x="1617"/>
        <item m="1" x="1618"/>
        <item m="1" x="3374"/>
        <item m="1" x="3375"/>
        <item m="1" x="1619"/>
        <item m="1" x="1621"/>
        <item m="1" x="1620"/>
        <item m="1" x="1622"/>
        <item m="1" x="1624"/>
        <item m="1" x="1623"/>
        <item m="1" x="1626"/>
        <item m="1" x="1625"/>
        <item m="1" x="124"/>
        <item m="1" x="245"/>
        <item m="1" x="255"/>
        <item m="1" x="287"/>
        <item m="1" x="295"/>
        <item m="1" x="308"/>
        <item m="1" x="337"/>
        <item m="1" x="363"/>
        <item m="1" x="384"/>
        <item m="1" x="385"/>
        <item m="1" x="386"/>
        <item m="1" x="414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613"/>
        <item m="1" x="614"/>
        <item m="1" x="615"/>
        <item m="1" x="616"/>
        <item m="1" x="621"/>
        <item m="1" x="620"/>
        <item m="1" x="617"/>
        <item m="1" x="3321"/>
        <item m="1" x="739"/>
        <item m="1" x="788"/>
        <item m="1" x="796"/>
        <item m="1" x="795"/>
        <item m="1" x="794"/>
        <item m="1" x="903"/>
        <item m="1" x="902"/>
        <item m="1" x="915"/>
        <item m="1" x="913"/>
        <item m="1" x="914"/>
        <item m="1" x="3376"/>
        <item m="1" x="3377"/>
        <item m="1" x="912"/>
        <item m="1" x="1003"/>
        <item m="1" x="1004"/>
        <item m="1" x="1002"/>
        <item m="1" x="1105"/>
        <item m="1" x="1104"/>
        <item m="1" x="1106"/>
        <item m="1" x="1088"/>
        <item m="1" x="1103"/>
        <item m="1" x="1102"/>
        <item m="1" x="1137"/>
        <item m="1" x="1147"/>
        <item m="1" x="1148"/>
        <item m="1" x="1149"/>
        <item m="1" x="1156"/>
        <item m="1" x="3126"/>
        <item m="1" x="3140"/>
        <item m="1" x="3141"/>
        <item m="1" x="3149"/>
        <item m="1" x="3165"/>
        <item m="1" x="524"/>
        <item m="1" x="525"/>
        <item m="1" x="705"/>
        <item m="1" x="740"/>
        <item m="1" x="1006"/>
        <item m="1" x="1005"/>
        <item m="1" x="1236"/>
        <item m="1" x="3339"/>
        <item m="1" x="3340"/>
        <item m="1" x="3341"/>
        <item m="1" x="3342"/>
        <item m="1" x="3343"/>
        <item m="1" x="3344"/>
        <item m="1" x="3345"/>
        <item m="1" x="3346"/>
        <item m="1" x="3347"/>
        <item m="1" x="3348"/>
        <item m="1" x="3349"/>
        <item m="1" x="3132"/>
        <item m="1" x="3166"/>
        <item m="1" x="3167"/>
        <item m="1" x="125"/>
        <item m="1" x="138"/>
        <item m="1" x="139"/>
        <item m="1" x="150"/>
        <item m="1" x="160"/>
        <item m="1" x="171"/>
        <item m="1" x="212"/>
        <item m="1" x="296"/>
        <item m="1" x="316"/>
        <item m="1" x="360"/>
        <item m="1" x="372"/>
        <item m="1" x="387"/>
        <item m="1" x="388"/>
        <item m="1" x="389"/>
        <item m="1" x="3331"/>
        <item m="1" x="526"/>
        <item m="1" x="527"/>
        <item m="1" x="528"/>
        <item m="1" x="529"/>
        <item m="1" x="530"/>
        <item m="1" x="531"/>
        <item m="1" x="624"/>
        <item m="1" x="625"/>
        <item m="1" x="626"/>
        <item m="1" x="627"/>
        <item m="1" x="3332"/>
        <item m="1" x="789"/>
        <item m="1" x="941"/>
        <item m="1" x="1007"/>
        <item m="1" x="3351"/>
        <item m="1" x="3352"/>
        <item m="1" x="3353"/>
        <item m="1" x="3354"/>
        <item m="1" x="1237"/>
        <item m="1" x="1612"/>
        <item m="1" x="1615"/>
        <item m="1" x="1616"/>
        <item m="1" x="1627"/>
        <item m="1" x="1628"/>
        <item m="1" x="1629"/>
        <item m="1" x="1630"/>
        <item m="1" x="1631"/>
        <item m="1" x="1632"/>
        <item m="1" x="1633"/>
        <item m="1" x="1634"/>
        <item m="1" x="1635"/>
        <item m="1" x="1636"/>
        <item m="1" x="2149"/>
        <item m="1" x="534"/>
        <item m="1" x="2150"/>
        <item m="1" x="2151"/>
        <item m="1" x="2152"/>
        <item m="1" x="2153"/>
        <item m="1" x="2154"/>
        <item m="1" x="2155"/>
        <item m="1" x="2156"/>
        <item m="1" x="2157"/>
        <item m="1" x="2158"/>
        <item m="1" x="2159"/>
        <item m="1" x="2160"/>
        <item m="1" x="2161"/>
        <item m="1" x="2162"/>
        <item m="1" x="2163"/>
        <item m="1" x="2164"/>
        <item m="1" x="2165"/>
        <item m="1" x="2166"/>
        <item m="1" x="2167"/>
        <item m="1" x="2168"/>
        <item m="1" x="2169"/>
        <item m="1" x="2170"/>
        <item m="1" x="2171"/>
        <item m="1" x="2172"/>
        <item m="1" x="2173"/>
        <item m="1" x="2174"/>
        <item m="1" x="2175"/>
        <item m="1" x="2176"/>
        <item m="1" x="2177"/>
        <item m="1" x="2178"/>
        <item m="1" x="2179"/>
        <item m="1" x="2180"/>
        <item m="1" x="2181"/>
        <item m="1" x="2182"/>
        <item m="1" x="2183"/>
        <item m="1" x="2184"/>
        <item m="1" x="2185"/>
        <item m="1" x="2186"/>
        <item m="1" x="2187"/>
        <item m="1" x="2188"/>
        <item m="1" x="2189"/>
        <item m="1" x="2190"/>
        <item m="1" x="2191"/>
        <item m="1" x="2192"/>
        <item m="1" x="2193"/>
        <item m="1" x="2194"/>
        <item m="1" x="2195"/>
        <item m="1" x="2196"/>
        <item m="1" x="2197"/>
        <item m="1" x="2198"/>
        <item m="1" x="2199"/>
        <item m="1" x="2200"/>
        <item m="1" x="2201"/>
        <item m="1" x="2202"/>
        <item m="1" x="2203"/>
        <item m="1" x="2204"/>
        <item m="1" x="2205"/>
        <item m="1" x="2206"/>
        <item m="1" x="2207"/>
        <item m="1" x="2208"/>
        <item m="1" x="2209"/>
        <item m="1" x="2210"/>
        <item m="1" x="2211"/>
        <item m="1" x="2212"/>
        <item m="1" x="2213"/>
        <item m="1" x="2214"/>
        <item m="1" x="2259"/>
        <item m="1" x="2260"/>
        <item m="1" x="2261"/>
        <item m="1" x="2262"/>
        <item m="1" x="2263"/>
        <item m="1" x="2264"/>
        <item m="1" x="2265"/>
        <item m="1" x="2266"/>
        <item m="1" x="2267"/>
        <item m="1" x="2268"/>
        <item m="1" x="2269"/>
        <item m="1" x="2270"/>
        <item m="1" x="2271"/>
        <item m="1" x="2272"/>
        <item m="1" x="2273"/>
        <item m="1" x="2274"/>
        <item m="1" x="2275"/>
        <item m="1" x="2276"/>
        <item m="1" x="2277"/>
        <item m="1" x="2278"/>
        <item m="1" x="2279"/>
        <item m="1" x="2280"/>
        <item m="1" x="2281"/>
        <item m="1" x="2282"/>
        <item m="1" x="2283"/>
        <item m="1" x="2284"/>
        <item m="1" x="2285"/>
        <item m="1" x="2286"/>
        <item m="1" x="2287"/>
        <item m="1" x="2288"/>
        <item m="1" x="2289"/>
        <item m="1" x="2290"/>
        <item m="1" x="2291"/>
        <item m="1" x="2292"/>
        <item m="1" x="2293"/>
        <item m="1" x="2294"/>
        <item m="1" x="2295"/>
        <item m="1" x="2296"/>
        <item m="1" x="2297"/>
        <item m="1" x="2298"/>
        <item m="1" x="2299"/>
        <item m="1" x="2300"/>
        <item m="1" x="2301"/>
        <item m="1" x="2302"/>
        <item m="1" x="2303"/>
        <item m="1" x="2304"/>
        <item m="1" x="2305"/>
        <item m="1" x="2306"/>
        <item m="1" x="2307"/>
        <item m="1" x="2308"/>
        <item m="1" x="2309"/>
        <item m="1" x="2310"/>
        <item m="1" x="2311"/>
        <item m="1" x="2312"/>
        <item m="1" x="2313"/>
        <item m="1" x="2314"/>
        <item m="1" x="2315"/>
        <item m="1" x="2316"/>
        <item m="1" x="2317"/>
        <item m="1" x="2318"/>
        <item m="1" x="2319"/>
        <item m="1" x="2320"/>
        <item m="1" x="2321"/>
        <item m="1" x="3104"/>
        <item m="1" x="3105"/>
        <item m="1" x="3127"/>
        <item m="1" x="3128"/>
        <item m="1" x="3316"/>
        <item m="1" x="3318"/>
        <item m="1" x="3350"/>
        <item m="1" x="390"/>
        <item m="1" x="1108"/>
        <item m="1" x="1107"/>
        <item m="1" x="1089"/>
        <item m="1" x="1090"/>
        <item m="1" x="115"/>
        <item m="1" x="128"/>
        <item m="1" x="134"/>
        <item m="1" x="185"/>
        <item m="1" x="202"/>
        <item m="1" x="237"/>
        <item m="1" x="249"/>
        <item m="1" x="256"/>
        <item m="1" x="309"/>
        <item m="1" x="338"/>
        <item m="1" x="349"/>
        <item m="1" x="364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15"/>
        <item m="1" x="532"/>
        <item m="1" x="533"/>
        <item m="1" x="535"/>
        <item m="1" x="536"/>
        <item m="1" x="537"/>
        <item m="1" x="538"/>
        <item m="1" x="539"/>
        <item m="1" x="3168"/>
        <item m="1" x="540"/>
        <item m="1" x="542"/>
        <item m="1" x="543"/>
        <item m="1" x="3283"/>
        <item m="1" x="544"/>
        <item m="1" x="545"/>
        <item m="1" x="546"/>
        <item m="1" x="547"/>
        <item m="1" x="628"/>
        <item m="1" x="629"/>
        <item m="1" x="630"/>
        <item m="1" x="631"/>
        <item m="1" x="706"/>
        <item m="1" x="741"/>
        <item m="1" x="742"/>
        <item m="1" x="743"/>
        <item m="1" x="790"/>
        <item m="1" x="791"/>
        <item m="1" x="792"/>
        <item m="1" x="793"/>
        <item m="1" x="3329"/>
        <item m="1" x="3330"/>
        <item m="1" x="904"/>
        <item m="1" x="905"/>
        <item m="1" x="978"/>
        <item m="1" x="979"/>
        <item m="1" x="980"/>
        <item m="1" x="1008"/>
        <item m="1" x="1009"/>
        <item m="1" x="1010"/>
        <item m="1" x="1011"/>
        <item m="1" x="1012"/>
        <item m="1" x="1013"/>
        <item m="1" x="1014"/>
        <item m="1" x="1015"/>
        <item m="1" x="1016"/>
        <item m="1" x="3323"/>
        <item m="1" x="1150"/>
        <item m="1" x="3328"/>
        <item m="1" x="3324"/>
        <item m="1" x="1238"/>
        <item m="1" x="2429"/>
        <item m="1" x="1637"/>
        <item m="1" x="1638"/>
        <item m="1" x="1639"/>
        <item m="1" x="1640"/>
        <item m="1" x="1641"/>
        <item m="1" x="1642"/>
        <item m="1" x="1643"/>
        <item m="1" x="1644"/>
        <item m="1" x="1645"/>
        <item m="1" x="1646"/>
        <item m="1" x="1647"/>
        <item m="1" x="1648"/>
        <item m="1" x="1649"/>
        <item m="1" x="1650"/>
        <item m="1" x="1651"/>
        <item m="1" x="1652"/>
        <item m="1" x="1653"/>
        <item m="1" x="1654"/>
        <item m="1" x="1655"/>
        <item m="1" x="1656"/>
        <item m="1" x="1657"/>
        <item m="1" x="1658"/>
        <item m="1" x="1659"/>
        <item m="1" x="1660"/>
        <item m="1" x="1661"/>
        <item m="1" x="1662"/>
        <item m="1" x="1663"/>
        <item m="1" x="1664"/>
        <item m="1" x="1665"/>
        <item m="1" x="1666"/>
        <item m="1" x="1667"/>
        <item m="1" x="1668"/>
        <item m="1" x="1669"/>
        <item m="1" x="1670"/>
        <item m="1" x="1671"/>
        <item m="1" x="1672"/>
        <item m="1" x="1673"/>
        <item m="1" x="1674"/>
        <item m="1" x="1675"/>
        <item m="1" x="1676"/>
        <item m="1" x="1677"/>
        <item m="1" x="3098"/>
        <item m="1" x="3319"/>
        <item m="1" x="3150"/>
        <item m="1" x="3151"/>
        <item m="1" x="1347"/>
        <item m="1" x="1361"/>
        <item m="1" x="1362"/>
        <item m="1" x="1363"/>
        <item m="1" x="1364"/>
        <item m="1" x="1365"/>
        <item m="1" x="1366"/>
        <item m="1" x="1367"/>
        <item m="1" x="1369"/>
        <item m="1" x="1370"/>
        <item m="1" x="1371"/>
        <item m="1" x="1372"/>
        <item m="1" x="1373"/>
        <item m="1" x="1374"/>
        <item m="1" x="1375"/>
        <item m="1" x="1376"/>
        <item m="1" x="1377"/>
        <item m="1" x="1378"/>
        <item m="1" x="1379"/>
        <item m="1" x="1380"/>
        <item m="1" x="1381"/>
        <item m="1" x="1383"/>
        <item m="1" x="1384"/>
        <item m="1" x="1385"/>
        <item m="1" x="1386"/>
        <item m="1" x="1387"/>
        <item m="1" x="1388"/>
        <item m="1" x="1389"/>
        <item m="1" x="1390"/>
        <item m="1" x="1391"/>
        <item m="1" x="1392"/>
        <item m="1" x="1393"/>
        <item m="1" x="1398"/>
        <item m="1" x="1397"/>
        <item m="1" x="1395"/>
        <item m="1" x="1396"/>
        <item m="1" x="1394"/>
        <item m="1" x="1399"/>
        <item m="1" x="1400"/>
        <item m="1" x="1401"/>
        <item m="1" x="1402"/>
        <item m="1" x="1403"/>
        <item m="1" x="1405"/>
        <item m="1" x="1404"/>
        <item m="1" x="1407"/>
        <item m="1" x="1409"/>
        <item m="1" x="1410"/>
        <item m="1" x="1408"/>
        <item m="1" x="1412"/>
        <item m="1" x="1411"/>
        <item m="1" x="1413"/>
        <item m="1" x="1414"/>
        <item m="1" x="1415"/>
        <item m="1" x="1416"/>
        <item m="1" x="140"/>
        <item m="1" x="213"/>
        <item m="1" x="330"/>
        <item m="1" x="373"/>
        <item m="1" x="416"/>
        <item m="1" x="548"/>
        <item m="1" x="744"/>
        <item m="1" x="745"/>
        <item m="1" x="1017"/>
        <item m="1" x="1018"/>
        <item m="1" x="1423"/>
        <item m="1" x="1424"/>
        <item m="1" x="1425"/>
        <item m="1" x="1426"/>
        <item m="1" x="1427"/>
        <item m="1" x="1428"/>
        <item m="1" x="1678"/>
        <item m="1" x="151"/>
        <item m="1" x="220"/>
        <item m="1" x="257"/>
        <item m="1" x="263"/>
        <item m="1" x="271"/>
        <item m="1" x="297"/>
        <item m="1" x="317"/>
        <item m="1" x="318"/>
        <item m="1" x="345"/>
        <item m="1" x="354"/>
        <item m="1" x="365"/>
        <item m="1" x="402"/>
        <item m="1" x="549"/>
        <item m="1" x="634"/>
        <item m="1" x="635"/>
        <item m="1" x="636"/>
        <item m="1" x="637"/>
        <item m="1" x="710"/>
        <item m="1" x="746"/>
        <item m="1" x="799"/>
        <item m="1" x="906"/>
        <item m="1" x="1019"/>
        <item m="1" x="1020"/>
        <item m="1" x="1021"/>
        <item m="1" x="1022"/>
        <item m="1" x="1091"/>
        <item m="1" x="1092"/>
        <item m="1" x="1093"/>
        <item m="1" x="1138"/>
        <item m="1" x="1139"/>
        <item m="1" x="1140"/>
        <item m="1" x="1151"/>
        <item m="1" x="1152"/>
        <item m="1" x="1153"/>
        <item m="1" x="1154"/>
        <item m="1" x="1155"/>
        <item m="1" x="1157"/>
        <item m="1" x="1158"/>
        <item m="1" x="1159"/>
        <item m="1" x="1160"/>
        <item m="1" x="1161"/>
        <item m="1" x="1162"/>
        <item m="1" x="1163"/>
        <item m="1" x="1164"/>
        <item m="1" x="1165"/>
        <item m="1" x="1239"/>
        <item m="1" x="1240"/>
        <item m="1" x="3106"/>
        <item m="1" x="3133"/>
        <item m="1" x="141"/>
        <item m="1" x="172"/>
        <item m="1" x="194"/>
        <item m="1" x="203"/>
        <item m="1" x="227"/>
        <item m="1" x="238"/>
        <item m="1" x="246"/>
        <item m="1" x="250"/>
        <item m="1" x="304"/>
        <item m="1" x="339"/>
        <item m="1" x="403"/>
        <item m="1" x="411"/>
        <item m="1" x="417"/>
        <item m="1" x="550"/>
        <item m="1" x="551"/>
        <item m="1" x="552"/>
        <item m="1" x="638"/>
        <item m="1" x="639"/>
        <item m="1" x="640"/>
        <item m="1" x="3296"/>
        <item m="1" x="3297"/>
        <item m="1" x="711"/>
        <item m="1" x="3310"/>
        <item m="1" x="709"/>
        <item m="1" x="747"/>
        <item m="1" x="797"/>
        <item m="1" x="798"/>
        <item m="1" x="801"/>
        <item m="1" x="802"/>
        <item m="1" x="803"/>
        <item m="1" x="804"/>
        <item m="1" x="805"/>
        <item m="1" x="806"/>
        <item m="1" x="807"/>
        <item m="1" x="808"/>
        <item m="1" x="809"/>
        <item m="1" x="927"/>
        <item m="1" x="907"/>
        <item m="1" x="908"/>
        <item m="1" x="909"/>
        <item m="1" x="910"/>
        <item m="1" x="3303"/>
        <item m="1" x="3311"/>
        <item m="1" x="916"/>
        <item m="1" x="3304"/>
        <item m="1" x="3305"/>
        <item m="1" x="3306"/>
        <item m="1" x="918"/>
        <item m="1" x="919"/>
        <item m="1" x="3307"/>
        <item m="1" x="3312"/>
        <item m="1" x="3313"/>
        <item m="1" x="3314"/>
        <item m="1" x="3315"/>
        <item m="1" x="942"/>
        <item m="1" x="1023"/>
        <item m="1" x="1024"/>
        <item m="1" x="1025"/>
        <item m="1" x="1026"/>
        <item m="1" x="1027"/>
        <item m="1" x="1028"/>
        <item m="1" x="1029"/>
        <item m="1" x="3298"/>
        <item m="1" x="1200"/>
        <item m="1" x="1199"/>
        <item m="1" x="3322"/>
        <item m="1" x="1197"/>
        <item m="1" x="1198"/>
        <item m="1" x="1241"/>
        <item m="1" x="1242"/>
        <item m="1" x="1243"/>
        <item m="1" x="1244"/>
        <item m="1" x="1245"/>
        <item m="1" x="1246"/>
        <item m="1" x="1247"/>
        <item m="1" x="3142"/>
        <item m="1" x="3152"/>
        <item m="1" x="3173"/>
        <item m="1" x="3208"/>
        <item m="1" x="3209"/>
        <item m="1" x="3210"/>
        <item m="1" x="3211"/>
        <item m="1" x="3212"/>
        <item m="1" x="3213"/>
        <item m="1" x="3214"/>
        <item m="1" x="3215"/>
        <item m="1" x="3216"/>
        <item m="1" x="3217"/>
        <item m="1" x="3218"/>
        <item m="1" x="3219"/>
        <item m="1" x="3220"/>
        <item m="1" x="3221"/>
        <item m="1" x="3222"/>
        <item m="1" x="3223"/>
        <item m="1" x="3224"/>
        <item m="1" x="3225"/>
        <item m="1" x="3226"/>
        <item m="1" x="3227"/>
        <item m="1" x="3228"/>
        <item m="1" x="3229"/>
        <item m="1" x="3230"/>
        <item m="1" x="3231"/>
        <item m="1" x="3232"/>
        <item m="1" x="3233"/>
        <item m="1" x="3234"/>
        <item m="1" x="3235"/>
        <item m="1" x="3236"/>
        <item m="1" x="3237"/>
        <item m="1" x="3238"/>
        <item m="1" x="3239"/>
        <item m="1" x="3240"/>
        <item m="1" x="116"/>
        <item m="1" x="152"/>
        <item m="1" x="186"/>
        <item m="1" x="272"/>
        <item m="1" x="298"/>
        <item m="1" x="319"/>
        <item m="1" x="355"/>
        <item m="1" x="366"/>
        <item m="1" x="418"/>
        <item m="1" x="553"/>
        <item m="1" x="554"/>
        <item m="1" x="555"/>
        <item m="1" x="556"/>
        <item m="1" x="557"/>
        <item m="1" x="800"/>
        <item m="1" x="810"/>
        <item m="1" x="811"/>
        <item m="1" x="1030"/>
        <item m="1" x="1031"/>
        <item m="1" x="1032"/>
        <item m="1" x="1094"/>
        <item m="1" x="1095"/>
        <item m="1" x="1141"/>
        <item m="1" x="1166"/>
        <item m="1" x="1167"/>
        <item m="1" x="1168"/>
        <item m="1" x="1169"/>
        <item m="1" x="3291"/>
        <item m="1" x="3292"/>
        <item m="1" x="3107"/>
        <item m="1" x="3174"/>
        <item m="1" x="3241"/>
        <item m="1" x="3242"/>
        <item m="1" x="3243"/>
        <item m="1" x="210"/>
        <item m="1" x="278"/>
        <item m="1" x="331"/>
        <item m="1" x="378"/>
        <item m="1" x="558"/>
        <item m="1" x="559"/>
        <item m="1" x="622"/>
        <item m="1" x="618"/>
        <item m="1" x="619"/>
        <item m="1" x="623"/>
        <item m="1" x="643"/>
        <item m="1" x="644"/>
        <item m="1" x="645"/>
        <item m="1" x="748"/>
        <item m="1" x="749"/>
        <item m="1" x="1170"/>
        <item m="1" x="1171"/>
        <item m="1" x="1195"/>
        <item m="1" x="1196"/>
        <item m="1" x="1248"/>
        <item m="1" x="1680"/>
        <item m="1" x="1681"/>
        <item m="1" x="1682"/>
        <item m="1" x="1683"/>
        <item m="1" x="1684"/>
        <item m="1" x="1685"/>
        <item m="1" x="1686"/>
        <item m="1" x="1687"/>
        <item m="1" x="1688"/>
        <item m="1" x="1689"/>
        <item m="1" x="1690"/>
        <item m="1" x="1691"/>
        <item m="1" x="1692"/>
        <item m="1" x="1693"/>
        <item m="1" x="1694"/>
        <item m="1" x="1695"/>
        <item m="1" x="1696"/>
        <item m="1" x="1697"/>
        <item m="1" x="1698"/>
        <item m="1" x="1699"/>
        <item m="1" x="1700"/>
        <item m="1" x="1701"/>
        <item m="1" x="1702"/>
        <item m="1" x="1703"/>
        <item m="1" x="1704"/>
        <item m="1" x="1705"/>
        <item m="1" x="1706"/>
        <item m="1" x="1707"/>
        <item m="1" x="1708"/>
        <item m="1" x="1709"/>
        <item m="1" x="1710"/>
        <item m="1" x="1711"/>
        <item m="1" x="1712"/>
        <item m="1" x="1713"/>
        <item m="1" x="1714"/>
        <item m="1" x="1715"/>
        <item m="1" x="1716"/>
        <item m="1" x="1717"/>
        <item m="1" x="1718"/>
        <item m="1" x="1719"/>
        <item m="1" x="1720"/>
        <item m="1" x="1721"/>
        <item m="1" x="1722"/>
        <item m="1" x="1723"/>
        <item m="1" x="1724"/>
        <item m="1" x="1725"/>
        <item m="1" x="1726"/>
        <item m="1" x="1727"/>
        <item m="1" x="1728"/>
        <item m="1" x="1729"/>
        <item m="1" x="1730"/>
        <item m="1" x="1731"/>
        <item m="1" x="1732"/>
        <item m="1" x="1733"/>
        <item m="1" x="1734"/>
        <item m="1" x="1735"/>
        <item m="1" x="1736"/>
        <item m="1" x="1737"/>
        <item m="1" x="1738"/>
        <item m="1" x="1739"/>
        <item m="1" x="1740"/>
        <item m="1" x="1741"/>
        <item m="1" x="1742"/>
        <item m="1" x="1743"/>
        <item m="1" x="1744"/>
        <item m="1" x="1745"/>
        <item m="1" x="1746"/>
        <item m="1" x="1750"/>
        <item m="1" x="1764"/>
        <item m="1" x="1765"/>
        <item m="1" x="1763"/>
        <item m="1" x="1762"/>
        <item m="1" x="1751"/>
        <item m="1" x="1752"/>
        <item m="1" x="1753"/>
        <item m="1" x="1754"/>
        <item m="1" x="1755"/>
        <item m="1" x="1756"/>
        <item m="1" x="1757"/>
        <item m="1" x="1758"/>
        <item m="1" x="1759"/>
        <item m="1" x="1760"/>
        <item m="1" x="1761"/>
        <item m="1" x="1749"/>
        <item m="1" x="1748"/>
        <item m="1" x="3129"/>
        <item m="1" x="3134"/>
        <item m="1" x="3320"/>
        <item m="1" x="3143"/>
        <item m="1" x="129"/>
        <item m="1" x="221"/>
        <item m="1" x="239"/>
        <item m="1" x="340"/>
        <item m="1" x="374"/>
        <item m="1" x="404"/>
        <item m="1" x="419"/>
        <item m="1" x="560"/>
        <item m="1" x="561"/>
        <item m="1" x="562"/>
        <item m="1" x="750"/>
        <item m="1" x="812"/>
        <item m="1" x="813"/>
        <item m="1" x="814"/>
        <item m="1" x="815"/>
        <item m="1" x="911"/>
        <item m="1" x="917"/>
        <item m="1" x="923"/>
        <item m="1" x="924"/>
        <item m="1" x="925"/>
        <item m="1" x="926"/>
        <item m="1" x="1033"/>
        <item m="1" x="1034"/>
        <item m="1" x="1035"/>
        <item m="1" x="1036"/>
        <item m="1" x="1037"/>
        <item m="1" x="1249"/>
        <item m="1" x="1250"/>
        <item m="1" x="1251"/>
        <item m="1" x="1406"/>
        <item m="1" x="1417"/>
        <item m="1" x="1418"/>
        <item m="1" x="1419"/>
        <item m="1" x="1420"/>
        <item m="1" x="1421"/>
        <item m="1" x="1422"/>
        <item m="1" x="1679"/>
        <item m="1" x="1747"/>
        <item m="1" x="2322"/>
        <item m="1" x="2323"/>
        <item m="1" x="2324"/>
        <item m="1" x="2325"/>
        <item m="1" x="2326"/>
        <item m="1" x="2327"/>
        <item m="1" x="2328"/>
        <item m="1" x="2329"/>
        <item m="1" x="2330"/>
        <item m="1" x="2331"/>
        <item m="1" x="2332"/>
        <item m="1" x="2333"/>
        <item m="1" x="2334"/>
        <item m="1" x="2335"/>
        <item m="1" x="2336"/>
        <item m="1" x="2337"/>
        <item m="1" x="2338"/>
        <item m="1" x="2339"/>
        <item m="1" x="2340"/>
        <item m="1" x="2341"/>
        <item m="1" x="2342"/>
        <item m="1" x="2343"/>
        <item m="1" x="2344"/>
        <item m="1" x="2345"/>
        <item m="1" x="2346"/>
        <item m="1" x="2347"/>
        <item m="1" x="2348"/>
        <item m="1" x="2349"/>
        <item m="1" x="2350"/>
        <item m="1" x="2351"/>
        <item m="1" x="2352"/>
        <item m="1" x="2353"/>
        <item m="1" x="2354"/>
        <item m="1" x="2355"/>
        <item m="1" x="2356"/>
        <item m="1" x="2357"/>
        <item m="1" x="2358"/>
        <item m="1" x="2359"/>
        <item m="1" x="2360"/>
        <item m="1" x="2361"/>
        <item m="1" x="2362"/>
        <item m="1" x="2363"/>
        <item m="1" x="2364"/>
        <item m="1" x="2365"/>
        <item m="1" x="2366"/>
        <item m="1" x="2367"/>
        <item m="1" x="2368"/>
        <item m="1" x="2369"/>
        <item m="1" x="2370"/>
        <item m="1" x="2371"/>
        <item m="1" x="2372"/>
        <item m="1" x="2373"/>
        <item m="1" x="2374"/>
        <item m="1" x="2375"/>
        <item m="1" x="2376"/>
        <item m="1" x="2377"/>
        <item m="1" x="2378"/>
        <item m="1" x="2379"/>
        <item m="1" x="2380"/>
        <item m="1" x="2381"/>
        <item m="1" x="2382"/>
        <item m="1" x="2383"/>
        <item m="1" x="2384"/>
        <item m="1" x="2385"/>
        <item m="1" x="2386"/>
        <item m="1" x="2387"/>
        <item m="1" x="2388"/>
        <item m="1" x="2389"/>
        <item m="1" x="2390"/>
        <item m="1" x="2391"/>
        <item m="1" x="2392"/>
        <item m="1" x="2393"/>
        <item m="1" x="2394"/>
        <item m="1" x="2395"/>
        <item m="1" x="2396"/>
        <item m="1" x="2397"/>
        <item m="1" x="2398"/>
        <item m="1" x="2399"/>
        <item m="1" x="2400"/>
        <item m="1" x="2401"/>
        <item m="1" x="2402"/>
        <item m="1" x="2403"/>
        <item m="1" x="2404"/>
        <item m="1" x="2405"/>
        <item m="1" x="2406"/>
        <item m="1" x="2407"/>
        <item m="1" x="2408"/>
        <item m="1" x="2409"/>
        <item m="1" x="2410"/>
        <item m="1" x="2411"/>
        <item m="1" x="2412"/>
        <item m="1" x="2413"/>
        <item m="1" x="2414"/>
        <item m="1" x="2415"/>
        <item m="1" x="2416"/>
        <item m="1" x="2417"/>
        <item m="1" x="2418"/>
        <item m="1" x="2419"/>
        <item m="1" x="2420"/>
        <item m="1" x="2421"/>
        <item m="1" x="2422"/>
        <item m="1" x="2423"/>
        <item m="1" x="2424"/>
        <item m="1" x="2425"/>
        <item m="1" x="2426"/>
        <item m="1" x="2427"/>
        <item m="1" x="2428"/>
        <item m="1" x="2430"/>
        <item m="1" x="2431"/>
        <item m="1" x="2432"/>
        <item m="1" x="2433"/>
        <item m="1" x="2434"/>
        <item m="1" x="2435"/>
        <item m="1" x="2436"/>
        <item m="1" x="2437"/>
        <item m="1" x="2438"/>
        <item m="1" x="2439"/>
        <item m="1" x="2440"/>
        <item m="1" x="2441"/>
        <item m="1" x="2442"/>
        <item m="1" x="2443"/>
        <item m="1" x="2444"/>
        <item m="1" x="2445"/>
        <item m="1" x="2446"/>
        <item m="1" x="2447"/>
        <item m="1" x="2448"/>
        <item m="1" x="2449"/>
        <item m="1" x="2450"/>
        <item m="1" x="2451"/>
        <item m="1" x="2452"/>
        <item m="1" x="2453"/>
        <item m="1" x="2454"/>
        <item m="1" x="2455"/>
        <item m="1" x="2456"/>
        <item m="1" x="2457"/>
        <item m="1" x="2458"/>
        <item m="1" x="2459"/>
        <item m="1" x="2460"/>
        <item m="1" x="2461"/>
        <item m="1" x="2462"/>
        <item m="1" x="2463"/>
        <item m="1" x="2464"/>
        <item m="1" x="2465"/>
        <item m="1" x="2466"/>
        <item m="1" x="2467"/>
        <item m="1" x="2468"/>
        <item m="1" x="2469"/>
        <item m="1" x="2470"/>
        <item m="1" x="2471"/>
        <item m="1" x="2472"/>
        <item m="1" x="2473"/>
        <item m="1" x="2474"/>
        <item m="1" x="2475"/>
        <item m="1" x="2476"/>
        <item m="1" x="2477"/>
        <item m="1" x="2478"/>
        <item m="1" x="2479"/>
        <item m="1" x="2480"/>
        <item m="1" x="2481"/>
        <item m="1" x="2482"/>
        <item m="1" x="2483"/>
        <item m="1" x="2484"/>
        <item m="1" x="2485"/>
        <item m="1" x="2486"/>
        <item m="1" x="2487"/>
        <item m="1" x="2488"/>
        <item m="1" x="2489"/>
        <item m="1" x="2490"/>
        <item m="1" x="2491"/>
        <item m="1" x="2492"/>
        <item m="1" x="2493"/>
        <item m="1" x="2494"/>
        <item m="1" x="2495"/>
        <item m="1" x="2496"/>
        <item m="1" x="2497"/>
        <item m="1" x="2498"/>
        <item m="1" x="2499"/>
        <item m="1" x="2500"/>
        <item m="1" x="2501"/>
        <item m="1" x="2502"/>
        <item m="1" x="2503"/>
        <item m="1" x="2504"/>
        <item m="1" x="2505"/>
        <item m="1" x="2506"/>
        <item m="1" x="2507"/>
        <item m="1" x="2508"/>
        <item m="1" x="2509"/>
        <item m="1" x="2510"/>
        <item m="1" x="2511"/>
        <item m="1" x="2512"/>
        <item m="1" x="2513"/>
        <item m="1" x="2514"/>
        <item m="1" x="2515"/>
        <item m="1" x="2516"/>
        <item m="1" x="2517"/>
        <item m="1" x="2518"/>
        <item m="1" x="2519"/>
        <item m="1" x="2520"/>
        <item m="1" x="2521"/>
        <item m="1" x="2522"/>
        <item m="1" x="2523"/>
        <item m="1" x="2524"/>
        <item m="1" x="2525"/>
        <item m="1" x="2526"/>
        <item m="1" x="2527"/>
        <item m="1" x="2528"/>
        <item m="1" x="2529"/>
        <item m="1" x="2530"/>
        <item m="1" x="2531"/>
        <item m="1" x="2532"/>
        <item m="1" x="2533"/>
        <item m="1" x="2534"/>
        <item m="1" x="2535"/>
        <item m="1" x="2536"/>
        <item m="1" x="2537"/>
        <item m="1" x="2538"/>
        <item m="1" x="2539"/>
        <item m="1" x="2540"/>
        <item m="1" x="2541"/>
        <item m="1" x="2542"/>
        <item m="1" x="2543"/>
        <item m="1" x="2544"/>
        <item m="1" x="2545"/>
        <item m="1" x="2546"/>
        <item m="1" x="2547"/>
        <item m="1" x="2548"/>
        <item m="1" x="2549"/>
        <item m="1" x="2550"/>
        <item m="1" x="2551"/>
        <item m="1" x="2552"/>
        <item m="1" x="2553"/>
        <item m="1" x="2554"/>
        <item m="1" x="2555"/>
        <item m="1" x="2556"/>
        <item m="1" x="2557"/>
        <item m="1" x="2558"/>
        <item m="1" x="2559"/>
        <item m="1" x="2560"/>
        <item m="1" x="2561"/>
        <item m="1" x="2562"/>
        <item m="1" x="2563"/>
        <item m="1" x="2564"/>
        <item m="1" x="2565"/>
        <item m="1" x="2566"/>
        <item m="1" x="2567"/>
        <item m="1" x="2568"/>
        <item m="1" x="2569"/>
        <item m="1" x="2570"/>
        <item m="1" x="2571"/>
        <item m="1" x="2572"/>
        <item m="1" x="2573"/>
        <item m="1" x="2574"/>
        <item m="1" x="2575"/>
        <item m="1" x="2576"/>
        <item m="1" x="2577"/>
        <item m="1" x="2578"/>
        <item m="1" x="2579"/>
        <item m="1" x="2580"/>
        <item m="1" x="2581"/>
        <item m="1" x="2582"/>
        <item m="1" x="2583"/>
        <item m="1" x="2584"/>
        <item m="1" x="2585"/>
        <item m="1" x="2586"/>
        <item m="1" x="2587"/>
        <item m="1" x="2588"/>
        <item m="1" x="2589"/>
        <item m="1" x="2590"/>
        <item m="1" x="2591"/>
        <item m="1" x="2592"/>
        <item m="1" x="2593"/>
        <item m="1" x="2594"/>
        <item m="1" x="2595"/>
        <item m="1" x="2596"/>
        <item m="1" x="2597"/>
        <item m="1" x="2598"/>
        <item m="1" x="2599"/>
        <item m="1" x="2600"/>
        <item m="1" x="2601"/>
        <item m="1" x="2602"/>
        <item m="1" x="2603"/>
        <item m="1" x="2604"/>
        <item m="1" x="2605"/>
        <item m="1" x="2606"/>
        <item m="1" x="2607"/>
        <item m="1" x="2608"/>
        <item m="1" x="2609"/>
        <item m="1" x="2610"/>
        <item m="1" x="2611"/>
        <item m="1" x="2612"/>
        <item m="1" x="2613"/>
        <item m="1" x="2614"/>
        <item m="1" x="2615"/>
        <item m="1" x="2616"/>
        <item m="1" x="2617"/>
        <item m="1" x="2618"/>
        <item m="1" x="2619"/>
        <item m="1" x="2620"/>
        <item m="1" x="2621"/>
        <item m="1" x="2622"/>
        <item m="1" x="2623"/>
        <item m="1" x="2624"/>
        <item m="1" x="2625"/>
        <item m="1" x="2626"/>
        <item m="1" x="2627"/>
        <item m="1" x="2628"/>
        <item m="1" x="2629"/>
        <item m="1" x="2630"/>
        <item m="1" x="2631"/>
        <item m="1" x="3101"/>
        <item m="1" x="3102"/>
        <item m="1" x="3108"/>
        <item m="1" x="3153"/>
        <item m="1" x="3244"/>
        <item m="1" x="3245"/>
        <item m="1" x="3246"/>
        <item m="1" x="3247"/>
        <item m="1" x="3248"/>
        <item m="1" x="3249"/>
        <item m="1" x="3250"/>
        <item m="1" x="3251"/>
        <item m="1" x="153"/>
        <item m="1" x="233"/>
        <item m="1" x="264"/>
        <item m="1" x="1429"/>
        <item m="1" x="1430"/>
        <item m="1" x="1431"/>
        <item m="1" x="1432"/>
        <item m="1" x="1433"/>
        <item m="1" x="1434"/>
        <item m="1" x="1435"/>
        <item m="1" x="1436"/>
        <item m="1" x="1437"/>
        <item m="1" x="1438"/>
        <item m="1" x="1439"/>
        <item m="1" x="1440"/>
        <item m="1" x="1441"/>
        <item m="1" x="1442"/>
        <item m="1" x="1443"/>
        <item m="1" x="1444"/>
        <item m="1" x="1445"/>
        <item m="1" x="1456"/>
        <item m="1" x="1457"/>
        <item m="1" x="1458"/>
        <item m="1" x="1459"/>
        <item m="1" x="1766"/>
        <item m="1" x="3135"/>
        <item m="1" x="3161"/>
        <item m="1" x="142"/>
        <item m="1" x="214"/>
        <item m="1" x="251"/>
        <item m="1" x="310"/>
        <item m="1" x="405"/>
        <item m="1" x="541"/>
        <item m="1" x="646"/>
        <item m="1" x="647"/>
        <item m="1" x="648"/>
        <item m="1" x="649"/>
        <item m="1" x="650"/>
        <item m="1" x="651"/>
        <item m="1" x="652"/>
        <item m="1" x="712"/>
        <item m="1" x="713"/>
        <item m="1" x="816"/>
        <item m="1" x="817"/>
        <item m="1" x="1038"/>
        <item m="1" x="1039"/>
        <item m="1" x="1040"/>
        <item m="1" x="1041"/>
        <item m="1" x="1280"/>
        <item m="1" x="1460"/>
        <item m="1" x="1461"/>
        <item m="1" x="1462"/>
        <item m="1" x="1463"/>
        <item m="1" x="1767"/>
        <item m="1" x="1768"/>
        <item m="1" x="1769"/>
        <item m="1" x="1770"/>
        <item m="1" x="1771"/>
        <item m="1" x="1772"/>
        <item m="1" x="1773"/>
        <item m="1" x="1774"/>
        <item m="1" x="1775"/>
        <item m="1" x="1776"/>
        <item m="1" x="1777"/>
        <item m="1" x="1778"/>
        <item m="1" x="1779"/>
        <item m="1" x="1780"/>
        <item m="1" x="1781"/>
        <item m="1" x="1782"/>
        <item m="1" x="1783"/>
        <item m="1" x="1784"/>
        <item m="1" x="3176"/>
        <item m="1" x="3178"/>
        <item m="1" x="3179"/>
        <item m="1" x="170"/>
        <item m="1" x="180"/>
        <item m="1" x="193"/>
        <item m="1" x="143"/>
        <item m="1" x="222"/>
        <item m="1" x="367"/>
        <item m="1" x="420"/>
        <item m="1" x="591"/>
        <item m="1" x="653"/>
        <item m="1" x="654"/>
        <item m="1" x="655"/>
        <item m="1" x="714"/>
        <item m="1" x="751"/>
        <item m="1" x="1042"/>
        <item m="1" x="1043"/>
        <item m="1" x="1172"/>
        <item m="1" x="1173"/>
        <item m="1" x="1252"/>
        <item m="1" x="1253"/>
        <item m="1" x="1254"/>
        <item m="1" x="1464"/>
        <item m="1" x="1465"/>
        <item m="1" x="1466"/>
        <item m="1" x="1467"/>
        <item m="1" x="1785"/>
        <item m="1" x="1786"/>
        <item m="1" x="1787"/>
        <item m="1" x="1788"/>
        <item m="1" x="1789"/>
        <item m="1" x="1790"/>
        <item m="1" x="1791"/>
        <item m="1" x="1792"/>
        <item m="1" x="1793"/>
        <item m="1" x="1794"/>
        <item m="1" x="1978"/>
        <item m="1" x="2632"/>
        <item m="1" x="2633"/>
        <item m="1" x="2634"/>
        <item m="1" x="2635"/>
        <item m="1" x="2638"/>
        <item m="1" x="2637"/>
        <item m="1" x="2640"/>
        <item m="1" x="2639"/>
        <item m="1" x="2641"/>
        <item m="1" x="2642"/>
        <item m="1" x="2643"/>
        <item m="1" x="2644"/>
        <item m="1" x="2645"/>
        <item m="1" x="2646"/>
        <item m="1" x="2647"/>
        <item m="1" x="2648"/>
        <item m="1" x="2649"/>
        <item m="1" x="2650"/>
        <item m="1" x="2651"/>
        <item m="1" x="2652"/>
        <item m="1" x="2653"/>
        <item m="1" x="2654"/>
        <item m="1" x="2655"/>
        <item m="1" x="2656"/>
        <item m="1" x="2657"/>
        <item m="1" x="2658"/>
        <item m="1" x="2659"/>
        <item m="1" x="2660"/>
        <item m="1" x="2661"/>
        <item m="1" x="2662"/>
        <item m="1" x="2663"/>
        <item m="1" x="2664"/>
        <item m="1" x="2665"/>
        <item m="1" x="2668"/>
        <item m="1" x="2666"/>
        <item m="1" x="2669"/>
        <item m="1" x="2667"/>
        <item m="1" x="2670"/>
        <item m="1" x="2674"/>
        <item m="1" x="2675"/>
        <item m="1" x="2676"/>
        <item m="1" x="2671"/>
        <item m="1" x="2672"/>
        <item m="1" x="2673"/>
        <item m="1" x="2677"/>
        <item m="1" x="2678"/>
        <item m="1" x="2679"/>
        <item m="1" x="2680"/>
        <item m="1" x="3109"/>
        <item m="1" x="3120"/>
        <item m="1" x="3144"/>
        <item m="1" x="3154"/>
        <item m="1" x="3252"/>
        <item m="1" x="3253"/>
        <item m="1" x="3254"/>
        <item m="1" x="3255"/>
        <item m="1" x="3256"/>
        <item m="1" x="3257"/>
        <item m="1" x="3258"/>
        <item m="1" x="3259"/>
        <item m="1" x="288"/>
        <item m="1" x="3290"/>
        <item m="1" x="563"/>
        <item m="1" x="896"/>
        <item m="1" x="920"/>
        <item m="1" x="117"/>
        <item m="1" x="144"/>
        <item m="1" x="154"/>
        <item m="1" x="215"/>
        <item m="1" x="240"/>
        <item m="1" x="241"/>
        <item m="1" x="252"/>
        <item m="1" x="258"/>
        <item m="1" x="265"/>
        <item m="1" x="273"/>
        <item m="1" x="279"/>
        <item m="1" x="299"/>
        <item m="1" x="305"/>
        <item m="1" x="320"/>
        <item m="1" x="332"/>
        <item m="1" x="341"/>
        <item m="1" x="346"/>
        <item m="1" x="350"/>
        <item m="1" x="356"/>
        <item m="1" x="357"/>
        <item m="1" x="361"/>
        <item m="1" x="375"/>
        <item m="1" x="379"/>
        <item m="1" x="406"/>
        <item m="1" x="412"/>
        <item m="1" x="421"/>
        <item m="1" x="564"/>
        <item m="1" x="565"/>
        <item m="1" x="566"/>
        <item m="1" x="567"/>
        <item m="1" x="568"/>
        <item m="1" x="569"/>
        <item m="1" x="592"/>
        <item m="1" x="641"/>
        <item m="1" x="642"/>
        <item m="1" x="656"/>
        <item m="1" x="657"/>
        <item m="1" x="658"/>
        <item m="1" x="659"/>
        <item m="1" x="660"/>
        <item m="1" x="663"/>
        <item m="1" x="664"/>
        <item m="1" x="665"/>
        <item m="1" x="715"/>
        <item m="1" x="716"/>
        <item m="1" x="717"/>
        <item m="1" x="752"/>
        <item m="1" x="753"/>
        <item m="1" x="754"/>
        <item m="1" x="818"/>
        <item m="1" x="819"/>
        <item m="1" x="820"/>
        <item m="1" x="821"/>
        <item m="1" x="1044"/>
        <item m="1" x="1045"/>
        <item m="1" x="1046"/>
        <item m="1" x="1047"/>
        <item m="1" x="1048"/>
        <item m="1" x="1049"/>
        <item m="1" x="1096"/>
        <item m="1" x="1097"/>
        <item m="1" x="3293"/>
        <item m="1" x="1099"/>
        <item m="1" x="1174"/>
        <item m="1" x="1175"/>
        <item m="1" x="1176"/>
        <item m="1" x="1177"/>
        <item m="1" x="1178"/>
        <item m="1" x="1179"/>
        <item m="1" x="3294"/>
        <item m="1" x="1255"/>
        <item m="1" x="1256"/>
        <item m="1" x="3295"/>
        <item m="1" x="1281"/>
        <item m="1" x="1446"/>
        <item m="1" x="1447"/>
        <item m="1" x="1448"/>
        <item m="1" x="1449"/>
        <item m="1" x="1450"/>
        <item m="1" x="1451"/>
        <item m="1" x="1452"/>
        <item m="1" x="1453"/>
        <item m="1" x="1454"/>
        <item m="1" x="1455"/>
        <item m="1" x="1468"/>
        <item m="1" x="1469"/>
        <item m="1" x="1470"/>
        <item m="1" x="1471"/>
        <item m="1" x="1472"/>
        <item m="1" x="1473"/>
        <item m="1" x="1474"/>
        <item m="1" x="1475"/>
        <item m="1" x="1795"/>
        <item m="1" x="1796"/>
        <item m="1" x="1797"/>
        <item m="1" x="1798"/>
        <item m="1" x="1799"/>
        <item m="1" x="1800"/>
        <item m="1" x="1801"/>
        <item m="1" x="1802"/>
        <item m="1" x="1803"/>
        <item m="1" x="1804"/>
        <item m="1" x="1805"/>
        <item m="1" x="1806"/>
        <item m="1" x="1807"/>
        <item m="1" x="1808"/>
        <item m="1" x="1809"/>
        <item m="1" x="1810"/>
        <item m="1" x="1811"/>
        <item m="1" x="1812"/>
        <item m="1" x="1813"/>
        <item m="1" x="1814"/>
        <item m="1" x="1815"/>
        <item m="1" x="1816"/>
        <item m="1" x="1817"/>
        <item m="1" x="1818"/>
        <item m="1" x="1979"/>
        <item m="1" x="2681"/>
        <item m="1" x="2682"/>
        <item m="1" x="2683"/>
        <item m="1" x="2684"/>
        <item m="1" x="2685"/>
        <item m="1" x="2686"/>
        <item m="1" x="2687"/>
        <item m="1" x="2691"/>
        <item m="1" x="2688"/>
        <item m="1" x="2692"/>
        <item m="1" x="2690"/>
        <item m="1" x="2689"/>
        <item m="1" x="2694"/>
        <item m="1" x="2695"/>
        <item m="1" x="2693"/>
        <item m="1" x="2697"/>
        <item m="1" x="2702"/>
        <item m="1" x="2703"/>
        <item m="1" x="2701"/>
        <item m="1" x="2699"/>
        <item m="1" x="2700"/>
        <item m="1" x="2698"/>
        <item m="1" x="2704"/>
        <item m="1" x="2708"/>
        <item m="1" x="2709"/>
        <item m="1" x="2710"/>
        <item m="1" x="2711"/>
        <item m="1" x="2707"/>
        <item m="1" x="2706"/>
        <item m="1" x="2713"/>
        <item m="1" x="3099"/>
        <item m="1" x="3110"/>
        <item m="1" x="3136"/>
        <item m="1" x="3155"/>
        <item m="1" x="3111"/>
        <item m="1" x="3112"/>
        <item m="1" x="3162"/>
        <item m="1" x="3260"/>
        <item m="1" x="3261"/>
        <item m="1" x="3262"/>
        <item m="1" x="3263"/>
        <item m="1" x="3264"/>
        <item m="1" x="3265"/>
        <item m="1" x="3180"/>
        <item m="1" x="3181"/>
        <item m="1" x="3182"/>
        <item m="1" x="3183"/>
        <item m="1" x="3184"/>
        <item m="1" x="3185"/>
        <item m="1" x="3186"/>
        <item m="1" x="3187"/>
        <item m="1" x="3188"/>
        <item m="1" x="3189"/>
        <item m="1" x="3190"/>
        <item m="1" x="3191"/>
        <item m="1" x="121"/>
        <item m="1" x="122"/>
        <item m="1" x="145"/>
        <item m="1" x="155"/>
        <item m="1" x="161"/>
        <item m="1" x="181"/>
        <item m="1" x="195"/>
        <item m="1" x="204"/>
        <item m="1" x="216"/>
        <item m="1" x="223"/>
        <item m="1" x="228"/>
        <item m="1" x="242"/>
        <item m="1" x="311"/>
        <item m="1" x="368"/>
        <item m="1" x="422"/>
        <item m="1" x="570"/>
        <item m="1" x="571"/>
        <item m="1" x="666"/>
        <item m="1" x="3284"/>
        <item m="1" x="721"/>
        <item m="1" x="755"/>
        <item m="1" x="756"/>
        <item m="1" x="822"/>
        <item m="1" x="921"/>
        <item m="1" x="922"/>
        <item m="1" x="928"/>
        <item m="1" x="929"/>
        <item m="1" x="930"/>
        <item m="1" x="931"/>
        <item m="1" x="932"/>
        <item m="1" x="933"/>
        <item m="1" x="934"/>
        <item m="1" x="935"/>
        <item m="1" x="936"/>
        <item m="1" x="937"/>
        <item m="1" x="938"/>
        <item m="1" x="939"/>
        <item m="1" x="1050"/>
        <item m="1" x="1051"/>
        <item m="1" x="1052"/>
        <item m="1" x="1053"/>
        <item m="1" x="1054"/>
        <item m="1" x="1098"/>
        <item m="1" x="3286"/>
        <item m="1" x="1180"/>
        <item m="1" x="1181"/>
        <item m="1" x="1182"/>
        <item m="1" x="1183"/>
        <item m="1" x="1257"/>
        <item m="1" x="1258"/>
        <item m="1" x="1260"/>
        <item m="1" x="1261"/>
        <item m="1" x="1262"/>
        <item m="1" x="1263"/>
        <item m="1" x="1476"/>
        <item m="1" x="1498"/>
        <item m="1" x="1499"/>
        <item m="1" x="1500"/>
        <item m="1" x="1501"/>
        <item m="1" x="1502"/>
        <item m="1" x="1503"/>
        <item m="1" x="1504"/>
        <item m="1" x="1819"/>
        <item m="1" x="1820"/>
        <item m="1" x="1821"/>
        <item m="1" x="1822"/>
        <item m="1" x="1823"/>
        <item m="1" x="1824"/>
        <item m="1" x="1825"/>
        <item m="1" x="1826"/>
        <item m="1" x="1827"/>
        <item m="1" x="1828"/>
        <item m="1" x="1829"/>
        <item m="1" x="1830"/>
        <item m="1" x="1831"/>
        <item m="1" x="1832"/>
        <item m="1" x="1833"/>
        <item m="1" x="1834"/>
        <item m="1" x="1835"/>
        <item m="1" x="1836"/>
        <item m="1" x="1837"/>
        <item m="1" x="1838"/>
        <item m="1" x="1839"/>
        <item m="1" x="1840"/>
        <item m="1" x="1841"/>
        <item m="1" x="1842"/>
        <item m="1" x="1843"/>
        <item m="1" x="1844"/>
        <item m="1" x="1845"/>
        <item m="1" x="1846"/>
        <item m="1" x="1847"/>
        <item m="1" x="1848"/>
        <item m="1" x="1849"/>
        <item m="1" x="1850"/>
        <item m="1" x="1851"/>
        <item m="1" x="1852"/>
        <item m="1" x="1853"/>
        <item m="1" x="1854"/>
        <item m="1" x="1855"/>
        <item m="1" x="1856"/>
        <item m="1" x="1857"/>
        <item m="1" x="1858"/>
        <item m="1" x="1859"/>
        <item m="1" x="2696"/>
        <item m="1" x="2705"/>
        <item m="1" x="2712"/>
        <item m="1" x="2714"/>
        <item m="1" x="2715"/>
        <item m="1" x="2716"/>
        <item m="1" x="2717"/>
        <item m="1" x="2718"/>
        <item m="1" x="2719"/>
        <item m="1" x="2720"/>
        <item m="1" x="2721"/>
        <item m="1" x="2722"/>
        <item m="1" x="2723"/>
        <item m="1" x="2724"/>
        <item m="1" x="2725"/>
        <item m="1" x="2727"/>
        <item m="1" x="2728"/>
        <item m="1" x="2729"/>
        <item m="1" x="2730"/>
        <item m="1" x="2731"/>
        <item m="1" x="2732"/>
        <item m="1" x="2733"/>
        <item m="1" x="2734"/>
        <item m="1" x="2735"/>
        <item m="1" x="2736"/>
        <item m="1" x="2737"/>
        <item m="1" x="2738"/>
        <item m="1" x="2739"/>
        <item m="1" x="2740"/>
        <item m="1" x="2741"/>
        <item m="1" x="2742"/>
        <item m="1" x="2743"/>
        <item m="1" x="2744"/>
        <item m="1" x="2745"/>
        <item m="1" x="2746"/>
        <item m="1" x="2747"/>
        <item m="1" x="2748"/>
        <item m="1" x="2749"/>
        <item m="1" x="2750"/>
        <item m="1" x="2751"/>
        <item m="1" x="2752"/>
        <item m="1" x="2753"/>
        <item m="1" x="2754"/>
        <item m="1" x="2755"/>
        <item m="1" x="2756"/>
        <item m="1" x="2757"/>
        <item m="1" x="2758"/>
        <item m="1" x="2759"/>
        <item m="1" x="2760"/>
        <item m="1" x="2761"/>
        <item m="1" x="2762"/>
        <item m="1" x="2763"/>
        <item m="1" x="2764"/>
        <item m="1" x="2765"/>
        <item m="1" x="2766"/>
        <item m="1" x="2767"/>
        <item m="1" x="2768"/>
        <item m="1" x="2769"/>
        <item m="1" x="2770"/>
        <item m="1" x="2771"/>
        <item m="1" x="2772"/>
        <item m="1" x="2773"/>
        <item m="1" x="2774"/>
        <item m="1" x="2775"/>
        <item m="1" x="2776"/>
        <item m="1" x="2777"/>
        <item m="1" x="2778"/>
        <item m="1" x="2779"/>
        <item m="1" x="2780"/>
        <item m="1" x="2781"/>
        <item m="1" x="2782"/>
        <item m="1" x="2783"/>
        <item m="1" x="2784"/>
        <item m="1" x="2785"/>
        <item m="1" x="2786"/>
        <item m="1" x="2787"/>
        <item m="1" x="2788"/>
        <item m="1" x="2789"/>
        <item m="1" x="2790"/>
        <item m="1" x="2791"/>
        <item m="1" x="2792"/>
        <item m="1" x="2793"/>
        <item m="1" x="2794"/>
        <item m="1" x="2795"/>
        <item m="1" x="2796"/>
        <item m="1" x="2797"/>
        <item m="1" x="2798"/>
        <item m="1" x="2799"/>
        <item m="1" x="2800"/>
        <item m="1" x="3113"/>
        <item m="1" x="3145"/>
        <item m="1" x="3156"/>
        <item m="1" x="3169"/>
        <item m="1" x="3171"/>
        <item m="1" x="3172"/>
        <item m="1" x="1055"/>
        <item m="1" x="1259"/>
        <item m="1" x="118"/>
        <item m="1" x="130"/>
        <item m="1" x="156"/>
        <item m="1" x="173"/>
        <item m="1" x="207"/>
        <item m="1" x="3266"/>
        <item m="1" x="3267"/>
        <item m="1" x="3268"/>
        <item m="1" x="3269"/>
        <item m="1" x="3270"/>
        <item m="1" x="3271"/>
        <item m="1" x="3272"/>
        <item m="1" x="3273"/>
        <item m="1" x="3274"/>
        <item m="1" x="259"/>
        <item m="1" x="300"/>
        <item m="1" x="407"/>
        <item m="1" x="572"/>
        <item m="1" x="603"/>
        <item m="1" x="604"/>
        <item m="1" x="632"/>
        <item m="1" x="633"/>
        <item m="1" x="661"/>
        <item m="1" x="662"/>
        <item m="1" x="667"/>
        <item m="1" x="668"/>
        <item m="1" x="701"/>
        <item m="1" x="702"/>
        <item m="1" x="707"/>
        <item m="1" x="708"/>
        <item m="1" x="718"/>
        <item m="1" x="719"/>
        <item m="1" x="720"/>
        <item m="1" x="1505"/>
        <item m="1" x="1506"/>
        <item m="1" x="1980"/>
        <item m="1" x="2636"/>
        <item m="1" x="2726"/>
        <item m="1" x="2801"/>
        <item m="1" x="2802"/>
        <item m="1" x="2803"/>
        <item m="1" x="2804"/>
        <item m="1" x="2805"/>
        <item m="1" x="2806"/>
        <item m="1" x="2807"/>
        <item m="1" x="2808"/>
        <item m="1" x="2809"/>
        <item m="1" x="2810"/>
        <item m="1" x="2811"/>
        <item m="1" x="2812"/>
        <item m="1" x="2813"/>
        <item m="1" x="2814"/>
        <item m="1" x="2815"/>
        <item m="1" x="2816"/>
        <item m="1" x="2817"/>
        <item m="1" x="2818"/>
        <item m="1" x="2819"/>
        <item m="1" x="2820"/>
        <item m="1" x="2821"/>
        <item m="1" x="2822"/>
        <item m="1" x="2823"/>
        <item m="1" x="2824"/>
        <item m="1" x="2825"/>
        <item m="1" x="2826"/>
        <item m="1" x="2827"/>
        <item m="1" x="2828"/>
        <item m="1" x="2829"/>
        <item m="1" x="2830"/>
        <item m="1" x="2831"/>
        <item m="1" x="2832"/>
        <item m="1" x="2833"/>
        <item m="1" x="2834"/>
        <item m="1" x="2835"/>
        <item m="1" x="2836"/>
        <item m="1" x="2837"/>
        <item m="1" x="2838"/>
        <item m="1" x="2839"/>
        <item m="1" x="2840"/>
        <item m="1" x="2841"/>
        <item m="1" x="2842"/>
        <item m="1" x="2843"/>
        <item m="1" x="2844"/>
        <item m="1" x="2845"/>
        <item m="1" x="2846"/>
        <item m="1" x="2847"/>
        <item m="1" x="2848"/>
        <item m="1" x="2849"/>
        <item m="1" x="2850"/>
        <item m="1" x="2851"/>
        <item m="1" x="2853"/>
        <item m="1" x="2855"/>
        <item m="1" x="2856"/>
        <item m="1" x="2857"/>
        <item m="1" x="2858"/>
        <item m="1" x="3114"/>
        <item m="1" x="3121"/>
        <item m="1" x="3137"/>
        <item m="1" x="3192"/>
        <item m="1" x="196"/>
        <item m="1" x="243"/>
        <item m="1" x="274"/>
        <item m="1" x="275"/>
        <item m="1" x="321"/>
        <item m="1" x="322"/>
        <item m="1" x="351"/>
        <item m="1" x="423"/>
        <item m="1" x="573"/>
        <item m="1" x="574"/>
        <item m="1" x="575"/>
        <item m="1" x="576"/>
        <item m="1" x="577"/>
        <item m="1" x="3285"/>
        <item m="1" x="3287"/>
        <item m="1" x="671"/>
        <item m="1" x="672"/>
        <item m="1" x="673"/>
        <item m="1" x="674"/>
        <item m="1" x="675"/>
        <item m="1" x="722"/>
        <item m="1" x="3288"/>
        <item m="1" x="823"/>
        <item m="1" x="1100"/>
        <item m="1" x="1264"/>
        <item m="1" x="1265"/>
        <item m="1" x="1266"/>
        <item m="1" x="1507"/>
        <item m="1" x="1508"/>
        <item m="1" x="1860"/>
        <item m="1" x="1861"/>
        <item m="1" x="1862"/>
        <item m="1" x="1863"/>
        <item m="1" x="1864"/>
        <item m="1" x="1865"/>
        <item m="1" x="1866"/>
        <item m="1" x="1867"/>
        <item m="1" x="1868"/>
        <item m="1" x="1869"/>
        <item m="1" x="1870"/>
        <item m="1" x="1871"/>
        <item m="1" x="1872"/>
        <item m="1" x="1873"/>
        <item m="1" x="1874"/>
        <item m="1" x="1981"/>
        <item m="1" x="1982"/>
        <item m="1" x="2859"/>
        <item m="1" x="2860"/>
        <item m="1" x="2861"/>
        <item m="1" x="2862"/>
        <item m="1" x="2863"/>
        <item m="1" x="2864"/>
        <item m="1" x="2866"/>
        <item m="1" x="2867"/>
        <item m="1" x="2868"/>
        <item m="1" x="2869"/>
        <item m="1" x="3100"/>
        <item m="1" x="3146"/>
        <item m="1" x="3157"/>
        <item m="1" x="157"/>
        <item m="1" x="266"/>
        <item m="1" x="342"/>
        <item m="1" x="369"/>
        <item m="1" x="408"/>
        <item m="1" x="424"/>
        <item m="1" x="578"/>
        <item m="1" x="669"/>
        <item m="1" x="676"/>
        <item m="1" x="677"/>
        <item m="1" x="723"/>
        <item m="1" x="757"/>
        <item m="1" x="758"/>
        <item m="1" x="824"/>
        <item m="1" x="825"/>
        <item m="1" x="826"/>
        <item m="1" x="827"/>
        <item m="1" x="828"/>
        <item m="1" x="1056"/>
        <item m="1" x="1057"/>
        <item m="1" x="1058"/>
        <item m="1" x="1059"/>
        <item m="1" x="1060"/>
        <item m="1" x="1061"/>
        <item m="1" x="1062"/>
        <item m="1" x="1185"/>
        <item m="1" x="1184"/>
        <item m="1" x="1509"/>
        <item m="1" x="1510"/>
        <item m="1" x="1511"/>
        <item m="1" x="2870"/>
        <item m="1" x="2963"/>
        <item m="1" x="2871"/>
        <item m="1" x="2872"/>
        <item m="1" x="2873"/>
        <item m="1" x="2874"/>
        <item m="1" x="2875"/>
        <item m="1" x="2876"/>
        <item m="1" x="2877"/>
        <item m="1" x="2878"/>
        <item m="1" x="2879"/>
        <item m="1" x="2880"/>
        <item m="1" x="2881"/>
        <item m="1" x="2882"/>
        <item m="1" x="2883"/>
        <item m="1" x="2884"/>
        <item m="1" x="2885"/>
        <item m="1" x="2886"/>
        <item m="1" x="2887"/>
        <item m="1" x="3115"/>
        <item m="1" x="3130"/>
        <item m="1" x="146"/>
        <item m="1" x="217"/>
        <item m="1" x="267"/>
        <item m="1" x="276"/>
        <item m="1" x="280"/>
        <item m="1" x="323"/>
        <item m="1" x="333"/>
        <item m="1" x="370"/>
        <item m="1" x="376"/>
        <item m="1" x="579"/>
        <item m="1" x="580"/>
        <item m="1" x="678"/>
        <item m="1" x="679"/>
        <item m="1" x="680"/>
        <item m="1" x="681"/>
        <item m="1" x="682"/>
        <item m="1" x="829"/>
        <item m="1" x="1477"/>
        <item m="1" x="1478"/>
        <item m="1" x="1479"/>
        <item m="1" x="1480"/>
        <item m="1" x="1481"/>
        <item m="1" x="1482"/>
        <item m="1" x="1483"/>
        <item m="1" x="1484"/>
        <item m="1" x="1485"/>
        <item m="1" x="1486"/>
        <item m="1" x="1487"/>
        <item m="1" x="1488"/>
        <item m="1" x="1489"/>
        <item m="1" x="1490"/>
        <item m="1" x="1491"/>
        <item m="1" x="1492"/>
        <item m="1" x="1493"/>
        <item m="1" x="1494"/>
        <item m="1" x="1495"/>
        <item m="1" x="1496"/>
        <item m="1" x="1497"/>
        <item m="1" x="1512"/>
        <item m="1" x="1513"/>
        <item m="1" x="1514"/>
        <item m="1" x="1515"/>
        <item m="1" x="1875"/>
        <item m="1" x="1876"/>
        <item m="1" x="1877"/>
        <item m="1" x="1878"/>
        <item m="1" x="1879"/>
        <item m="1" x="1880"/>
        <item m="1" x="1881"/>
        <item m="1" x="1882"/>
        <item m="1" x="1883"/>
        <item m="1" x="1884"/>
        <item m="1" x="1885"/>
        <item m="1" x="1886"/>
        <item m="1" x="1887"/>
        <item m="1" x="1888"/>
        <item m="1" x="1889"/>
        <item m="1" x="1890"/>
        <item m="1" x="1891"/>
        <item m="1" x="1892"/>
        <item m="1" x="1893"/>
        <item m="1" x="1894"/>
        <item m="1" x="1895"/>
        <item m="1" x="1896"/>
        <item m="1" x="1897"/>
        <item m="1" x="1898"/>
        <item m="1" x="1899"/>
        <item m="1" x="1900"/>
        <item m="1" x="244"/>
        <item m="1" x="581"/>
        <item m="1" x="760"/>
        <item m="1" x="943"/>
        <item m="1" x="1273"/>
        <item m="1" x="1274"/>
        <item m="1" x="1275"/>
        <item m="1" x="1282"/>
        <item m="1" x="1283"/>
        <item m="1" x="1516"/>
        <item m="1" x="1901"/>
        <item m="1" x="1902"/>
        <item m="1" x="1903"/>
        <item m="1" x="1904"/>
        <item m="1" x="1905"/>
        <item m="1" x="1906"/>
        <item m="1" x="1907"/>
        <item m="1" x="1908"/>
        <item m="1" x="1909"/>
        <item m="1" x="1910"/>
        <item m="1" x="1911"/>
        <item m="1" x="1912"/>
        <item m="1" x="1913"/>
        <item m="1" x="1914"/>
        <item m="1" x="1915"/>
        <item m="1" x="1916"/>
        <item m="1" x="1917"/>
        <item m="1" x="1918"/>
        <item m="1" x="1919"/>
        <item m="1" x="1920"/>
        <item m="1" x="1921"/>
        <item m="1" x="2888"/>
        <item m="1" x="2889"/>
        <item m="1" x="2890"/>
        <item m="1" x="2891"/>
        <item m="1" x="2892"/>
        <item m="1" x="2893"/>
        <item m="1" x="2894"/>
        <item m="1" x="2895"/>
        <item m="1" x="2896"/>
        <item m="1" x="2897"/>
        <item m="1" x="2898"/>
        <item m="1" x="2899"/>
        <item m="1" x="2900"/>
        <item m="1" x="2901"/>
        <item m="1" x="2902"/>
        <item m="1" x="2903"/>
        <item m="1" x="2904"/>
        <item m="1" x="2905"/>
        <item m="1" x="2906"/>
        <item m="1" x="2907"/>
        <item m="1" x="2908"/>
        <item m="1" x="2909"/>
        <item m="1" x="2910"/>
        <item m="1" x="2911"/>
        <item m="1" x="2912"/>
        <item m="1" x="2913"/>
        <item m="1" x="2914"/>
        <item m="1" x="2915"/>
        <item m="1" x="2916"/>
        <item m="1" x="2917"/>
        <item m="1" x="2919"/>
        <item m="1" x="2920"/>
        <item m="1" x="2921"/>
        <item m="1" x="2922"/>
        <item m="1" x="2923"/>
        <item m="1" x="2924"/>
        <item m="1" x="2925"/>
        <item m="1" x="2926"/>
        <item m="1" x="2927"/>
        <item m="1" x="2928"/>
        <item m="1" x="2929"/>
        <item m="1" x="2930"/>
        <item m="1" x="2931"/>
        <item m="1" x="2932"/>
        <item m="1" x="2933"/>
        <item m="1" x="2934"/>
        <item m="1" x="2935"/>
        <item m="1" x="2936"/>
        <item m="1" x="2937"/>
        <item m="1" x="2938"/>
        <item m="1" x="2939"/>
        <item m="1" x="2941"/>
        <item m="1" x="2942"/>
        <item m="1" x="2943"/>
        <item m="1" x="2944"/>
        <item m="1" x="2945"/>
        <item m="1" x="2946"/>
        <item m="1" x="2947"/>
        <item m="1" x="2948"/>
        <item m="1" x="2949"/>
        <item m="1" x="2950"/>
        <item m="1" x="2951"/>
        <item m="1" x="3158"/>
        <item m="1" x="3170"/>
        <item m="1" x="3275"/>
        <item m="1" x="3276"/>
        <item m="1" x="3277"/>
        <item m="1" x="3278"/>
        <item m="1" x="3279"/>
        <item m="1" x="3280"/>
        <item m="1" x="3281"/>
        <item m="1" x="131"/>
        <item m="1" x="147"/>
        <item m="1" x="158"/>
        <item m="1" x="182"/>
        <item m="1" x="187"/>
        <item m="1" x="224"/>
        <item m="1" x="324"/>
        <item m="1" x="325"/>
        <item m="1" x="358"/>
        <item m="1" x="425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1063"/>
        <item m="1" x="1064"/>
        <item m="1" x="1101"/>
        <item m="1" x="1276"/>
        <item m="1" x="1517"/>
        <item m="1" x="1518"/>
        <item m="1" x="1519"/>
        <item m="1" x="1521"/>
        <item m="1" x="1520"/>
        <item m="1" x="1922"/>
        <item m="1" x="1923"/>
        <item m="1" x="1924"/>
        <item m="1" x="1925"/>
        <item m="1" x="1926"/>
        <item m="1" x="1927"/>
        <item m="1" x="1928"/>
        <item m="1" x="1929"/>
        <item m="1" x="1930"/>
        <item m="1" x="1931"/>
        <item m="1" x="1932"/>
        <item m="1" x="1933"/>
        <item m="1" x="1934"/>
        <item m="1" x="1935"/>
        <item m="1" x="1983"/>
        <item m="1" x="1984"/>
        <item m="1" x="2852"/>
        <item m="1" x="2854"/>
        <item m="1" x="2865"/>
        <item m="1" x="2918"/>
        <item m="1" x="2940"/>
        <item m="1" x="2952"/>
        <item m="1" x="2953"/>
        <item m="1" x="2954"/>
        <item m="1" x="2955"/>
        <item m="1" x="2956"/>
        <item m="1" x="2957"/>
        <item m="1" x="2958"/>
        <item m="1" x="2959"/>
        <item m="1" x="2960"/>
        <item m="1" x="2961"/>
        <item m="1" x="2962"/>
        <item m="1" x="2964"/>
        <item m="1" x="2965"/>
        <item m="1" x="2966"/>
        <item m="1" x="2967"/>
        <item m="1" x="2968"/>
        <item m="1" x="2969"/>
        <item m="1" x="2970"/>
        <item m="1" x="2971"/>
        <item m="1" x="2972"/>
        <item m="1" x="2973"/>
        <item m="1" x="2974"/>
        <item m="1" x="2975"/>
        <item m="1" x="2976"/>
        <item m="1" x="2977"/>
        <item m="1" x="2978"/>
        <item m="1" x="2979"/>
        <item m="1" x="2980"/>
        <item m="1" x="2981"/>
        <item m="1" x="2982"/>
        <item m="1" x="2983"/>
        <item m="1" x="2984"/>
        <item m="1" x="2985"/>
        <item m="1" x="2986"/>
        <item m="1" x="2987"/>
        <item m="1" x="2988"/>
        <item m="1" x="2989"/>
        <item m="1" x="2990"/>
        <item m="1" x="2991"/>
        <item m="1" x="2992"/>
        <item m="1" x="2993"/>
        <item m="1" x="2994"/>
        <item m="1" x="2995"/>
        <item m="1" x="2996"/>
        <item m="1" x="2997"/>
        <item m="1" x="2998"/>
        <item m="1" x="2999"/>
        <item m="1" x="3000"/>
        <item m="1" x="3116"/>
        <item m="1" x="3138"/>
        <item m="1" x="3147"/>
        <item m="1" x="3163"/>
        <item m="1" x="3164"/>
        <item m="1" x="3177"/>
        <item m="1" x="3193"/>
        <item m="1" x="3282"/>
        <item m="1" x="362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119"/>
        <item m="1" x="159"/>
        <item m="1" x="229"/>
        <item m="1" x="253"/>
        <item m="1" x="277"/>
        <item m="1" x="301"/>
        <item m="1" x="326"/>
        <item m="1" x="343"/>
        <item m="1" x="347"/>
        <item m="1" x="371"/>
        <item m="1" x="413"/>
        <item m="1" x="426"/>
        <item m="1" x="582"/>
        <item m="1" x="583"/>
        <item m="1" x="584"/>
        <item m="1" x="585"/>
        <item m="1" x="670"/>
        <item m="1" x="683"/>
        <item m="1" x="684"/>
        <item m="1" x="685"/>
        <item m="1" x="686"/>
        <item m="1" x="687"/>
        <item m="1" x="688"/>
        <item m="1" x="689"/>
        <item m="1" x="690"/>
        <item m="1" x="691"/>
        <item m="1" x="692"/>
        <item m="1" x="724"/>
        <item m="1" x="759"/>
        <item m="1" x="761"/>
        <item m="1" x="762"/>
        <item m="1" x="830"/>
        <item m="1" x="831"/>
        <item m="1" x="832"/>
        <item m="1" x="833"/>
        <item m="1" x="1065"/>
        <item m="1" x="1066"/>
        <item m="1" x="1067"/>
        <item m="1" x="1068"/>
        <item m="1" x="1069"/>
        <item m="1" x="1070"/>
        <item m="1" x="1071"/>
        <item m="1" x="1186"/>
        <item m="1" x="1187"/>
        <item m="1" x="1188"/>
        <item m="1" x="1267"/>
        <item m="1" x="1268"/>
        <item m="1" x="1269"/>
        <item m="1" x="1270"/>
        <item m="1" x="1271"/>
        <item m="1" x="1272"/>
        <item m="1" x="1522"/>
        <item m="1" x="1523"/>
        <item m="1" x="1524"/>
        <item m="1" x="1525"/>
        <item m="1" x="1526"/>
        <item m="1" x="1527"/>
        <item m="1" x="1528"/>
        <item m="1" x="1529"/>
        <item m="1" x="3159"/>
        <item m="1" x="3175"/>
        <item m="1" x="3194"/>
        <item m="1" x="1109"/>
        <item m="1" x="1110"/>
        <item m="1" x="1111"/>
        <item m="1" x="1112"/>
        <item m="1" x="1113"/>
        <item m="1" x="1114"/>
        <item m="1" x="1115"/>
        <item m="1" x="1116"/>
        <item m="1" x="1117"/>
        <item m="1" x="1118"/>
        <item m="1" x="1119"/>
        <item m="1" x="1120"/>
        <item m="1" x="1121"/>
        <item m="1" x="1122"/>
        <item m="1" x="1123"/>
        <item m="1" x="1124"/>
        <item m="1" x="1125"/>
        <item m="1" x="1126"/>
        <item m="1" x="1127"/>
        <item m="1" x="1128"/>
        <item m="1" x="1129"/>
        <item m="1" x="1936"/>
        <item m="1" x="1937"/>
        <item m="1" x="1938"/>
        <item m="1" x="1939"/>
        <item m="1" x="1940"/>
        <item m="1" x="1941"/>
        <item m="1" x="1942"/>
        <item m="1" x="1943"/>
        <item m="1" x="1944"/>
        <item m="1" x="1945"/>
        <item m="1" x="1946"/>
        <item m="1" x="1947"/>
        <item m="1" x="3001"/>
        <item m="1" x="3002"/>
        <item m="1" x="3003"/>
        <item m="1" x="3004"/>
        <item m="1" x="3005"/>
        <item m="1" x="3006"/>
        <item m="1" x="3007"/>
        <item m="1" x="3008"/>
        <item m="1" x="3009"/>
        <item m="1" x="3010"/>
        <item m="1" x="3011"/>
        <item m="1" x="3012"/>
        <item m="1" x="3013"/>
        <item m="1" x="3014"/>
        <item m="1" x="3015"/>
        <item m="1" x="3016"/>
        <item m="1" x="3017"/>
        <item m="1" x="3018"/>
        <item m="1" x="3019"/>
        <item m="1" x="3020"/>
        <item m="1" x="3021"/>
        <item m="1" x="3022"/>
        <item m="1" x="3023"/>
        <item m="1" x="3024"/>
        <item m="1" x="3025"/>
        <item m="1" x="3026"/>
        <item m="1" x="3027"/>
        <item m="1" x="3028"/>
        <item m="1" x="3117"/>
        <item m="1" x="3118"/>
        <item m="1" x="3122"/>
        <item m="1" x="3195"/>
        <item m="1" x="3196"/>
        <item m="1" x="162"/>
        <item m="1" x="218"/>
        <item m="1" x="409"/>
        <item m="1" x="410"/>
        <item m="1" x="3160"/>
        <item m="1" x="148"/>
        <item m="1" x="197"/>
        <item m="1" x="260"/>
        <item m="1" x="327"/>
        <item m="1" x="334"/>
        <item m="1" x="359"/>
        <item m="1" x="377"/>
        <item m="1" x="427"/>
        <item m="1" x="586"/>
        <item m="1" x="587"/>
        <item m="1" x="693"/>
        <item m="1" x="694"/>
        <item m="1" x="695"/>
        <item m="1" x="696"/>
        <item m="1" x="697"/>
        <item m="1" x="698"/>
        <item m="1" x="725"/>
        <item m="1" x="763"/>
        <item m="1" x="764"/>
        <item m="1" x="834"/>
        <item m="1" x="835"/>
        <item m="1" x="836"/>
        <item m="1" x="1072"/>
        <item m="1" x="1073"/>
        <item m="1" x="1130"/>
        <item m="1" x="1131"/>
        <item m="1" x="1132"/>
        <item m="1" x="1189"/>
        <item m="1" x="1277"/>
        <item m="1" x="1278"/>
        <item m="1" x="1279"/>
        <item m="1" x="1284"/>
        <item m="1" x="1530"/>
        <item m="1" x="1531"/>
        <item m="1" x="1532"/>
        <item m="1" x="1533"/>
        <item m="1" x="1534"/>
        <item m="1" x="1535"/>
        <item m="1" x="1536"/>
        <item m="1" x="1948"/>
        <item m="1" x="1949"/>
        <item m="1" x="1950"/>
        <item m="1" x="1951"/>
        <item m="1" x="1952"/>
        <item m="1" x="1953"/>
        <item m="1" x="1954"/>
        <item m="1" x="1955"/>
        <item m="1" x="1956"/>
        <item m="1" x="1957"/>
        <item m="1" x="1958"/>
        <item m="1" x="1959"/>
        <item m="1" x="1960"/>
        <item m="1" x="1961"/>
        <item m="1" x="1962"/>
        <item m="1" x="1963"/>
        <item m="1" x="1964"/>
        <item m="1" x="1965"/>
        <item m="1" x="1966"/>
        <item m="1" x="1967"/>
        <item m="1" x="1968"/>
        <item m="1" x="1969"/>
        <item m="1" x="1970"/>
        <item m="1" x="1971"/>
        <item m="1" x="1972"/>
        <item m="1" x="1973"/>
        <item m="1" x="1974"/>
        <item m="1" x="1985"/>
        <item m="1" x="1986"/>
        <item m="1" x="3029"/>
        <item m="1" x="3030"/>
        <item m="1" x="3031"/>
        <item m="1" x="3032"/>
        <item m="1" x="3033"/>
        <item m="1" x="3034"/>
        <item m="1" x="3035"/>
        <item m="1" x="3036"/>
        <item m="1" x="3037"/>
        <item m="1" x="3038"/>
        <item m="1" x="3039"/>
        <item m="1" x="3040"/>
        <item m="1" x="3041"/>
        <item m="1" x="3042"/>
        <item m="1" x="3043"/>
        <item m="1" x="3044"/>
        <item m="1" x="3045"/>
        <item m="1" x="3046"/>
        <item m="1" x="3047"/>
        <item m="1" x="3048"/>
        <item m="1" x="3139"/>
        <item m="1" x="3197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71"/>
        <item x="72"/>
        <item x="73"/>
        <item x="27"/>
        <item x="28"/>
        <item x="29"/>
        <item x="30"/>
        <item x="31"/>
        <item x="32"/>
        <item x="33"/>
        <item x="34"/>
        <item x="68"/>
        <item x="69"/>
        <item x="70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162">
        <item x="4"/>
        <item m="1" x="3697"/>
        <item m="1" x="3698"/>
        <item m="1" x="3699"/>
        <item m="1" x="3118"/>
        <item m="1" x="3120"/>
        <item m="1" x="3125"/>
        <item m="1" x="3128"/>
        <item m="1" x="3141"/>
        <item m="1" x="3144"/>
        <item m="1" x="1304"/>
        <item m="1" x="3145"/>
        <item m="1" x="3147"/>
        <item m="1" x="3153"/>
        <item m="1" x="3117"/>
        <item m="1" x="3123"/>
        <item m="1" x="3129"/>
        <item m="1" x="3126"/>
        <item m="1" x="3140"/>
        <item m="1" x="3146"/>
        <item m="1" x="3151"/>
        <item m="1" x="3152"/>
        <item m="1" x="1303"/>
        <item m="1" x="3115"/>
        <item m="1" x="3119"/>
        <item m="1" x="3122"/>
        <item m="1" x="3131"/>
        <item m="1" x="3132"/>
        <item m="1" x="3127"/>
        <item m="1" x="3143"/>
        <item m="1" x="3149"/>
        <item m="1" x="3101"/>
        <item m="1" x="3116"/>
        <item m="1" x="3121"/>
        <item m="1" x="3139"/>
        <item m="1" x="3124"/>
        <item m="1" x="3130"/>
        <item m="1" x="3137"/>
        <item m="1" x="3694"/>
        <item m="1" x="3700"/>
        <item m="1" x="3703"/>
        <item m="1" x="3701"/>
        <item m="1" x="3710"/>
        <item m="1" x="3114"/>
        <item m="1" x="3142"/>
        <item m="1" x="3148"/>
        <item m="1" x="3150"/>
        <item m="1" x="3133"/>
        <item m="1" x="3099"/>
        <item m="1" x="3136"/>
        <item m="1" x="3135"/>
        <item m="1" x="3134"/>
        <item m="1" x="3100"/>
        <item m="1" x="3102"/>
        <item m="1" x="3103"/>
        <item m="1" x="3110"/>
        <item m="1" x="3105"/>
        <item m="1" x="3112"/>
        <item m="1" x="3106"/>
        <item m="1" x="3104"/>
        <item m="1" x="3109"/>
        <item m="1" x="3108"/>
        <item m="1" x="3107"/>
        <item m="1" x="3113"/>
        <item m="1" x="3111"/>
        <item m="1" x="3138"/>
        <item m="1" x="3370"/>
        <item m="1" x="483"/>
        <item m="1" x="3404"/>
        <item m="1" x="3406"/>
        <item m="1" x="3381"/>
        <item m="1" x="3387"/>
        <item m="1" x="3165"/>
        <item m="1" x="3395"/>
        <item m="1" x="3376"/>
        <item m="1" x="3378"/>
        <item m="1" x="3377"/>
        <item m="1" x="3374"/>
        <item m="1" x="3375"/>
        <item m="1" x="3402"/>
        <item m="1" x="3400"/>
        <item m="1" x="481"/>
        <item m="1" x="3364"/>
        <item m="1" x="3351"/>
        <item m="1" x="3391"/>
        <item m="1" x="3361"/>
        <item m="1" x="3350"/>
        <item m="1" x="3474"/>
        <item m="1" x="3469"/>
        <item m="1" x="3471"/>
        <item m="1" x="3472"/>
        <item m="1" x="3477"/>
        <item m="1" x="3473"/>
        <item m="1" x="3478"/>
        <item m="1" x="3480"/>
        <item m="1" x="3467"/>
        <item m="1" x="3468"/>
        <item m="1" x="3470"/>
        <item m="1" x="3479"/>
        <item m="1" x="3475"/>
        <item m="1" x="3476"/>
        <item m="1" x="3525"/>
        <item m="1" x="3524"/>
        <item m="1" x="3526"/>
        <item m="1" x="3528"/>
        <item m="1" x="3527"/>
        <item m="1" x="3529"/>
        <item m="1" x="3530"/>
        <item m="1" x="3531"/>
        <item m="1" x="3532"/>
        <item m="1" x="3533"/>
        <item m="1" x="3534"/>
        <item m="1" x="3535"/>
        <item m="1" x="3537"/>
        <item m="1" x="3536"/>
        <item m="1" x="3538"/>
        <item m="1" x="3539"/>
        <item m="1" x="3541"/>
        <item m="1" x="919"/>
        <item m="1" x="3542"/>
        <item m="1" x="3540"/>
        <item m="1" x="3543"/>
        <item m="1" x="3545"/>
        <item m="1" x="920"/>
        <item m="1" x="3547"/>
        <item m="1" x="3548"/>
        <item m="1" x="3550"/>
        <item m="1" x="3549"/>
        <item m="1" x="3551"/>
        <item m="1" x="3552"/>
        <item m="1" x="3553"/>
        <item m="1" x="3554"/>
        <item m="1" x="3555"/>
        <item m="1" x="3556"/>
        <item m="1" x="3557"/>
        <item m="1" x="3558"/>
        <item m="1" x="3559"/>
        <item m="1" x="3560"/>
        <item m="1" x="3561"/>
        <item m="1" x="3562"/>
        <item m="1" x="3564"/>
        <item m="1" x="922"/>
        <item m="1" x="3563"/>
        <item m="1" x="3565"/>
        <item m="1" x="892"/>
        <item m="1" x="3566"/>
        <item m="1" x="894"/>
        <item m="1" x="895"/>
        <item m="1" x="923"/>
        <item m="1" x="896"/>
        <item m="1" x="898"/>
        <item m="1" x="897"/>
        <item m="1" x="899"/>
        <item m="1" x="901"/>
        <item m="1" x="900"/>
        <item m="1" x="902"/>
        <item m="1" x="903"/>
        <item m="1" x="904"/>
        <item m="1" x="905"/>
        <item m="1" x="906"/>
        <item m="1" x="907"/>
        <item m="1" x="908"/>
        <item m="1" x="909"/>
        <item m="1" x="910"/>
        <item m="1" x="911"/>
        <item m="1" x="913"/>
        <item m="1" x="912"/>
        <item m="1" x="914"/>
        <item m="1" x="3793"/>
        <item m="1" x="3373"/>
        <item m="1" x="3343"/>
        <item m="1" x="3314"/>
        <item m="1" x="3408"/>
        <item m="1" x="3321"/>
        <item m="1" x="893"/>
        <item m="1" x="3246"/>
        <item m="1" x="3794"/>
        <item m="1" x="3795"/>
        <item m="1" x="3271"/>
        <item m="1" x="3095"/>
        <item m="1" x="3167"/>
        <item m="1" x="3248"/>
        <item m="1" x="3249"/>
        <item m="1" x="142"/>
        <item m="1" x="3838"/>
        <item m="1" x="3836"/>
        <item m="1" x="3835"/>
        <item m="1" x="3837"/>
        <item m="1" x="3834"/>
        <item m="1" x="3839"/>
        <item m="1" x="3840"/>
        <item m="1" x="3841"/>
        <item m="1" x="3842"/>
        <item m="1" x="3832"/>
        <item m="1" x="3843"/>
        <item m="1" x="3086"/>
        <item m="1" x="1091"/>
        <item m="1" x="164"/>
        <item m="1" x="156"/>
        <item m="1" x="3899"/>
        <item m="1" x="3849"/>
        <item m="1" x="3851"/>
        <item m="1" x="3850"/>
        <item m="1" x="3852"/>
        <item m="1" x="3897"/>
        <item m="1" x="3914"/>
        <item m="1" x="3915"/>
        <item m="1" x="3916"/>
        <item m="1" x="3917"/>
        <item m="1" x="3920"/>
        <item m="1" x="3921"/>
        <item m="1" x="3439"/>
        <item m="1" x="3440"/>
        <item m="1" x="3464"/>
        <item m="1" x="3465"/>
        <item m="1" x="3454"/>
        <item m="1" x="3455"/>
        <item m="1" x="3456"/>
        <item m="1" x="3457"/>
        <item m="1" x="891"/>
        <item m="1" x="3176"/>
        <item m="1" x="3815"/>
        <item m="1" x="1253"/>
        <item m="1" x="1254"/>
        <item m="1" x="1255"/>
        <item m="1" x="1256"/>
        <item m="1" x="1257"/>
        <item m="1" x="1258"/>
        <item m="1" x="1259"/>
        <item m="1" x="1260"/>
        <item m="1" x="1261"/>
        <item m="1" x="1262"/>
        <item m="1" x="1263"/>
        <item m="1" x="1264"/>
        <item m="1" x="1265"/>
        <item m="1" x="1266"/>
        <item m="1" x="1267"/>
        <item m="1" x="1268"/>
        <item m="1" x="1269"/>
        <item m="1" x="1270"/>
        <item m="1" x="1271"/>
        <item m="1" x="1274"/>
        <item m="1" x="1278"/>
        <item m="1" x="1279"/>
        <item m="1" x="1280"/>
        <item m="1" x="1243"/>
        <item m="1" x="1244"/>
        <item m="1" x="1245"/>
        <item m="1" x="1246"/>
        <item m="1" x="1247"/>
        <item m="1" x="1248"/>
        <item m="1" x="1249"/>
        <item m="1" x="1250"/>
        <item m="1" x="1251"/>
        <item m="1" x="1252"/>
        <item m="1" x="3170"/>
        <item m="1" x="4008"/>
        <item m="1" x="4009"/>
        <item m="1" x="4010"/>
        <item m="1" x="4011"/>
        <item m="1" x="4012"/>
        <item m="1" x="4013"/>
        <item m="1" x="4014"/>
        <item m="1" x="4016"/>
        <item m="1" x="4018"/>
        <item m="1" x="4019"/>
        <item m="1" x="4020"/>
        <item m="1" x="4021"/>
        <item m="1" x="4022"/>
        <item m="1" x="4023"/>
        <item m="1" x="4024"/>
        <item m="1" x="4025"/>
        <item m="1" x="4026"/>
        <item m="1" x="4027"/>
        <item m="1" x="4028"/>
        <item m="1" x="4029"/>
        <item m="1" x="4030"/>
        <item m="1" x="4031"/>
        <item m="1" x="4033"/>
        <item m="1" x="4034"/>
        <item m="1" x="4036"/>
        <item m="1" x="4037"/>
        <item m="1" x="4038"/>
        <item m="1" x="4039"/>
        <item m="1" x="4040"/>
        <item m="1" x="4041"/>
        <item m="1" x="4043"/>
        <item m="1" x="4044"/>
        <item m="1" x="687"/>
        <item m="1" x="688"/>
        <item m="1" x="689"/>
        <item m="1" x="690"/>
        <item m="1" x="691"/>
        <item m="1" x="692"/>
        <item m="1" x="693"/>
        <item m="1" x="694"/>
        <item m="1" x="695"/>
        <item m="1" x="3458"/>
        <item m="1" x="671"/>
        <item m="1" x="3571"/>
        <item m="1" x="3575"/>
        <item m="1" x="3576"/>
        <item m="1" x="3578"/>
        <item m="1" x="3581"/>
        <item m="1" x="3584"/>
        <item m="1" x="3586"/>
        <item m="1" x="3591"/>
        <item m="1" x="3593"/>
        <item m="1" x="3594"/>
        <item m="1" x="3597"/>
        <item m="1" x="1019"/>
        <item m="1" x="1020"/>
        <item m="1" x="1021"/>
        <item m="1" x="1023"/>
        <item m="1" x="131"/>
        <item m="1" x="3823"/>
        <item m="1" x="3824"/>
        <item m="1" x="3825"/>
        <item m="1" x="3826"/>
        <item m="1" x="3828"/>
        <item m="1" x="3829"/>
        <item m="1" x="167"/>
        <item m="1" x="3856"/>
        <item m="1" x="177"/>
        <item m="1" x="3858"/>
        <item m="1" x="3857"/>
        <item m="1" x="192"/>
        <item m="1" x="3866"/>
        <item m="1" x="191"/>
        <item m="1" x="3617"/>
        <item m="1" x="3618"/>
        <item m="1" x="3642"/>
        <item m="1" x="3624"/>
        <item m="1" x="3622"/>
        <item m="1" x="3625"/>
        <item m="1" x="3628"/>
        <item m="1" x="3626"/>
        <item m="1" x="3641"/>
        <item m="1" x="3640"/>
        <item m="1" x="3630"/>
        <item m="1" x="3441"/>
        <item m="1" x="574"/>
        <item m="1" x="3442"/>
        <item m="1" x="575"/>
        <item m="1" x="576"/>
        <item m="1" x="3444"/>
        <item m="1" x="3443"/>
        <item m="1" x="577"/>
        <item m="1" x="578"/>
        <item m="1" x="199"/>
        <item m="1" x="3868"/>
        <item m="1" x="808"/>
        <item m="1" x="4005"/>
        <item m="1" x="3968"/>
        <item m="1" x="811"/>
        <item m="1" x="818"/>
        <item m="1" x="820"/>
        <item m="1" x="817"/>
        <item m="1" x="816"/>
        <item m="1" x="822"/>
        <item m="1" x="815"/>
        <item m="1" x="812"/>
        <item m="1" x="823"/>
        <item m="1" x="814"/>
        <item m="1" x="809"/>
        <item m="1" x="819"/>
        <item m="1" x="810"/>
        <item m="1" x="821"/>
        <item m="1" x="813"/>
        <item m="1" x="3878"/>
        <item m="1" x="3888"/>
        <item m="1" x="1175"/>
        <item m="1" x="1174"/>
        <item m="1" x="1177"/>
        <item m="1" x="1176"/>
        <item m="1" x="3679"/>
        <item m="1" x="3682"/>
        <item m="1" x="1179"/>
        <item m="1" x="1178"/>
        <item m="1" x="3677"/>
        <item m="1" x="3087"/>
        <item m="1" x="3083"/>
        <item m="1" x="3894"/>
        <item m="1" x="381"/>
        <item m="1" x="3933"/>
        <item m="1" x="1897"/>
        <item m="1" x="258"/>
        <item m="1" x="251"/>
        <item m="1" x="314"/>
        <item m="1" x="3227"/>
        <item m="1" x="3228"/>
        <item m="1" x="3233"/>
        <item m="1" x="1093"/>
        <item m="1" x="1092"/>
        <item m="1" x="3084"/>
        <item m="1" x="3085"/>
        <item m="1" x="1090"/>
        <item m="1" x="924"/>
        <item m="1" x="2416"/>
        <item m="1" x="2417"/>
        <item m="1" x="2418"/>
        <item m="1" x="1287"/>
        <item m="1" x="1273"/>
        <item m="1" x="1275"/>
        <item m="1" x="1277"/>
        <item m="1" x="1281"/>
        <item m="1" x="1283"/>
        <item m="1" x="1284"/>
        <item m="1" x="1286"/>
        <item m="1" x="1289"/>
        <item m="1" x="1291"/>
        <item m="1" x="1292"/>
        <item m="1" x="1272"/>
        <item m="1" x="1276"/>
        <item m="1" x="1282"/>
        <item m="1" x="1285"/>
        <item m="1" x="1288"/>
        <item m="1" x="1290"/>
        <item m="1" x="1293"/>
        <item m="1" x="3252"/>
        <item m="1" x="3253"/>
        <item m="1" x="3254"/>
        <item m="1" x="3255"/>
        <item m="1" x="3168"/>
        <item m="1" x="3242"/>
        <item m="1" x="3243"/>
        <item m="1" x="3199"/>
        <item m="1" x="272"/>
        <item m="1" x="273"/>
        <item m="1" x="3263"/>
        <item m="1" x="3262"/>
        <item m="1" x="3907"/>
        <item m="1" x="3908"/>
        <item m="1" x="287"/>
        <item m="1" x="285"/>
        <item m="1" x="3205"/>
        <item m="1" x="3208"/>
        <item m="1" x="3207"/>
        <item m="1" x="3206"/>
        <item m="1" x="3221"/>
        <item m="1" x="300"/>
        <item m="1" x="3232"/>
        <item m="1" x="3259"/>
        <item m="1" x="3241"/>
        <item m="1" x="3211"/>
        <item m="1" x="3212"/>
        <item m="1" x="3213"/>
        <item m="1" x="3215"/>
        <item m="1" x="3209"/>
        <item m="1" x="3210"/>
        <item m="1" x="3901"/>
        <item m="1" x="3906"/>
        <item m="1" x="3902"/>
        <item m="1" x="3904"/>
        <item m="1" x="727"/>
        <item m="1" x="734"/>
        <item m="1" x="728"/>
        <item m="1" x="729"/>
        <item m="1" x="2981"/>
        <item m="1" x="733"/>
        <item m="1" x="732"/>
        <item m="1" x="735"/>
        <item m="1" x="736"/>
        <item m="1" x="221"/>
        <item m="1" x="227"/>
        <item m="1" x="4161"/>
        <item m="1" x="234"/>
        <item m="1" x="3247"/>
        <item m="1" x="1945"/>
        <item m="1" x="3687"/>
        <item m="1" x="1935"/>
        <item m="1" x="1903"/>
        <item m="1" x="1932"/>
        <item m="1" x="1937"/>
        <item m="1" x="3705"/>
        <item m="1" x="1944"/>
        <item m="1" x="1938"/>
        <item m="1" x="1901"/>
        <item m="1" x="1930"/>
        <item m="1" x="3709"/>
        <item m="1" x="3696"/>
        <item m="1" x="1941"/>
        <item m="1" x="1899"/>
        <item m="1" x="1904"/>
        <item m="1" x="3685"/>
        <item m="1" x="1931"/>
        <item m="1" x="3354"/>
        <item m="1" x="3397"/>
        <item m="1" x="3366"/>
        <item m="1" x="3417"/>
        <item m="1" x="479"/>
        <item m="1" x="3346"/>
        <item m="1" x="3511"/>
        <item m="1" x="3510"/>
        <item m="1" x="3767"/>
        <item m="1" x="3770"/>
        <item m="1" x="3773"/>
        <item m="1" x="3305"/>
        <item m="1" x="1929"/>
        <item m="1" x="1933"/>
        <item m="1" x="1934"/>
        <item m="1" x="3695"/>
        <item m="1" x="1918"/>
        <item m="1" x="1943"/>
        <item m="1" x="1942"/>
        <item m="1" x="1946"/>
        <item m="1" x="1947"/>
        <item m="1" x="1103"/>
        <item m="1" x="477"/>
        <item m="1" x="476"/>
        <item m="1" x="3416"/>
        <item m="1" x="3415"/>
        <item m="1" x="3332"/>
        <item m="1" x="3303"/>
        <item m="1" x="3344"/>
        <item m="1" x="3372"/>
        <item m="1" x="3356"/>
        <item m="1" x="3338"/>
        <item m="1" x="3331"/>
        <item m="1" x="3326"/>
        <item m="1" x="3853"/>
        <item m="1" x="890"/>
        <item m="1" x="889"/>
        <item m="1" x="3171"/>
        <item m="1" x="3411"/>
        <item m="1" x="3349"/>
        <item m="1" x="3365"/>
        <item m="1" x="470"/>
        <item m="1" x="3336"/>
        <item m="1" x="3327"/>
        <item m="1" x="480"/>
        <item m="1" x="3409"/>
        <item m="1" x="3325"/>
        <item m="1" x="3342"/>
        <item m="1" x="3363"/>
        <item m="1" x="3334"/>
        <item m="1" x="3340"/>
        <item m="1" x="3330"/>
        <item m="1" x="3345"/>
        <item m="1" x="3335"/>
        <item m="1" x="3337"/>
        <item m="1" x="3393"/>
        <item m="1" x="3390"/>
        <item m="1" x="3362"/>
        <item m="1" x="3096"/>
        <item m="1" x="3683"/>
        <item m="1" x="1976"/>
        <item m="1" x="3784"/>
        <item m="1" x="3750"/>
        <item m="1" x="3753"/>
        <item m="1" x="3756"/>
        <item m="1" x="3759"/>
        <item m="1" x="3762"/>
        <item m="1" x="3765"/>
        <item m="1" x="3768"/>
        <item m="1" x="3771"/>
        <item m="1" x="3774"/>
        <item m="1" x="3811"/>
        <item m="1" x="3813"/>
        <item m="1" x="3432"/>
        <item m="1" x="3453"/>
        <item m="1" x="3786"/>
        <item m="1" x="3785"/>
        <item m="1" x="3783"/>
        <item m="1" x="3751"/>
        <item m="1" x="3754"/>
        <item m="1" x="3757"/>
        <item m="1" x="3760"/>
        <item m="1" x="3763"/>
        <item m="1" x="3766"/>
        <item m="1" x="3769"/>
        <item m="1" x="3772"/>
        <item m="1" x="3775"/>
        <item m="1" x="3520"/>
        <item m="1" x="3154"/>
        <item m="1" x="3568"/>
        <item m="1" x="128"/>
        <item m="1" x="3802"/>
        <item m="1" x="3807"/>
        <item m="1" x="3798"/>
        <item m="1" x="3804"/>
        <item m="1" x="3799"/>
        <item m="1" x="3383"/>
        <item m="1" x="3398"/>
        <item m="1" x="3369"/>
        <item m="1" x="3371"/>
        <item m="1" x="3328"/>
        <item m="1" x="3379"/>
        <item m="1" x="3950"/>
        <item m="1" x="701"/>
        <item m="1" x="3459"/>
        <item m="1" x="3944"/>
        <item m="1" x="670"/>
        <item m="1" x="3159"/>
        <item m="1" x="1927"/>
        <item m="1" x="3847"/>
        <item m="1" x="3925"/>
        <item m="1" x="1024"/>
        <item m="1" x="3819"/>
        <item m="1" x="179"/>
        <item m="1" x="3643"/>
        <item m="1" x="3644"/>
        <item m="1" x="3446"/>
        <item m="1" x="828"/>
        <item m="1" x="3681"/>
        <item m="1" x="3195"/>
        <item m="1" x="3091"/>
        <item m="1" x="3092"/>
        <item m="1" x="3090"/>
        <item m="1" x="3088"/>
        <item m="1" x="3089"/>
        <item m="1" x="837"/>
        <item m="1" x="838"/>
        <item m="1" x="2901"/>
        <item m="1" x="832"/>
        <item m="1" x="2903"/>
        <item m="1" x="802"/>
        <item m="1" x="3911"/>
        <item m="1" x="1026"/>
        <item m="1" x="3160"/>
        <item m="1" x="825"/>
        <item m="1" x="826"/>
        <item m="1" x="3436"/>
        <item m="1" x="831"/>
        <item m="1" x="1088"/>
        <item m="1" x="3589"/>
        <item m="1" x="3601"/>
        <item m="1" x="807"/>
        <item m="1" x="3886"/>
        <item m="1" x="3612"/>
        <item m="1" x="3615"/>
        <item m="1" x="3910"/>
        <item m="1" x="3588"/>
        <item m="1" x="3860"/>
        <item m="1" x="3634"/>
        <item m="1" x="3620"/>
        <item m="1" x="3632"/>
        <item m="1" x="3639"/>
        <item m="1" x="3633"/>
        <item m="1" x="3637"/>
        <item m="1" x="3636"/>
        <item m="1" x="3635"/>
        <item m="1" x="3638"/>
        <item m="1" x="3572"/>
        <item m="1" x="3684"/>
        <item m="1" x="3905"/>
        <item m="1" x="3546"/>
        <item m="1" x="3431"/>
        <item m="1" x="3226"/>
        <item m="1" x="3250"/>
        <item m="1" x="3367"/>
        <item m="1" x="3865"/>
        <item m="1" x="185"/>
        <item m="1" x="3861"/>
        <item m="1" x="3864"/>
        <item m="1" x="3859"/>
        <item m="1" x="1159"/>
        <item m="1" x="1164"/>
        <item m="1" x="3460"/>
        <item m="1" x="3461"/>
        <item m="1" x="3463"/>
        <item m="1" x="3462"/>
        <item m="1" x="3300"/>
        <item m="1" x="3258"/>
        <item m="1" x="3238"/>
        <item m="1" x="3217"/>
        <item m="1" x="3218"/>
        <item m="1" x="3219"/>
        <item m="1" x="3220"/>
        <item m="1" x="3268"/>
        <item m="1" x="3299"/>
        <item m="1" x="3284"/>
        <item m="1" x="3281"/>
        <item m="1" x="3936"/>
        <item m="1" x="3938"/>
        <item m="1" x="3937"/>
        <item m="1" x="3942"/>
        <item m="1" x="3939"/>
        <item m="1" x="3401"/>
        <item m="1" x="3396"/>
        <item m="1" x="3394"/>
        <item m="1" x="3846"/>
        <item m="1" x="3845"/>
        <item m="1" x="3306"/>
        <item m="1" x="3877"/>
        <item m="1" x="3927"/>
        <item m="1" x="3928"/>
        <item m="1" x="3929"/>
        <item m="1" x="3930"/>
        <item m="1" x="3931"/>
        <item m="1" x="3932"/>
        <item m="1" x="3175"/>
        <item m="1" x="190"/>
        <item m="1" x="3267"/>
        <item m="1" x="3257"/>
        <item m="1" x="3923"/>
        <item m="1" x="3924"/>
        <item m="1" x="3261"/>
        <item m="1" x="3912"/>
        <item m="1" x="3194"/>
        <item m="1" x="3180"/>
        <item m="1" x="3181"/>
        <item m="1" x="3182"/>
        <item m="1" x="3183"/>
        <item m="1" x="3184"/>
        <item m="1" x="3185"/>
        <item m="1" x="3188"/>
        <item m="1" x="3186"/>
        <item m="1" x="3187"/>
        <item m="1" x="3189"/>
        <item m="1" x="3190"/>
        <item m="1" x="3191"/>
        <item m="1" x="3192"/>
        <item m="1" x="3193"/>
        <item m="1" x="3197"/>
        <item m="1" x="3833"/>
        <item m="1" x="3844"/>
        <item m="1" x="3898"/>
        <item m="1" x="3889"/>
        <item m="1" x="3270"/>
        <item m="1" x="3790"/>
        <item m="1" x="3789"/>
        <item m="1" x="3792"/>
        <item m="1" x="3791"/>
        <item m="1" x="3867"/>
        <item m="1" x="3822"/>
        <item m="1" x="206"/>
        <item m="1" x="200"/>
        <item m="1" x="3869"/>
        <item m="1" x="3870"/>
        <item m="1" x="3871"/>
        <item m="1" x="3872"/>
        <item m="1" x="3873"/>
        <item m="1" x="3874"/>
        <item m="1" x="201"/>
        <item m="1" x="3235"/>
        <item m="1" x="3236"/>
        <item m="1" x="3237"/>
        <item m="1" x="3880"/>
        <item m="1" x="3881"/>
        <item m="1" x="3882"/>
        <item m="1" x="3883"/>
        <item m="1" x="3884"/>
        <item m="1" x="3885"/>
        <item m="1" x="3887"/>
        <item m="1" x="208"/>
        <item m="1" x="139"/>
        <item m="1" x="292"/>
        <item m="1" x="307"/>
        <item m="1" x="3892"/>
        <item m="1" x="3177"/>
        <item m="1" x="3909"/>
        <item m="1" x="3788"/>
        <item m="1" x="3678"/>
        <item m="1" x="3288"/>
        <item m="1" x="1894"/>
        <item m="1" x="3279"/>
        <item m="1" x="3831"/>
        <item m="1" x="3275"/>
        <item m="1" x="3298"/>
        <item m="1" x="3292"/>
        <item m="1" x="3900"/>
        <item m="1" x="3245"/>
        <item m="1" x="3302"/>
        <item m="1" x="3820"/>
        <item m="1" x="3926"/>
        <item m="1" x="3655"/>
        <item m="1" x="3660"/>
        <item m="1" x="3680"/>
        <item m="1" x="3664"/>
        <item m="1" x="3675"/>
        <item m="1" x="3891"/>
        <item m="1" x="3269"/>
        <item m="1" x="3854"/>
        <item m="1" x="3293"/>
        <item m="1" x="3301"/>
        <item m="1" x="3290"/>
        <item m="1" x="3272"/>
        <item m="1" x="3296"/>
        <item m="1" x="3276"/>
        <item m="1" x="3287"/>
        <item m="1" x="3274"/>
        <item m="1" x="3278"/>
        <item m="1" x="3286"/>
        <item m="1" x="3280"/>
        <item m="1" x="3285"/>
        <item m="1" x="3291"/>
        <item m="1" x="3277"/>
        <item m="1" x="3818"/>
        <item m="1" x="3876"/>
        <item m="1" x="3273"/>
        <item m="1" x="1242"/>
        <item m="1" x="3196"/>
        <item m="1" x="265"/>
        <item m="1" x="3201"/>
        <item m="1" x="3200"/>
        <item m="1" x="3202"/>
        <item m="1" x="282"/>
        <item m="1" x="3203"/>
        <item m="1" x="3266"/>
        <item m="1" x="3204"/>
        <item m="1" x="3222"/>
        <item m="1" x="3239"/>
        <item m="1" x="3289"/>
        <item m="1" x="233"/>
        <item m="1" x="3310"/>
        <item m="1" x="3315"/>
        <item m="1" x="3312"/>
        <item m="1" x="3322"/>
        <item m="1" x="3251"/>
        <item m="1" x="3304"/>
        <item m="1" x="3319"/>
        <item m="1" x="473"/>
        <item m="1" x="3161"/>
        <item m="1" x="3669"/>
        <item m="1" x="3313"/>
        <item m="1" x="3323"/>
        <item m="1" x="3324"/>
        <item m="1" x="3353"/>
        <item m="1" x="3311"/>
        <item m="1" x="3308"/>
        <item m="1" x="3318"/>
        <item m="1" x="3307"/>
        <item m="1" x="472"/>
        <item m="1" x="3309"/>
        <item m="1" x="3896"/>
        <item m="1" x="3821"/>
        <item m="1" x="3922"/>
        <item m="1" x="238"/>
        <item m="1" x="3919"/>
        <item m="1" x="3918"/>
        <item m="1" x="482"/>
        <item m="1" x="3295"/>
        <item m="1" x="3297"/>
        <item m="1" x="3355"/>
        <item m="1" x="570"/>
        <item m="1" x="571"/>
        <item m="1" x="573"/>
        <item m="1" x="3423"/>
        <item m="1" x="3427"/>
        <item m="1" x="572"/>
        <item m="1" x="3987"/>
        <item m="1" x="3984"/>
        <item m="1" x="3980"/>
        <item m="1" x="3970"/>
        <item m="1" x="3964"/>
        <item m="1" x="795"/>
        <item m="1" x="852"/>
        <item m="1" x="791"/>
        <item m="1" x="798"/>
        <item m="1" x="3966"/>
        <item m="1" x="3967"/>
        <item m="1" x="3972"/>
        <item m="1" x="3986"/>
        <item m="1" x="796"/>
        <item m="1" x="4006"/>
        <item m="1" x="800"/>
        <item m="1" x="3997"/>
        <item m="1" x="3975"/>
        <item m="1" x="804"/>
        <item m="1" x="792"/>
        <item m="1" x="801"/>
        <item m="1" x="805"/>
        <item m="1" x="1162"/>
        <item m="1" x="1160"/>
        <item m="1" x="1161"/>
        <item m="1" x="1163"/>
        <item m="1" x="1167"/>
        <item m="1" x="1171"/>
        <item m="1" x="1169"/>
        <item m="1" x="1172"/>
        <item m="1" x="1165"/>
        <item m="1" x="1168"/>
        <item m="1" x="1173"/>
        <item m="1" x="1166"/>
        <item m="1" x="1170"/>
        <item m="1" x="3707"/>
        <item m="1" x="3659"/>
        <item m="1" x="1180"/>
        <item m="1" x="1181"/>
        <item m="1" x="3670"/>
        <item m="1" x="3676"/>
        <item m="1" x="3890"/>
        <item m="1" x="3223"/>
        <item m="1" x="3606"/>
        <item m="1" x="3607"/>
        <item m="1" x="3282"/>
        <item m="1" x="3173"/>
        <item m="1" x="3283"/>
        <item m="1" x="175"/>
        <item m="1" x="1489"/>
        <item m="1" x="4002"/>
        <item m="1" x="3570"/>
        <item m="1" x="1953"/>
        <item m="1" x="1971"/>
        <item m="1" x="2017"/>
        <item m="1" x="1966"/>
        <item m="1" x="1973"/>
        <item m="1" x="1964"/>
        <item m="1" x="1974"/>
        <item m="1" x="1965"/>
        <item m="1" x="1958"/>
        <item m="1" x="2021"/>
        <item m="1" x="3712"/>
        <item m="1" x="1972"/>
        <item m="1" x="1963"/>
        <item m="1" x="1959"/>
        <item m="1" x="2013"/>
        <item m="1" x="2028"/>
        <item m="1" x="3602"/>
        <item m="1" x="3600"/>
        <item m="1" x="3603"/>
        <item m="1" x="3800"/>
        <item m="1" x="3801"/>
        <item m="1" x="3809"/>
        <item m="1" x="3803"/>
        <item m="1" x="3812"/>
        <item m="1" x="3805"/>
        <item m="1" x="3808"/>
        <item m="1" x="3810"/>
        <item m="1" x="3814"/>
        <item m="1" x="3816"/>
        <item m="1" x="4035"/>
        <item m="1" x="3450"/>
        <item m="1" x="3451"/>
        <item m="1" x="3579"/>
        <item m="1" x="3827"/>
        <item m="1" x="3855"/>
        <item m="1" x="3619"/>
        <item m="1" x="3621"/>
        <item m="1" x="3623"/>
        <item m="1" x="3627"/>
        <item m="1" x="3629"/>
        <item m="1" x="3631"/>
        <item m="1" x="3645"/>
        <item m="1" x="3646"/>
        <item m="1" x="3647"/>
        <item m="1" x="3419"/>
        <item m="1" x="3421"/>
        <item m="1" x="3435"/>
        <item m="1" x="3452"/>
        <item m="1" x="3433"/>
        <item m="1" x="3434"/>
        <item m="1" x="3424"/>
        <item m="1" x="3420"/>
        <item m="1" x="3449"/>
        <item m="1" x="3447"/>
        <item m="1" x="3448"/>
        <item m="1" x="3418"/>
        <item m="1" x="3426"/>
        <item m="1" x="3437"/>
        <item m="1" x="3428"/>
        <item m="1" x="3422"/>
        <item m="1" x="3425"/>
        <item m="1" x="3985"/>
        <item m="1" x="3981"/>
        <item m="1" x="3992"/>
        <item m="1" x="3990"/>
        <item m="1" x="3978"/>
        <item m="1" x="3971"/>
        <item m="1" x="3999"/>
        <item m="1" x="3979"/>
        <item m="1" x="3996"/>
        <item m="1" x="3989"/>
        <item m="1" x="3995"/>
        <item m="1" x="3998"/>
        <item m="1" x="3974"/>
        <item m="1" x="3973"/>
        <item m="1" x="3983"/>
        <item m="1" x="3988"/>
        <item m="1" x="3976"/>
        <item m="1" x="803"/>
        <item m="1" x="3977"/>
        <item m="1" x="3969"/>
        <item m="1" x="3993"/>
        <item m="1" x="3965"/>
        <item m="1" x="3994"/>
        <item m="1" x="3982"/>
        <item m="1" x="3879"/>
        <item m="1" x="1950"/>
        <item m="1" x="2022"/>
        <item m="1" x="2023"/>
        <item m="1" x="2015"/>
        <item m="1" x="2040"/>
        <item m="1" x="2025"/>
        <item m="1" x="3657"/>
        <item m="1" x="3656"/>
        <item m="1" x="3658"/>
        <item m="1" x="3663"/>
        <item m="1" x="3661"/>
        <item m="1" x="3662"/>
        <item m="1" x="3667"/>
        <item m="1" x="3668"/>
        <item m="1" x="3673"/>
        <item m="1" x="3671"/>
        <item m="1" x="3674"/>
        <item m="1" x="3438"/>
        <item m="1" x="1089"/>
        <item m="1" x="3604"/>
        <item m="1" x="3605"/>
        <item m="1" x="3893"/>
        <item m="1" x="3240"/>
        <item m="1" x="2866"/>
        <item m="1" x="170"/>
        <item m="1" x="3595"/>
        <item m="1" x="3505"/>
        <item m="1" x="3504"/>
        <item m="1" x="3609"/>
        <item m="1" x="3610"/>
        <item m="1" x="3611"/>
        <item m="1" x="3613"/>
        <item m="1" x="3094"/>
        <item m="1" x="3616"/>
        <item m="1" x="3093"/>
        <item m="1" x="1095"/>
        <item m="1" x="1094"/>
        <item m="1" x="1960"/>
        <item m="1" x="1955"/>
        <item m="1" x="2014"/>
        <item m="1" x="2030"/>
        <item m="1" x="2036"/>
        <item m="1" x="1967"/>
        <item m="1" x="1969"/>
        <item m="1" x="2018"/>
        <item m="1" x="2046"/>
        <item m="1" x="2027"/>
        <item m="1" x="1951"/>
        <item m="1" x="2016"/>
        <item m="1" x="2020"/>
        <item m="1" x="2019"/>
        <item m="1" x="1968"/>
        <item m="1" x="2012"/>
        <item m="1" x="1952"/>
        <item m="1" x="3713"/>
        <item m="1" x="1956"/>
        <item m="1" x="2039"/>
        <item m="1" x="2163"/>
        <item m="1" x="1961"/>
        <item m="1" x="1949"/>
        <item m="1" x="2029"/>
        <item m="1" x="1970"/>
        <item m="1" x="1957"/>
        <item m="1" x="2024"/>
        <item m="1" x="2026"/>
        <item m="1" x="1954"/>
        <item m="1" x="3590"/>
        <item m="1" x="3596"/>
        <item m="1" x="793"/>
        <item m="1" x="794"/>
        <item m="1" x="799"/>
        <item m="1" x="797"/>
        <item m="1" x="3599"/>
        <item m="1" x="3230"/>
        <item m="1" x="3231"/>
        <item m="1" x="4015"/>
        <item m="1" x="4017"/>
        <item m="1" x="2900"/>
        <item m="1" x="830"/>
        <item m="1" x="833"/>
        <item m="1" x="824"/>
        <item m="1" x="829"/>
        <item m="1" x="841"/>
        <item m="1" x="2902"/>
        <item m="1" x="827"/>
        <item m="1" x="839"/>
        <item m="1" x="840"/>
        <item m="1" x="3585"/>
        <item m="1" x="3580"/>
        <item m="1" x="4160"/>
        <item m="1" x="3913"/>
        <item m="1" x="3796"/>
        <item m="1" x="3711"/>
        <item m="1" x="3179"/>
        <item m="1" x="3178"/>
        <item m="1" x="3214"/>
        <item m="1" x="3224"/>
        <item m="1" x="3724"/>
        <item m="1" x="3722"/>
        <item m="1" x="3718"/>
        <item m="1" x="3726"/>
        <item m="1" x="3735"/>
        <item m="1" x="3744"/>
        <item m="1" x="3745"/>
        <item m="1" x="3748"/>
        <item m="1" x="3743"/>
        <item m="1" x="3730"/>
        <item m="1" x="3715"/>
        <item m="1" x="3738"/>
        <item m="1" x="3806"/>
        <item m="1" x="4032"/>
        <item m="1" x="3264"/>
        <item m="1" x="3265"/>
        <item m="1" x="3429"/>
        <item m="1" x="4001"/>
        <item m="1" x="4004"/>
        <item m="1" x="3991"/>
        <item m="1" x="4003"/>
        <item m="1" x="4000"/>
        <item m="1" x="3739"/>
        <item m="1" x="3747"/>
        <item m="1" x="3720"/>
        <item m="1" x="3666"/>
        <item m="1" x="3665"/>
        <item m="1" x="3672"/>
        <item m="1" x="3614"/>
        <item m="1" x="3725"/>
        <item m="1" x="3721"/>
        <item m="1" x="3731"/>
        <item m="1" x="3719"/>
        <item m="1" x="3733"/>
        <item m="1" x="3714"/>
        <item m="1" x="3717"/>
        <item m="1" x="3736"/>
        <item m="1" x="3716"/>
        <item m="1" x="3729"/>
        <item m="1" x="3737"/>
        <item m="1" x="3728"/>
        <item m="1" x="3734"/>
        <item m="1" x="3732"/>
        <item m="1" x="3740"/>
        <item m="1" x="3723"/>
        <item m="1" x="3727"/>
        <item m="1" x="3741"/>
        <item m="1" x="3746"/>
        <item m="1" x="3742"/>
        <item m="1" x="3174"/>
        <item m="1" x="3957"/>
        <item m="1" x="3198"/>
        <item m="1" x="1240"/>
        <item m="1" x="1239"/>
        <item m="1" x="1237"/>
        <item m="1" x="1241"/>
        <item m="1" x="1238"/>
        <item m="1" x="3895"/>
        <item m="1" x="1898"/>
        <item m="1" x="1896"/>
        <item m="1" x="3776"/>
        <item m="1" x="1490"/>
        <item m="1" x="3778"/>
        <item m="1" x="3777"/>
        <item m="1" x="3780"/>
        <item m="1" x="3779"/>
        <item m="1" x="3782"/>
        <item m="1" x="3781"/>
        <item m="1" x="1642"/>
        <item m="1" x="3943"/>
        <item m="1" x="3940"/>
        <item m="1" x="3941"/>
        <item m="1" x="2915"/>
        <item m="1" x="3389"/>
        <item m="1" x="3430"/>
        <item m="1" x="3410"/>
        <item m="1" x="3414"/>
        <item m="1" x="3388"/>
        <item m="1" x="3407"/>
        <item m="1" x="3385"/>
        <item m="1" x="3384"/>
        <item m="1" x="3320"/>
        <item m="1" x="3797"/>
        <item m="1" x="3875"/>
        <item m="1" x="3848"/>
        <item m="1" x="3294"/>
        <item m="1" x="475"/>
        <item m="1" x="471"/>
        <item m="1" x="3317"/>
        <item m="1" x="3333"/>
        <item m="1" x="4007"/>
        <item m="1" x="3316"/>
        <item m="1" x="3357"/>
        <item m="1" x="3347"/>
        <item m="1" x="3903"/>
        <item m="1" x="3155"/>
        <item m="1" x="3158"/>
        <item m="1" x="3156"/>
        <item m="1" x="3157"/>
        <item m="1" x="1882"/>
        <item m="1" x="3234"/>
        <item m="1" x="474"/>
        <item m="1" x="3348"/>
        <item m="1" x="478"/>
        <item m="1" x="1158"/>
        <item m="1" x="885"/>
        <item m="1" x="3244"/>
        <item m="1" x="730"/>
        <item m="1" x="3749"/>
        <item m="1" x="3752"/>
        <item m="1" x="3755"/>
        <item m="1" x="3758"/>
        <item m="1" x="3761"/>
        <item m="1" x="3764"/>
        <item m="1" x="3523"/>
        <item m="1" x="3544"/>
        <item m="1" x="3567"/>
        <item m="1" x="3521"/>
        <item m="1" x="3405"/>
        <item m="1" x="3392"/>
        <item m="1" x="239"/>
        <item m="1" x="3482"/>
        <item m="1" x="3481"/>
        <item m="1" x="3485"/>
        <item m="1" x="3484"/>
        <item m="1" x="3483"/>
        <item m="1" x="3486"/>
        <item m="1" x="3487"/>
        <item m="1" x="3488"/>
        <item m="1" x="3489"/>
        <item m="1" x="3490"/>
        <item m="1" x="3491"/>
        <item m="1" x="3492"/>
        <item m="1" x="3493"/>
        <item m="1" x="3494"/>
        <item m="1" x="3495"/>
        <item m="1" x="3497"/>
        <item m="1" x="3496"/>
        <item m="1" x="3498"/>
        <item m="1" x="3500"/>
        <item m="1" x="3499"/>
        <item m="1" x="3501"/>
        <item m="1" x="3503"/>
        <item m="1" x="3502"/>
        <item m="1" x="3506"/>
        <item m="1" x="3507"/>
        <item m="1" x="3508"/>
        <item m="1" x="3509"/>
        <item m="1" x="3862"/>
        <item m="1" x="3863"/>
        <item m="1" x="3934"/>
        <item m="1" x="3935"/>
        <item m="1" x="1100"/>
        <item m="1" x="3608"/>
        <item m="1" x="1099"/>
        <item m="1" x="3574"/>
        <item m="1" x="3229"/>
        <item m="1" x="3358"/>
        <item m="1" x="921"/>
        <item m="1" x="3514"/>
        <item m="1" x="3522"/>
        <item m="1" x="3513"/>
        <item m="1" x="3515"/>
        <item m="1" x="3512"/>
        <item m="1" x="3518"/>
        <item m="1" x="3517"/>
        <item m="1" x="3519"/>
        <item m="1" x="3516"/>
        <item m="1" x="3569"/>
        <item m="1" x="2011"/>
        <item m="1" x="1905"/>
        <item m="1" x="3704"/>
        <item m="1" x="1917"/>
        <item m="1" x="1906"/>
        <item m="1" x="2035"/>
        <item m="1" x="3691"/>
        <item m="1" x="2010"/>
        <item m="1" x="1911"/>
        <item m="1" x="1913"/>
        <item m="1" x="3692"/>
        <item m="1" x="3256"/>
        <item m="1" x="3693"/>
        <item m="1" x="1925"/>
        <item m="1" x="1939"/>
        <item m="1" x="1923"/>
        <item m="1" x="1936"/>
        <item m="1" x="1919"/>
        <item m="1" x="1922"/>
        <item m="1" x="1910"/>
        <item m="1" x="1908"/>
        <item m="1" x="3688"/>
        <item m="1" x="1914"/>
        <item m="1" x="1926"/>
        <item m="1" x="1909"/>
        <item m="1" x="1915"/>
        <item m="1" x="1920"/>
        <item m="1" x="3706"/>
        <item m="1" x="1921"/>
        <item m="1" x="3689"/>
        <item m="1" x="1900"/>
        <item m="1" x="3690"/>
        <item m="1" x="1924"/>
        <item m="1" x="3702"/>
        <item m="1" x="1916"/>
        <item m="1" x="3708"/>
        <item m="1" x="1902"/>
        <item m="1" x="1940"/>
        <item m="1" x="1907"/>
        <item m="1" x="1928"/>
        <item m="1" x="2009"/>
        <item m="1" x="3686"/>
        <item m="1" x="1895"/>
        <item m="1" x="3466"/>
        <item m="1" x="3380"/>
        <item m="1" x="3399"/>
        <item m="1" x="3386"/>
        <item m="1" x="3352"/>
        <item m="1" x="3412"/>
        <item m="1" x="291"/>
        <item m="1" x="286"/>
        <item m="1" x="3413"/>
        <item m="1" x="3341"/>
        <item m="1" x="3360"/>
        <item m="1" x="3329"/>
        <item m="1" x="3339"/>
        <item m="1" x="3962"/>
        <item m="1" x="3958"/>
        <item m="1" x="3960"/>
        <item m="1" x="3959"/>
        <item m="1" x="3961"/>
        <item m="1" x="3652"/>
        <item m="1" x="3654"/>
        <item m="1" x="3651"/>
        <item m="1" x="3653"/>
        <item m="1" x="3650"/>
        <item m="1" x="3649"/>
        <item m="1" x="3648"/>
        <item m="1" x="3830"/>
        <item m="1" x="3260"/>
        <item m="1" x="3963"/>
        <item m="1" x="3225"/>
        <item m="1" x="4042"/>
        <item m="1" x="3573"/>
        <item m="1" x="1236"/>
        <item m="1" x="3951"/>
        <item m="1" x="3946"/>
        <item m="1" x="3947"/>
        <item m="1" x="3948"/>
        <item m="1" x="3949"/>
        <item m="1" x="3952"/>
        <item m="1" x="3403"/>
        <item m="1" x="3382"/>
        <item m="1" x="3368"/>
        <item m="1" x="3359"/>
        <item m="1" x="3956"/>
        <item m="1" x="745"/>
        <item m="1" x="746"/>
        <item m="1" x="743"/>
        <item m="1" x="3945"/>
        <item m="1" x="3953"/>
        <item m="1" x="742"/>
        <item m="1" x="3955"/>
        <item m="1" x="3954"/>
        <item m="1" x="744"/>
        <item m="1" x="1022"/>
        <item m="1" x="3598"/>
        <item m="1" x="3592"/>
        <item m="1" x="3587"/>
        <item m="1" x="3583"/>
        <item m="1" x="1018"/>
        <item m="1" x="3582"/>
        <item m="1" x="3577"/>
        <item m="1" x="3172"/>
        <item m="1" x="806"/>
        <item m="1" x="382"/>
        <item x="121"/>
        <item m="1" x="134"/>
        <item m="1" x="140"/>
        <item m="1" x="3817"/>
        <item m="1" x="1025"/>
        <item m="1" x="1027"/>
        <item m="1" x="3216"/>
        <item m="1" x="3445"/>
        <item m="1" x="2422"/>
        <item m="1" x="2423"/>
        <item m="1" x="2424"/>
        <item m="1" x="2425"/>
        <item m="1" x="2426"/>
        <item m="1" x="2427"/>
        <item m="1" x="2428"/>
        <item m="1" x="2429"/>
        <item m="1" x="2430"/>
        <item m="1" x="2431"/>
        <item m="1" x="2432"/>
        <item m="1" x="2433"/>
        <item m="1" x="2434"/>
        <item m="1" x="2435"/>
        <item m="1" x="2436"/>
        <item m="1" x="2437"/>
        <item m="1" x="2438"/>
        <item m="1" x="2439"/>
        <item m="1" x="2440"/>
        <item m="1" x="2441"/>
        <item m="1" x="2442"/>
        <item m="1" x="2443"/>
        <item m="1" x="2444"/>
        <item m="1" x="2445"/>
        <item m="1" x="2446"/>
        <item m="1" x="2447"/>
        <item m="1" x="2448"/>
        <item m="1" x="2449"/>
        <item m="1" x="2450"/>
        <item m="1" x="2451"/>
        <item m="1" x="2452"/>
        <item m="1" x="2453"/>
        <item m="1" x="2454"/>
        <item m="1" x="2455"/>
        <item m="1" x="2456"/>
        <item m="1" x="2457"/>
        <item m="1" x="2458"/>
        <item m="1" x="2459"/>
        <item m="1" x="2460"/>
        <item m="1" x="2461"/>
        <item m="1" x="2462"/>
        <item m="1" x="2463"/>
        <item m="1" x="2464"/>
        <item m="1" x="2465"/>
        <item m="1" x="2466"/>
        <item m="1" x="2467"/>
        <item m="1" x="2468"/>
        <item m="1" x="2469"/>
        <item m="1" x="2470"/>
        <item m="1" x="2471"/>
        <item m="1" x="2472"/>
        <item m="1" x="2473"/>
        <item m="1" x="2474"/>
        <item m="1" x="2475"/>
        <item m="1" x="2476"/>
        <item m="1" x="2477"/>
        <item m="1" x="2478"/>
        <item m="1" x="2479"/>
        <item m="1" x="2480"/>
        <item m="1" x="2481"/>
        <item m="1" x="2482"/>
        <item m="1" x="2483"/>
        <item m="1" x="2484"/>
        <item m="1" x="2485"/>
        <item m="1" x="2486"/>
        <item m="1" x="2487"/>
        <item m="1" x="2488"/>
        <item m="1" x="2489"/>
        <item m="1" x="2490"/>
        <item m="1" x="2491"/>
        <item m="1" x="2492"/>
        <item m="1" x="2493"/>
        <item m="1" x="2494"/>
        <item m="1" x="2495"/>
        <item m="1" x="2496"/>
        <item m="1" x="2497"/>
        <item m="1" x="2498"/>
        <item m="1" x="2499"/>
        <item m="1" x="2500"/>
        <item m="1" x="2501"/>
        <item m="1" x="2502"/>
        <item m="1" x="2503"/>
        <item m="1" x="2504"/>
        <item m="1" x="2505"/>
        <item m="1" x="2506"/>
        <item m="1" x="2507"/>
        <item m="1" x="2508"/>
        <item m="1" x="2509"/>
        <item m="1" x="2510"/>
        <item m="1" x="2511"/>
        <item m="1" x="2512"/>
        <item m="1" x="2513"/>
        <item m="1" x="2514"/>
        <item m="1" x="2515"/>
        <item m="1" x="2516"/>
        <item m="1" x="2517"/>
        <item m="1" x="2518"/>
        <item m="1" x="2519"/>
        <item m="1" x="2520"/>
        <item m="1" x="2521"/>
        <item m="1" x="2522"/>
        <item m="1" x="2523"/>
        <item m="1" x="2524"/>
        <item m="1" x="2525"/>
        <item m="1" x="2526"/>
        <item m="1" x="2527"/>
        <item m="1" x="2528"/>
        <item m="1" x="2529"/>
        <item m="1" x="2530"/>
        <item m="1" x="2531"/>
        <item m="1" x="2532"/>
        <item m="1" x="2533"/>
        <item m="1" x="2534"/>
        <item m="1" x="2535"/>
        <item m="1" x="2536"/>
        <item m="1" x="2537"/>
        <item m="1" x="2538"/>
        <item m="1" x="2539"/>
        <item m="1" x="2540"/>
        <item m="1" x="2541"/>
        <item m="1" x="2542"/>
        <item m="1" x="2543"/>
        <item m="1" x="2544"/>
        <item m="1" x="2545"/>
        <item m="1" x="2546"/>
        <item m="1" x="2547"/>
        <item m="1" x="2548"/>
        <item m="1" x="2549"/>
        <item m="1" x="2550"/>
        <item m="1" x="2551"/>
        <item m="1" x="2552"/>
        <item m="1" x="2553"/>
        <item m="1" x="2554"/>
        <item m="1" x="2555"/>
        <item m="1" x="2556"/>
        <item m="1" x="2557"/>
        <item m="1" x="2558"/>
        <item m="1" x="2559"/>
        <item m="1" x="2560"/>
        <item m="1" x="2561"/>
        <item m="1" x="2562"/>
        <item m="1" x="2563"/>
        <item m="1" x="2564"/>
        <item m="1" x="2565"/>
        <item m="1" x="2566"/>
        <item m="1" x="2567"/>
        <item m="1" x="2568"/>
        <item m="1" x="2569"/>
        <item m="1" x="2570"/>
        <item m="1" x="2571"/>
        <item m="1" x="2572"/>
        <item m="1" x="2573"/>
        <item m="1" x="2574"/>
        <item m="1" x="2575"/>
        <item m="1" x="2576"/>
        <item m="1" x="2577"/>
        <item m="1" x="2578"/>
        <item m="1" x="2579"/>
        <item m="1" x="2580"/>
        <item m="1" x="2581"/>
        <item m="1" x="2582"/>
        <item m="1" x="2583"/>
        <item m="1" x="2584"/>
        <item m="1" x="2585"/>
        <item m="1" x="2586"/>
        <item m="1" x="2587"/>
        <item m="1" x="2588"/>
        <item m="1" x="2589"/>
        <item m="1" x="2590"/>
        <item m="1" x="2591"/>
        <item m="1" x="2592"/>
        <item m="1" x="2593"/>
        <item m="1" x="2594"/>
        <item m="1" x="2595"/>
        <item m="1" x="2596"/>
        <item m="1" x="2597"/>
        <item m="1" x="2598"/>
        <item m="1" x="2599"/>
        <item m="1" x="2600"/>
        <item m="1" x="2601"/>
        <item m="1" x="2602"/>
        <item m="1" x="2603"/>
        <item m="1" x="2604"/>
        <item m="1" x="2605"/>
        <item m="1" x="2606"/>
        <item m="1" x="2607"/>
        <item m="1" x="2608"/>
        <item m="1" x="2609"/>
        <item m="1" x="2610"/>
        <item m="1" x="2611"/>
        <item m="1" x="2612"/>
        <item m="1" x="2613"/>
        <item m="1" x="2614"/>
        <item m="1" x="2615"/>
        <item m="1" x="2616"/>
        <item m="1" x="2617"/>
        <item m="1" x="2618"/>
        <item m="1" x="2619"/>
        <item m="1" x="2620"/>
        <item m="1" x="2621"/>
        <item m="1" x="2622"/>
        <item m="1" x="2623"/>
        <item m="1" x="2624"/>
        <item m="1" x="2625"/>
        <item m="1" x="2626"/>
        <item m="1" x="2627"/>
        <item m="1" x="2628"/>
        <item m="1" x="2629"/>
        <item m="1" x="2630"/>
        <item m="1" x="2631"/>
        <item m="1" x="2632"/>
        <item m="1" x="2633"/>
        <item m="1" x="2634"/>
        <item m="1" x="2635"/>
        <item m="1" x="2636"/>
        <item m="1" x="2637"/>
        <item m="1" x="2638"/>
        <item m="1" x="2639"/>
        <item m="1" x="2640"/>
        <item m="1" x="2641"/>
        <item m="1" x="2642"/>
        <item m="1" x="2643"/>
        <item m="1" x="2644"/>
        <item m="1" x="2645"/>
        <item m="1" x="2646"/>
        <item m="1" x="2647"/>
        <item m="1" x="2648"/>
        <item m="1" x="2649"/>
        <item m="1" x="2650"/>
        <item m="1" x="2651"/>
        <item m="1" x="2652"/>
        <item m="1" x="2653"/>
        <item m="1" x="2654"/>
        <item m="1" x="2655"/>
        <item m="1" x="2656"/>
        <item m="1" x="2657"/>
        <item m="1" x="2658"/>
        <item m="1" x="2659"/>
        <item m="1" x="2660"/>
        <item m="1" x="3787"/>
        <item m="1" x="2977"/>
        <item m="1" x="2975"/>
        <item m="1" x="2974"/>
        <item m="1" x="2972"/>
        <item m="1" x="2978"/>
        <item m="1" x="2979"/>
        <item m="1" x="122"/>
        <item m="1" x="2421"/>
        <item m="1" x="4045"/>
        <item m="1" x="3005"/>
        <item m="1" x="3041"/>
        <item m="1" x="3017"/>
        <item m="1" x="3007"/>
        <item m="1" x="3169"/>
        <item m="1" x="3035"/>
        <item m="1" x="353"/>
        <item m="1" x="3015"/>
        <item m="1" x="3020"/>
        <item m="1" x="3030"/>
        <item m="1" x="3009"/>
        <item m="1" x="4046"/>
        <item m="1" x="4047"/>
        <item m="1" x="4048"/>
        <item m="1" x="4049"/>
        <item m="1" x="4050"/>
        <item m="1" x="565"/>
        <item m="1" x="2992"/>
        <item m="1" x="3097"/>
        <item m="1" x="698"/>
        <item m="1" x="1335"/>
        <item m="1" x="1329"/>
        <item m="1" x="1337"/>
        <item m="1" x="1332"/>
        <item m="1" x="1333"/>
        <item m="1" x="4051"/>
        <item m="1" x="4052"/>
        <item m="1" x="4053"/>
        <item m="1" x="3166"/>
        <item m="1" x="1883"/>
        <item m="1" x="2682"/>
        <item m="1" x="567"/>
        <item m="1" x="566"/>
        <item m="1" x="2686"/>
        <item m="1" x="2687"/>
        <item m="1" x="3036"/>
        <item m="1" x="2984"/>
        <item m="1" x="2986"/>
        <item m="1" x="2982"/>
        <item m="1" x="2985"/>
        <item m="1" x="2983"/>
        <item m="1" x="1149"/>
        <item m="1" x="1150"/>
        <item m="1" x="1147"/>
        <item m="1" x="1148"/>
        <item m="1" x="581"/>
        <item m="1" x="583"/>
        <item m="1" x="582"/>
        <item m="1" x="584"/>
        <item m="1" x="4054"/>
        <item m="1" x="211"/>
        <item m="1" x="1184"/>
        <item m="1" x="1183"/>
        <item m="1" x="2661"/>
        <item m="1" x="2756"/>
        <item m="1" x="4055"/>
        <item m="1" x="4056"/>
        <item m="1" x="3065"/>
        <item m="1" x="4057"/>
        <item m="1" x="2757"/>
        <item m="1" x="4058"/>
        <item m="1" x="2755"/>
        <item m="1" x="4059"/>
        <item m="1" x="2764"/>
        <item m="1" x="2758"/>
        <item m="1" x="4060"/>
        <item m="1" x="4061"/>
        <item m="1" x="4062"/>
        <item m="1" x="4063"/>
        <item m="1" x="4064"/>
        <item m="1" x="4065"/>
        <item m="1" x="4066"/>
        <item m="1" x="4067"/>
        <item m="1" x="4068"/>
        <item m="1" x="4069"/>
        <item m="1" x="4070"/>
        <item m="1" x="4071"/>
        <item m="1" x="4072"/>
        <item m="1" x="3080"/>
        <item m="1" x="1101"/>
        <item m="1" x="3082"/>
        <item m="1" x="3081"/>
        <item m="1" x="3075"/>
        <item m="1" x="3073"/>
        <item m="1" x="3072"/>
        <item m="1" x="3069"/>
        <item m="1" x="3071"/>
        <item m="1" x="3070"/>
        <item m="1" x="3037"/>
        <item m="1" x="3019"/>
        <item m="1" x="488"/>
        <item m="1" x="487"/>
        <item m="1" x="485"/>
        <item m="1" x="486"/>
        <item m="1" x="484"/>
        <item m="1" x="4073"/>
        <item m="1" x="4074"/>
        <item m="1" x="4075"/>
        <item m="1" x="3026"/>
        <item m="1" x="3024"/>
        <item m="1" x="3031"/>
        <item m="1" x="2710"/>
        <item m="1" x="3032"/>
        <item m="1" x="3033"/>
        <item m="1" x="3013"/>
        <item m="1" x="3012"/>
        <item m="1" x="3022"/>
        <item m="1" x="3006"/>
        <item m="1" x="3011"/>
        <item m="1" x="3014"/>
        <item m="1" x="3034"/>
        <item m="1" x="3042"/>
        <item m="1" x="3027"/>
        <item m="1" x="3029"/>
        <item m="1" x="4076"/>
        <item m="1" x="4077"/>
        <item m="1" x="3008"/>
        <item m="1" x="349"/>
        <item m="1" x="3040"/>
        <item m="1" x="4078"/>
        <item m="1" x="4079"/>
        <item m="1" x="4080"/>
        <item m="1" x="4081"/>
        <item m="1" x="4082"/>
        <item m="1" x="4083"/>
        <item m="1" x="4084"/>
        <item m="1" x="4085"/>
        <item m="1" x="4086"/>
        <item m="1" x="4087"/>
        <item m="1" x="4088"/>
        <item m="1" x="4089"/>
        <item m="1" x="4090"/>
        <item m="1" x="4091"/>
        <item m="1" x="4092"/>
        <item m="1" x="4093"/>
        <item m="1" x="4094"/>
        <item m="1" x="4095"/>
        <item m="1" x="4096"/>
        <item m="1" x="308"/>
        <item m="1" x="4097"/>
        <item m="1" x="4098"/>
        <item m="1" x="4099"/>
        <item m="1" x="4100"/>
        <item m="1" x="4101"/>
        <item m="1" x="4102"/>
        <item m="1" x="4103"/>
        <item m="1" x="4104"/>
        <item m="1" x="4105"/>
        <item m="1" x="4106"/>
        <item m="1" x="4107"/>
        <item m="1" x="4108"/>
        <item m="1" x="4109"/>
        <item m="1" x="4110"/>
        <item m="1" x="4111"/>
        <item m="1" x="4112"/>
        <item m="1" x="4113"/>
        <item m="1" x="4114"/>
        <item m="1" x="4115"/>
        <item m="1" x="4116"/>
        <item m="1" x="4117"/>
        <item m="1" x="4118"/>
        <item m="1" x="4119"/>
        <item m="1" x="4120"/>
        <item m="1" x="4121"/>
        <item m="1" x="4122"/>
        <item m="1" x="4123"/>
        <item m="1" x="4124"/>
        <item m="1" x="4125"/>
        <item m="1" x="4126"/>
        <item m="1" x="4127"/>
        <item m="1" x="4128"/>
        <item m="1" x="4129"/>
        <item m="1" x="4130"/>
        <item m="1" x="4131"/>
        <item m="1" x="4132"/>
        <item m="1" x="4133"/>
        <item m="1" x="4134"/>
        <item m="1" x="4135"/>
        <item m="1" x="4136"/>
        <item m="1" x="4137"/>
        <item m="1" x="4138"/>
        <item m="1" x="4139"/>
        <item m="1" x="4140"/>
        <item m="1" x="4141"/>
        <item m="1" x="4142"/>
        <item m="1" x="4143"/>
        <item m="1" x="4144"/>
        <item m="1" x="4145"/>
        <item m="1" x="4146"/>
        <item m="1" x="4147"/>
        <item m="1" x="4148"/>
        <item m="1" x="4149"/>
        <item m="1" x="4150"/>
        <item m="1" x="4151"/>
        <item m="1" x="4152"/>
        <item m="1" x="4153"/>
        <item m="1" x="4154"/>
        <item m="1" x="4155"/>
        <item m="1" x="4156"/>
        <item m="1" x="4157"/>
        <item m="1" x="4158"/>
        <item m="1" x="383"/>
        <item m="1" x="4159"/>
        <item m="1" x="741"/>
        <item m="1" x="3163"/>
        <item m="1" x="3162"/>
        <item m="1" x="3164"/>
        <item m="1" x="235"/>
        <item m="1" x="2968"/>
        <item m="1" x="2973"/>
        <item m="1" x="2976"/>
        <item m="1" x="3010"/>
        <item m="1" x="3016"/>
        <item m="1" x="3018"/>
        <item m="1" x="3021"/>
        <item m="1" x="3023"/>
        <item m="1" x="3025"/>
        <item m="1" x="3028"/>
        <item m="1" x="3038"/>
        <item m="1" x="3039"/>
        <item m="1" x="2667"/>
        <item m="1" x="213"/>
        <item m="1" x="3074"/>
        <item m="1" x="301"/>
        <item m="1" x="302"/>
        <item m="1" x="696"/>
        <item m="1" x="697"/>
        <item m="1" x="3068"/>
        <item m="1" x="2909"/>
        <item m="1" x="336"/>
        <item m="1" x="834"/>
        <item m="1" x="835"/>
        <item m="1" x="836"/>
        <item m="1" x="731"/>
        <item m="1" x="143"/>
        <item m="1" x="236"/>
        <item m="1" x="293"/>
        <item m="1" x="315"/>
        <item m="1" x="186"/>
        <item m="1" x="252"/>
        <item m="1" x="316"/>
        <item m="1" x="337"/>
        <item m="1" x="384"/>
        <item m="1" x="489"/>
        <item m="1" x="585"/>
        <item m="1" x="586"/>
        <item m="1" x="587"/>
        <item m="1" x="588"/>
        <item m="1" x="672"/>
        <item m="1" x="1151"/>
        <item m="1" x="1185"/>
        <item m="1" x="1186"/>
        <item m="1" x="1912"/>
        <item m="1" x="2999"/>
        <item m="1" x="3000"/>
        <item m="1" x="3001"/>
        <item m="1" x="3002"/>
        <item m="1" x="3003"/>
        <item m="1" x="3004"/>
        <item m="1" x="3043"/>
        <item m="1" x="3044"/>
        <item m="1" x="3045"/>
        <item m="1" x="3046"/>
        <item m="1" x="3047"/>
        <item m="1" x="3048"/>
        <item m="1" x="3049"/>
        <item m="1" x="3050"/>
        <item m="1" x="3051"/>
        <item m="1" x="3052"/>
        <item m="1" x="3053"/>
        <item m="1" x="3054"/>
        <item m="1" x="3055"/>
        <item m="1" x="3056"/>
        <item m="1" x="3057"/>
        <item m="1" x="3098"/>
        <item m="1" x="2688"/>
        <item m="1" x="2694"/>
        <item m="1" x="2957"/>
        <item m="1" x="171"/>
        <item m="1" x="181"/>
        <item m="1" x="202"/>
        <item m="1" x="266"/>
        <item m="1" x="274"/>
        <item m="1" x="330"/>
        <item m="1" x="345"/>
        <item m="1" x="699"/>
        <item m="1" x="3067"/>
        <item m="1" x="845"/>
        <item m="1" x="846"/>
        <item m="1" x="843"/>
        <item m="1" x="847"/>
        <item m="1" x="844"/>
        <item m="1" x="3076"/>
        <item m="1" x="3077"/>
        <item m="1" x="3078"/>
        <item m="1" x="3066"/>
        <item m="1" x="3079"/>
        <item m="1" x="1102"/>
        <item m="1" x="2911"/>
        <item m="1" x="737"/>
        <item m="1" x="738"/>
        <item m="1" x="739"/>
        <item m="1" x="740"/>
        <item m="1" x="1294"/>
        <item m="1" x="1295"/>
        <item m="1" x="1296"/>
        <item m="1" x="1297"/>
        <item m="1" x="1298"/>
        <item m="1" x="1299"/>
        <item m="1" x="1300"/>
        <item m="1" x="1301"/>
        <item m="1" x="1302"/>
        <item m="1" x="1305"/>
        <item m="1" x="1306"/>
        <item m="1" x="1307"/>
        <item m="1" x="1308"/>
        <item m="1" x="1309"/>
        <item m="1" x="1310"/>
        <item m="1" x="1311"/>
        <item m="1" x="1312"/>
        <item m="1" x="1313"/>
        <item m="1" x="1314"/>
        <item m="1" x="1315"/>
        <item m="1" x="1316"/>
        <item m="1" x="1317"/>
        <item m="1" x="1318"/>
        <item m="1" x="1319"/>
        <item m="1" x="490"/>
        <item m="1" x="2419"/>
        <item m="1" x="2420"/>
        <item m="1" x="317"/>
        <item m="1" x="1182"/>
        <item m="1" x="925"/>
        <item m="1" x="926"/>
        <item m="1" x="927"/>
        <item m="1" x="1962"/>
        <item m="1" x="135"/>
        <item m="1" x="144"/>
        <item m="1" x="193"/>
        <item m="1" x="209"/>
        <item m="1" x="210"/>
        <item m="1" x="229"/>
        <item m="1" x="240"/>
        <item m="1" x="354"/>
        <item m="1" x="1491"/>
        <item m="1" x="1492"/>
        <item m="1" x="1493"/>
        <item m="1" x="1494"/>
        <item m="1" x="1495"/>
        <item m="1" x="1496"/>
        <item m="1" x="1497"/>
        <item m="1" x="1498"/>
        <item m="1" x="1499"/>
        <item m="1" x="1500"/>
        <item m="1" x="1501"/>
        <item m="1" x="1502"/>
        <item m="1" x="1503"/>
        <item m="1" x="1504"/>
        <item m="1" x="1505"/>
        <item m="1" x="1506"/>
        <item m="1" x="1507"/>
        <item m="1" x="1508"/>
        <item m="1" x="1509"/>
        <item m="1" x="1510"/>
        <item m="1" x="1511"/>
        <item m="1" x="1512"/>
        <item m="1" x="1513"/>
        <item m="1" x="1514"/>
        <item m="1" x="1515"/>
        <item m="1" x="1516"/>
        <item m="1" x="1517"/>
        <item m="1" x="1518"/>
        <item m="1" x="1519"/>
        <item m="1" x="1520"/>
        <item m="1" x="1521"/>
        <item m="1" x="1522"/>
        <item m="1" x="1523"/>
        <item m="1" x="1524"/>
        <item m="1" x="1525"/>
        <item m="1" x="1526"/>
        <item m="1" x="1527"/>
        <item m="1" x="1528"/>
        <item m="1" x="1529"/>
        <item m="1" x="1530"/>
        <item m="1" x="1531"/>
        <item m="1" x="1532"/>
        <item m="1" x="1533"/>
        <item m="1" x="1534"/>
        <item m="1" x="1535"/>
        <item m="1" x="1536"/>
        <item m="1" x="1537"/>
        <item m="1" x="1538"/>
        <item m="1" x="1539"/>
        <item m="1" x="1540"/>
        <item m="1" x="3058"/>
        <item m="1" x="3059"/>
        <item m="1" x="1542"/>
        <item m="1" x="1541"/>
        <item m="1" x="3060"/>
        <item m="1" x="1545"/>
        <item m="1" x="1544"/>
        <item m="1" x="3061"/>
        <item m="1" x="1548"/>
        <item m="1" x="1549"/>
        <item m="1" x="3062"/>
        <item m="1" x="1550"/>
        <item m="1" x="2998"/>
        <item m="1" x="1552"/>
        <item m="1" x="1551"/>
        <item m="1" x="1553"/>
        <item m="1" x="1555"/>
        <item m="1" x="1554"/>
        <item m="1" x="1557"/>
        <item m="1" x="1556"/>
        <item m="1" x="1975"/>
        <item m="1" x="1977"/>
        <item m="1" x="1978"/>
        <item m="1" x="1979"/>
        <item m="1" x="1980"/>
        <item m="1" x="132"/>
        <item m="1" x="168"/>
        <item m="1" x="169"/>
        <item m="1" x="178"/>
        <item m="1" x="180"/>
        <item m="1" x="249"/>
        <item m="1" x="259"/>
        <item m="1" x="289"/>
        <item m="1" x="294"/>
        <item m="1" x="309"/>
        <item m="1" x="338"/>
        <item m="1" x="364"/>
        <item m="1" x="385"/>
        <item m="1" x="386"/>
        <item m="1" x="387"/>
        <item m="1" x="411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93"/>
        <item m="1" x="592"/>
        <item m="1" x="589"/>
        <item m="1" x="2962"/>
        <item m="1" x="700"/>
        <item m="1" x="752"/>
        <item m="1" x="751"/>
        <item m="1" x="750"/>
        <item m="1" x="849"/>
        <item m="1" x="848"/>
        <item m="1" x="861"/>
        <item m="1" x="859"/>
        <item m="1" x="860"/>
        <item m="1" x="3063"/>
        <item m="1" x="3064"/>
        <item m="1" x="858"/>
        <item m="1" x="2995"/>
        <item m="1" x="2996"/>
        <item m="1" x="2993"/>
        <item m="1" x="937"/>
        <item m="1" x="935"/>
        <item m="1" x="936"/>
        <item m="1" x="934"/>
        <item m="1" x="933"/>
        <item m="1" x="931"/>
        <item m="1" x="932"/>
        <item m="1" x="929"/>
        <item m="1" x="930"/>
        <item m="1" x="1058"/>
        <item m="1" x="1057"/>
        <item m="1" x="1059"/>
        <item m="1" x="1029"/>
        <item m="1" x="1056"/>
        <item m="1" x="1055"/>
        <item m="1" x="1028"/>
        <item m="1" x="1104"/>
        <item m="1" x="1105"/>
        <item m="1" x="1112"/>
        <item m="1" x="2689"/>
        <item m="1" x="2702"/>
        <item m="1" x="2703"/>
        <item m="1" x="2711"/>
        <item m="1" x="2727"/>
        <item m="1" x="501"/>
        <item m="1" x="502"/>
        <item m="1" x="673"/>
        <item m="1" x="2980"/>
        <item m="1" x="938"/>
        <item m="1" x="2994"/>
        <item m="1" x="2997"/>
        <item m="1" x="1187"/>
        <item m="1" x="2987"/>
        <item m="1" x="2988"/>
        <item m="1" x="2989"/>
        <item m="1" x="2990"/>
        <item m="1" x="2991"/>
        <item m="1" x="2695"/>
        <item m="1" x="2728"/>
        <item m="1" x="2919"/>
        <item m="1" x="579"/>
        <item m="1" x="580"/>
        <item m="1" x="133"/>
        <item m="1" x="145"/>
        <item m="1" x="146"/>
        <item m="1" x="2912"/>
        <item m="1" x="165"/>
        <item m="1" x="173"/>
        <item m="1" x="214"/>
        <item m="1" x="288"/>
        <item m="1" x="295"/>
        <item m="1" x="318"/>
        <item m="1" x="2969"/>
        <item m="1" x="373"/>
        <item m="1" x="2916"/>
        <item m="1" x="2917"/>
        <item m="1" x="390"/>
        <item m="1" x="412"/>
        <item m="1" x="503"/>
        <item m="1" x="504"/>
        <item m="1" x="505"/>
        <item m="1" x="506"/>
        <item m="1" x="507"/>
        <item m="1" x="508"/>
        <item m="1" x="596"/>
        <item m="1" x="597"/>
        <item m="1" x="598"/>
        <item m="1" x="599"/>
        <item m="1" x="702"/>
        <item m="1" x="886"/>
        <item m="1" x="939"/>
        <item m="1" x="940"/>
        <item m="1" x="941"/>
        <item m="1" x="942"/>
        <item m="1" x="943"/>
        <item m="1" x="946"/>
        <item m="1" x="1061"/>
        <item m="1" x="1060"/>
        <item m="1" x="1030"/>
        <item m="1" x="1031"/>
        <item m="1" x="1188"/>
        <item m="1" x="1543"/>
        <item m="1" x="1546"/>
        <item m="1" x="1547"/>
        <item m="1" x="1558"/>
        <item m="1" x="1559"/>
        <item m="1" x="1560"/>
        <item m="1" x="1561"/>
        <item m="1" x="1562"/>
        <item m="1" x="1563"/>
        <item m="1" x="1564"/>
        <item m="1" x="1565"/>
        <item m="1" x="1566"/>
        <item m="1" x="1981"/>
        <item m="1" x="1982"/>
        <item m="1" x="1983"/>
        <item m="1" x="1984"/>
        <item m="1" x="1985"/>
        <item m="1" x="1986"/>
        <item m="1" x="1987"/>
        <item m="1" x="1988"/>
        <item m="1" x="1989"/>
        <item m="1" x="1990"/>
        <item m="1" x="1991"/>
        <item m="1" x="1992"/>
        <item m="1" x="1993"/>
        <item m="1" x="1994"/>
        <item m="1" x="1995"/>
        <item m="1" x="1996"/>
        <item m="1" x="1997"/>
        <item m="1" x="1998"/>
        <item m="1" x="1999"/>
        <item m="1" x="2000"/>
        <item m="1" x="2001"/>
        <item m="1" x="2002"/>
        <item m="1" x="2003"/>
        <item m="1" x="2004"/>
        <item m="1" x="2005"/>
        <item m="1" x="2006"/>
        <item m="1" x="2007"/>
        <item m="1" x="2008"/>
        <item m="1" x="2668"/>
        <item m="1" x="2669"/>
        <item m="1" x="2690"/>
        <item m="1" x="2691"/>
        <item m="1" x="2956"/>
        <item m="1" x="2958"/>
        <item m="1" x="2712"/>
        <item m="1" x="391"/>
        <item m="1" x="123"/>
        <item m="1" x="136"/>
        <item m="1" x="141"/>
        <item m="1" x="187"/>
        <item m="1" x="203"/>
        <item m="1" x="228"/>
        <item m="1" x="241"/>
        <item m="1" x="253"/>
        <item m="1" x="260"/>
        <item m="1" x="310"/>
        <item m="1" x="339"/>
        <item m="1" x="350"/>
        <item m="1" x="365"/>
        <item m="1" x="392"/>
        <item m="1" x="393"/>
        <item m="1" x="2918"/>
        <item m="1" x="395"/>
        <item m="1" x="394"/>
        <item m="1" x="396"/>
        <item m="1" x="397"/>
        <item m="1" x="398"/>
        <item m="1" x="399"/>
        <item m="1" x="400"/>
        <item m="1" x="401"/>
        <item m="1" x="509"/>
        <item m="1" x="510"/>
        <item m="1" x="511"/>
        <item m="1" x="512"/>
        <item m="1" x="513"/>
        <item m="1" x="514"/>
        <item m="1" x="515"/>
        <item m="1" x="516"/>
        <item m="1" x="2842"/>
        <item m="1" x="517"/>
        <item m="1" x="519"/>
        <item m="1" x="520"/>
        <item m="1" x="2843"/>
        <item m="1" x="521"/>
        <item m="1" x="522"/>
        <item m="1" x="523"/>
        <item m="1" x="524"/>
        <item m="1" x="600"/>
        <item m="1" x="601"/>
        <item m="1" x="602"/>
        <item m="1" x="603"/>
        <item m="1" x="674"/>
        <item m="1" x="703"/>
        <item m="1" x="704"/>
        <item m="1" x="747"/>
        <item m="1" x="748"/>
        <item m="1" x="749"/>
        <item m="1" x="850"/>
        <item m="1" x="2921"/>
        <item m="1" x="915"/>
        <item m="1" x="916"/>
        <item m="1" x="917"/>
        <item m="1" x="918"/>
        <item m="1" x="2871"/>
        <item m="1" x="947"/>
        <item m="1" x="948"/>
        <item m="1" x="949"/>
        <item m="1" x="950"/>
        <item m="1" x="951"/>
        <item m="1" x="952"/>
        <item m="1" x="953"/>
        <item m="1" x="954"/>
        <item m="1" x="955"/>
        <item m="1" x="2965"/>
        <item m="1" x="1106"/>
        <item m="1" x="2970"/>
        <item m="1" x="1189"/>
        <item m="1" x="2971"/>
        <item m="1" x="1567"/>
        <item m="1" x="1568"/>
        <item m="1" x="1569"/>
        <item m="1" x="1570"/>
        <item m="1" x="1571"/>
        <item m="1" x="1572"/>
        <item m="1" x="1573"/>
        <item m="1" x="1574"/>
        <item m="1" x="1575"/>
        <item m="1" x="1576"/>
        <item m="1" x="1577"/>
        <item m="1" x="1578"/>
        <item m="1" x="1579"/>
        <item m="1" x="1580"/>
        <item m="1" x="1581"/>
        <item m="1" x="1582"/>
        <item m="1" x="1583"/>
        <item m="1" x="1584"/>
        <item m="1" x="1585"/>
        <item m="1" x="1586"/>
        <item m="1" x="1587"/>
        <item m="1" x="1588"/>
        <item m="1" x="1589"/>
        <item m="1" x="1590"/>
        <item m="1" x="1591"/>
        <item m="1" x="1592"/>
        <item m="1" x="1593"/>
        <item m="1" x="1594"/>
        <item m="1" x="1595"/>
        <item m="1" x="1596"/>
        <item m="1" x="1597"/>
        <item m="1" x="1598"/>
        <item m="1" x="1599"/>
        <item m="1" x="1600"/>
        <item m="1" x="2662"/>
        <item m="1" x="2959"/>
        <item m="1" x="2713"/>
        <item m="1" x="2730"/>
        <item m="1" x="1320"/>
        <item m="1" x="1321"/>
        <item m="1" x="1322"/>
        <item m="1" x="1323"/>
        <item m="1" x="1324"/>
        <item m="1" x="1325"/>
        <item m="1" x="1326"/>
        <item m="1" x="1327"/>
        <item m="1" x="1328"/>
        <item m="1" x="1330"/>
        <item m="1" x="1331"/>
        <item m="1" x="1334"/>
        <item m="1" x="1336"/>
        <item m="1" x="1338"/>
        <item m="1" x="1339"/>
        <item m="1" x="1340"/>
        <item m="1" x="1341"/>
        <item m="1" x="1342"/>
        <item m="1" x="1343"/>
        <item m="1" x="1344"/>
        <item m="1" x="1345"/>
        <item m="1" x="1346"/>
        <item m="1" x="1347"/>
        <item m="1" x="1348"/>
        <item m="1" x="1349"/>
        <item m="1" x="1350"/>
        <item m="1" x="1351"/>
        <item m="1" x="1352"/>
        <item m="1" x="1353"/>
        <item m="1" x="1354"/>
        <item m="1" x="1355"/>
        <item m="1" x="1356"/>
        <item m="1" x="1357"/>
        <item m="1" x="1358"/>
        <item m="1" x="1359"/>
        <item m="1" x="1360"/>
        <item m="1" x="1361"/>
        <item m="1" x="1362"/>
        <item m="1" x="1363"/>
        <item m="1" x="1364"/>
        <item m="1" x="1365"/>
        <item m="1" x="1366"/>
        <item m="1" x="1367"/>
        <item m="1" x="1368"/>
        <item m="1" x="1369"/>
        <item m="1" x="2929"/>
        <item m="1" x="2930"/>
        <item m="1" x="1371"/>
        <item m="1" x="1372"/>
        <item m="1" x="1370"/>
        <item m="1" x="1375"/>
        <item m="1" x="1376"/>
        <item m="1" x="1377"/>
        <item m="1" x="1378"/>
        <item m="1" x="1379"/>
        <item m="1" x="2931"/>
        <item m="1" x="1380"/>
        <item m="1" x="2932"/>
        <item m="1" x="2933"/>
        <item m="1" x="1386"/>
        <item m="1" x="1384"/>
        <item m="1" x="2934"/>
        <item m="1" x="2935"/>
        <item m="1" x="1389"/>
        <item m="1" x="2936"/>
        <item m="1" x="1391"/>
        <item m="1" x="2937"/>
        <item m="1" x="147"/>
        <item m="1" x="2964"/>
        <item m="1" x="331"/>
        <item m="1" x="374"/>
        <item m="1" x="413"/>
        <item m="1" x="525"/>
        <item m="1" x="705"/>
        <item m="1" x="706"/>
        <item m="1" x="2967"/>
        <item m="1" x="956"/>
        <item m="1" x="957"/>
        <item m="1" x="1398"/>
        <item m="1" x="1601"/>
        <item m="1" x="2031"/>
        <item m="1" x="2032"/>
        <item m="1" x="158"/>
        <item m="1" x="2847"/>
        <item m="1" x="261"/>
        <item m="1" x="267"/>
        <item m="1" x="275"/>
        <item m="1" x="296"/>
        <item m="1" x="319"/>
        <item m="1" x="320"/>
        <item m="1" x="346"/>
        <item m="1" x="355"/>
        <item m="1" x="361"/>
        <item m="1" x="366"/>
        <item m="1" x="402"/>
        <item m="1" x="526"/>
        <item m="1" x="606"/>
        <item m="1" x="607"/>
        <item m="1" x="608"/>
        <item m="1" x="609"/>
        <item m="1" x="676"/>
        <item m="1" x="707"/>
        <item m="1" x="755"/>
        <item m="1" x="2922"/>
        <item m="1" x="958"/>
        <item m="1" x="959"/>
        <item m="1" x="960"/>
        <item m="1" x="961"/>
        <item m="1" x="1032"/>
        <item m="1" x="1033"/>
        <item m="1" x="1034"/>
        <item m="1" x="1096"/>
        <item m="1" x="1107"/>
        <item m="1" x="1108"/>
        <item m="1" x="1109"/>
        <item m="1" x="1110"/>
        <item m="1" x="1111"/>
        <item m="1" x="1113"/>
        <item m="1" x="1114"/>
        <item m="1" x="1115"/>
        <item m="1" x="1116"/>
        <item m="1" x="1117"/>
        <item m="1" x="1118"/>
        <item m="1" x="1119"/>
        <item m="1" x="1120"/>
        <item m="1" x="1121"/>
        <item m="1" x="1190"/>
        <item m="1" x="1191"/>
        <item m="1" x="2670"/>
        <item m="1" x="2696"/>
        <item m="1" x="148"/>
        <item m="1" x="174"/>
        <item m="1" x="195"/>
        <item m="1" x="204"/>
        <item m="1" x="230"/>
        <item m="1" x="242"/>
        <item m="1" x="2914"/>
        <item m="1" x="254"/>
        <item m="1" x="303"/>
        <item m="1" x="340"/>
        <item m="1" x="403"/>
        <item m="1" x="408"/>
        <item m="1" x="414"/>
        <item m="1" x="527"/>
        <item m="1" x="528"/>
        <item m="1" x="529"/>
        <item m="1" x="610"/>
        <item m="1" x="611"/>
        <item m="1" x="612"/>
        <item m="1" x="2897"/>
        <item m="1" x="2898"/>
        <item m="1" x="677"/>
        <item m="1" x="2920"/>
        <item m="1" x="675"/>
        <item m="1" x="708"/>
        <item m="1" x="753"/>
        <item m="1" x="754"/>
        <item m="1" x="757"/>
        <item m="1" x="758"/>
        <item m="1" x="759"/>
        <item m="1" x="760"/>
        <item m="1" x="761"/>
        <item m="1" x="762"/>
        <item m="1" x="763"/>
        <item m="1" x="764"/>
        <item m="1" x="765"/>
        <item m="1" x="2923"/>
        <item m="1" x="853"/>
        <item m="1" x="854"/>
        <item m="1" x="855"/>
        <item m="1" x="856"/>
        <item m="1" x="2904"/>
        <item m="1" x="2924"/>
        <item m="1" x="862"/>
        <item m="1" x="2905"/>
        <item m="1" x="2906"/>
        <item m="1" x="2907"/>
        <item m="1" x="864"/>
        <item m="1" x="865"/>
        <item m="1" x="2908"/>
        <item m="1" x="2925"/>
        <item m="1" x="2926"/>
        <item m="1" x="2927"/>
        <item m="1" x="2928"/>
        <item m="1" x="887"/>
        <item m="1" x="962"/>
        <item m="1" x="963"/>
        <item m="1" x="964"/>
        <item m="1" x="965"/>
        <item m="1" x="966"/>
        <item m="1" x="2910"/>
        <item m="1" x="970"/>
        <item m="1" x="2966"/>
        <item m="1" x="1157"/>
        <item m="1" x="1156"/>
        <item m="1" x="2963"/>
        <item m="1" x="1154"/>
        <item m="1" x="1155"/>
        <item m="1" x="1192"/>
        <item m="1" x="1193"/>
        <item m="1" x="1194"/>
        <item m="1" x="1195"/>
        <item m="1" x="1196"/>
        <item m="1" x="1197"/>
        <item m="1" x="1198"/>
        <item m="1" x="2704"/>
        <item m="1" x="2714"/>
        <item m="1" x="2736"/>
        <item m="1" x="2759"/>
        <item m="1" x="2760"/>
        <item m="1" x="2761"/>
        <item m="1" x="2762"/>
        <item m="1" x="2763"/>
        <item m="1" x="2765"/>
        <item m="1" x="2766"/>
        <item m="1" x="2767"/>
        <item m="1" x="2768"/>
        <item m="1" x="2769"/>
        <item m="1" x="2770"/>
        <item m="1" x="2771"/>
        <item m="1" x="2772"/>
        <item m="1" x="2773"/>
        <item m="1" x="2774"/>
        <item m="1" x="2775"/>
        <item m="1" x="2776"/>
        <item m="1" x="2777"/>
        <item m="1" x="2778"/>
        <item m="1" x="2779"/>
        <item m="1" x="2780"/>
        <item m="1" x="2781"/>
        <item m="1" x="2782"/>
        <item m="1" x="2783"/>
        <item m="1" x="2784"/>
        <item m="1" x="2785"/>
        <item m="1" x="2786"/>
        <item m="1" x="2787"/>
        <item m="1" x="2788"/>
        <item m="1" x="2789"/>
        <item m="1" x="2790"/>
        <item m="1" x="2791"/>
        <item m="1" x="2792"/>
        <item m="1" x="2793"/>
        <item m="1" x="2794"/>
        <item m="1" x="2795"/>
        <item m="1" x="2796"/>
        <item m="1" x="2797"/>
        <item m="1" x="2798"/>
        <item m="1" x="124"/>
        <item m="1" x="188"/>
        <item m="1" x="215"/>
        <item m="1" x="276"/>
        <item m="1" x="2961"/>
        <item m="1" x="321"/>
        <item m="1" x="356"/>
        <item m="1" x="367"/>
        <item m="1" x="415"/>
        <item m="1" x="530"/>
        <item m="1" x="531"/>
        <item m="1" x="532"/>
        <item m="1" x="533"/>
        <item m="1" x="534"/>
        <item m="1" x="709"/>
        <item m="1" x="756"/>
        <item m="1" x="766"/>
        <item m="1" x="767"/>
        <item m="1" x="971"/>
        <item m="1" x="972"/>
        <item m="1" x="973"/>
        <item m="1" x="2899"/>
        <item m="1" x="1035"/>
        <item m="1" x="1036"/>
        <item m="1" x="1097"/>
        <item m="1" x="1098"/>
        <item m="1" x="1122"/>
        <item m="1" x="1123"/>
        <item m="1" x="1124"/>
        <item m="1" x="1125"/>
        <item m="1" x="1126"/>
        <item m="1" x="2868"/>
        <item m="1" x="2869"/>
        <item m="1" x="2671"/>
        <item m="1" x="2737"/>
        <item m="1" x="2799"/>
        <item m="1" x="2800"/>
        <item m="1" x="2801"/>
        <item m="1" x="159"/>
        <item m="1" x="212"/>
        <item m="1" x="332"/>
        <item m="1" x="379"/>
        <item m="1" x="535"/>
        <item m="1" x="536"/>
        <item m="1" x="594"/>
        <item m="1" x="590"/>
        <item m="1" x="591"/>
        <item m="1" x="2872"/>
        <item m="1" x="615"/>
        <item m="1" x="616"/>
        <item m="1" x="617"/>
        <item m="1" x="710"/>
        <item m="1" x="711"/>
        <item m="1" x="944"/>
        <item m="1" x="945"/>
        <item m="1" x="1127"/>
        <item m="1" x="1128"/>
        <item m="1" x="1152"/>
        <item m="1" x="1153"/>
        <item m="1" x="1199"/>
        <item m="1" x="1602"/>
        <item m="1" x="1603"/>
        <item m="1" x="1604"/>
        <item m="1" x="1605"/>
        <item m="1" x="1606"/>
        <item m="1" x="1607"/>
        <item m="1" x="1608"/>
        <item m="1" x="1609"/>
        <item m="1" x="1610"/>
        <item m="1" x="1611"/>
        <item m="1" x="1612"/>
        <item m="1" x="1613"/>
        <item m="1" x="1614"/>
        <item m="1" x="1615"/>
        <item m="1" x="1616"/>
        <item m="1" x="1617"/>
        <item m="1" x="1618"/>
        <item m="1" x="1619"/>
        <item m="1" x="1620"/>
        <item m="1" x="1621"/>
        <item m="1" x="1622"/>
        <item m="1" x="1623"/>
        <item m="1" x="1624"/>
        <item m="1" x="1625"/>
        <item m="1" x="1626"/>
        <item m="1" x="1627"/>
        <item m="1" x="1628"/>
        <item m="1" x="1629"/>
        <item m="1" x="1630"/>
        <item m="1" x="1631"/>
        <item m="1" x="1632"/>
        <item m="1" x="1633"/>
        <item m="1" x="1634"/>
        <item m="1" x="1635"/>
        <item m="1" x="1636"/>
        <item m="1" x="1637"/>
        <item m="1" x="1638"/>
        <item m="1" x="1639"/>
        <item m="1" x="1640"/>
        <item m="1" x="1641"/>
        <item m="1" x="1643"/>
        <item m="1" x="1644"/>
        <item m="1" x="1645"/>
        <item m="1" x="1646"/>
        <item m="1" x="1647"/>
        <item m="1" x="1648"/>
        <item m="1" x="1649"/>
        <item m="1" x="1650"/>
        <item m="1" x="1651"/>
        <item m="1" x="1652"/>
        <item m="1" x="1653"/>
        <item m="1" x="1654"/>
        <item m="1" x="1655"/>
        <item m="1" x="1656"/>
        <item m="1" x="1657"/>
        <item m="1" x="1658"/>
        <item m="1" x="1659"/>
        <item m="1" x="2938"/>
        <item m="1" x="2939"/>
        <item m="1" x="2940"/>
        <item m="1" x="2941"/>
        <item m="1" x="2942"/>
        <item m="1" x="2943"/>
        <item m="1" x="2944"/>
        <item m="1" x="2945"/>
        <item m="1" x="2946"/>
        <item m="1" x="2947"/>
        <item m="1" x="2948"/>
        <item m="1" x="2949"/>
        <item m="1" x="2950"/>
        <item m="1" x="2951"/>
        <item m="1" x="2952"/>
        <item m="1" x="2953"/>
        <item m="1" x="2954"/>
        <item m="1" x="2955"/>
        <item m="1" x="2692"/>
        <item m="1" x="2846"/>
        <item m="1" x="2960"/>
        <item m="1" x="2705"/>
        <item m="1" x="137"/>
        <item m="1" x="2913"/>
        <item m="1" x="243"/>
        <item m="1" x="341"/>
        <item m="1" x="375"/>
        <item m="1" x="404"/>
        <item m="1" x="416"/>
        <item m="1" x="537"/>
        <item m="1" x="538"/>
        <item m="1" x="539"/>
        <item m="1" x="604"/>
        <item m="1" x="605"/>
        <item m="1" x="712"/>
        <item m="1" x="768"/>
        <item m="1" x="769"/>
        <item m="1" x="770"/>
        <item m="1" x="771"/>
        <item m="1" x="851"/>
        <item m="1" x="857"/>
        <item m="1" x="863"/>
        <item m="1" x="869"/>
        <item m="1" x="870"/>
        <item m="1" x="871"/>
        <item m="1" x="974"/>
        <item m="1" x="975"/>
        <item m="1" x="976"/>
        <item m="1" x="977"/>
        <item m="1" x="1200"/>
        <item m="1" x="1201"/>
        <item m="1" x="1202"/>
        <item m="1" x="1373"/>
        <item m="1" x="1374"/>
        <item m="1" x="1381"/>
        <item m="1" x="1382"/>
        <item m="1" x="1383"/>
        <item m="1" x="1385"/>
        <item m="1" x="1387"/>
        <item m="1" x="1388"/>
        <item m="1" x="1390"/>
        <item m="1" x="1392"/>
        <item m="1" x="1393"/>
        <item m="1" x="1394"/>
        <item m="1" x="1395"/>
        <item m="1" x="1396"/>
        <item m="1" x="1397"/>
        <item m="1" x="1660"/>
        <item m="1" x="1661"/>
        <item m="1" x="1662"/>
        <item m="1" x="1663"/>
        <item m="1" x="1664"/>
        <item m="1" x="1665"/>
        <item m="1" x="1666"/>
        <item m="1" x="1667"/>
        <item m="1" x="1668"/>
        <item m="1" x="1669"/>
        <item m="1" x="1670"/>
        <item m="1" x="1671"/>
        <item m="1" x="1672"/>
        <item m="1" x="1673"/>
        <item m="1" x="1674"/>
        <item m="1" x="1675"/>
        <item m="1" x="1676"/>
        <item m="1" x="1677"/>
        <item m="1" x="1678"/>
        <item m="1" x="1679"/>
        <item m="1" x="2033"/>
        <item m="1" x="2034"/>
        <item m="1" x="2037"/>
        <item m="1" x="2038"/>
        <item m="1" x="2041"/>
        <item m="1" x="2042"/>
        <item m="1" x="2043"/>
        <item m="1" x="2044"/>
        <item m="1" x="2045"/>
        <item m="1" x="2047"/>
        <item m="1" x="2048"/>
        <item m="1" x="2049"/>
        <item m="1" x="2050"/>
        <item m="1" x="2051"/>
        <item m="1" x="2052"/>
        <item m="1" x="2053"/>
        <item m="1" x="2054"/>
        <item m="1" x="2055"/>
        <item m="1" x="2056"/>
        <item m="1" x="2057"/>
        <item m="1" x="2058"/>
        <item m="1" x="2059"/>
        <item m="1" x="2060"/>
        <item m="1" x="2061"/>
        <item m="1" x="2062"/>
        <item m="1" x="2063"/>
        <item m="1" x="2064"/>
        <item m="1" x="2065"/>
        <item m="1" x="2066"/>
        <item m="1" x="2067"/>
        <item m="1" x="2068"/>
        <item m="1" x="2069"/>
        <item m="1" x="2070"/>
        <item m="1" x="2071"/>
        <item m="1" x="2072"/>
        <item m="1" x="2073"/>
        <item m="1" x="2074"/>
        <item m="1" x="2075"/>
        <item m="1" x="2076"/>
        <item m="1" x="2077"/>
        <item m="1" x="2078"/>
        <item m="1" x="2079"/>
        <item m="1" x="2080"/>
        <item m="1" x="2081"/>
        <item m="1" x="2082"/>
        <item m="1" x="2083"/>
        <item m="1" x="2084"/>
        <item m="1" x="2085"/>
        <item m="1" x="2086"/>
        <item m="1" x="2087"/>
        <item m="1" x="2088"/>
        <item m="1" x="2089"/>
        <item m="1" x="2090"/>
        <item m="1" x="2091"/>
        <item m="1" x="2665"/>
        <item m="1" x="2666"/>
        <item m="1" x="2672"/>
        <item m="1" x="2715"/>
        <item m="1" x="2802"/>
        <item m="1" x="2803"/>
        <item m="1" x="2804"/>
        <item m="1" x="2805"/>
        <item m="1" x="2806"/>
        <item m="1" x="2807"/>
        <item m="1" x="2808"/>
        <item m="1" x="2809"/>
        <item m="1" x="157"/>
        <item m="1" x="222"/>
        <item m="1" x="223"/>
        <item m="1" x="237"/>
        <item m="1" x="250"/>
        <item m="1" x="268"/>
        <item m="1" x="388"/>
        <item m="1" x="389"/>
        <item m="1" x="1399"/>
        <item m="1" x="1400"/>
        <item m="1" x="1401"/>
        <item m="1" x="1402"/>
        <item m="1" x="1403"/>
        <item m="1" x="1404"/>
        <item m="1" x="1405"/>
        <item m="1" x="1406"/>
        <item m="1" x="1407"/>
        <item m="1" x="1408"/>
        <item m="1" x="1409"/>
        <item m="1" x="1410"/>
        <item m="1" x="1411"/>
        <item m="1" x="1412"/>
        <item m="1" x="1413"/>
        <item m="1" x="1414"/>
        <item m="1" x="1415"/>
        <item m="1" x="1418"/>
        <item m="1" x="1419"/>
        <item m="1" x="1420"/>
        <item m="1" x="1421"/>
        <item m="1" x="2697"/>
        <item m="1" x="2698"/>
        <item m="1" x="2723"/>
        <item m="1" x="2729"/>
        <item m="1" x="2731"/>
        <item m="1" x="149"/>
        <item m="1" x="216"/>
        <item m="1" x="255"/>
        <item m="1" x="311"/>
        <item m="1" x="405"/>
        <item m="1" x="518"/>
        <item m="1" x="618"/>
        <item m="1" x="619"/>
        <item m="1" x="620"/>
        <item m="1" x="621"/>
        <item m="1" x="678"/>
        <item m="1" x="772"/>
        <item m="1" x="773"/>
        <item m="1" x="978"/>
        <item m="1" x="979"/>
        <item m="1" x="980"/>
        <item m="1" x="981"/>
        <item m="1" x="1231"/>
        <item m="1" x="1422"/>
        <item m="1" x="1423"/>
        <item m="1" x="2859"/>
        <item m="1" x="1426"/>
        <item m="1" x="1680"/>
        <item m="1" x="1681"/>
        <item m="1" x="1682"/>
        <item m="1" x="1683"/>
        <item m="1" x="1684"/>
        <item m="1" x="1685"/>
        <item m="1" x="1686"/>
        <item m="1" x="1687"/>
        <item m="1" x="1688"/>
        <item m="1" x="1689"/>
        <item m="1" x="1690"/>
        <item m="1" x="1691"/>
        <item m="1" x="2863"/>
        <item m="1" x="2741"/>
        <item m="1" x="2742"/>
        <item m="1" x="172"/>
        <item m="1" x="182"/>
        <item m="1" x="194"/>
        <item m="1" x="207"/>
        <item m="1" x="150"/>
        <item m="1" x="224"/>
        <item m="1" x="368"/>
        <item m="1" x="417"/>
        <item m="1" x="568"/>
        <item m="1" x="622"/>
        <item m="1" x="623"/>
        <item m="1" x="624"/>
        <item m="1" x="679"/>
        <item m="1" x="713"/>
        <item m="1" x="968"/>
        <item m="1" x="969"/>
        <item m="1" x="982"/>
        <item m="1" x="983"/>
        <item m="1" x="1129"/>
        <item m="1" x="1130"/>
        <item m="1" x="1203"/>
        <item m="1" x="1204"/>
        <item m="1" x="1205"/>
        <item m="1" x="1427"/>
        <item m="1" x="1428"/>
        <item m="1" x="1429"/>
        <item m="1" x="1430"/>
        <item m="1" x="1692"/>
        <item m="1" x="1693"/>
        <item m="1" x="1694"/>
        <item m="1" x="1695"/>
        <item m="1" x="1696"/>
        <item m="1" x="1697"/>
        <item m="1" x="1698"/>
        <item m="1" x="1699"/>
        <item m="1" x="1700"/>
        <item m="1" x="1701"/>
        <item m="1" x="1884"/>
        <item m="1" x="1885"/>
        <item m="1" x="2097"/>
        <item m="1" x="2098"/>
        <item m="1" x="2099"/>
        <item m="1" x="2100"/>
        <item m="1" x="2101"/>
        <item m="1" x="2102"/>
        <item m="1" x="2103"/>
        <item m="1" x="2104"/>
        <item m="1" x="2105"/>
        <item m="1" x="2106"/>
        <item m="1" x="2107"/>
        <item m="1" x="2108"/>
        <item m="1" x="2109"/>
        <item m="1" x="2110"/>
        <item m="1" x="2111"/>
        <item m="1" x="2112"/>
        <item m="1" x="2113"/>
        <item m="1" x="2114"/>
        <item m="1" x="2115"/>
        <item m="1" x="2116"/>
        <item m="1" x="2117"/>
        <item m="1" x="2876"/>
        <item m="1" x="2118"/>
        <item m="1" x="2877"/>
        <item m="1" x="2878"/>
        <item m="1" x="2119"/>
        <item m="1" x="2879"/>
        <item m="1" x="2880"/>
        <item m="1" x="2881"/>
        <item m="1" x="2882"/>
        <item m="1" x="2883"/>
        <item m="1" x="2884"/>
        <item m="1" x="2120"/>
        <item m="1" x="2121"/>
        <item m="1" x="2122"/>
        <item m="1" x="2123"/>
        <item m="1" x="2673"/>
        <item m="1" x="2683"/>
        <item m="1" x="2706"/>
        <item m="1" x="2716"/>
        <item m="1" x="2810"/>
        <item m="1" x="2811"/>
        <item m="1" x="2812"/>
        <item m="1" x="2813"/>
        <item m="1" x="2814"/>
        <item m="1" x="2815"/>
        <item m="1" x="2816"/>
        <item m="1" x="2817"/>
        <item m="1" x="290"/>
        <item m="1" x="2867"/>
        <item m="1" x="540"/>
        <item m="1" x="842"/>
        <item m="1" x="866"/>
        <item m="1" x="125"/>
        <item m="1" x="151"/>
        <item m="1" x="160"/>
        <item m="1" x="217"/>
        <item m="1" x="244"/>
        <item m="1" x="245"/>
        <item m="1" x="256"/>
        <item m="1" x="262"/>
        <item m="1" x="269"/>
        <item m="1" x="277"/>
        <item m="1" x="283"/>
        <item m="1" x="297"/>
        <item m="1" x="304"/>
        <item m="1" x="322"/>
        <item m="1" x="333"/>
        <item m="1" x="342"/>
        <item m="1" x="347"/>
        <item m="1" x="351"/>
        <item m="1" x="357"/>
        <item m="1" x="358"/>
        <item m="1" x="362"/>
        <item m="1" x="376"/>
        <item m="1" x="380"/>
        <item m="1" x="406"/>
        <item m="1" x="409"/>
        <item m="1" x="418"/>
        <item m="1" x="541"/>
        <item m="1" x="542"/>
        <item m="1" x="543"/>
        <item m="1" x="544"/>
        <item m="1" x="545"/>
        <item m="1" x="546"/>
        <item m="1" x="569"/>
        <item m="1" x="613"/>
        <item m="1" x="614"/>
        <item m="1" x="625"/>
        <item m="1" x="626"/>
        <item m="1" x="627"/>
        <item m="1" x="628"/>
        <item m="1" x="629"/>
        <item m="1" x="632"/>
        <item m="1" x="633"/>
        <item m="1" x="634"/>
        <item m="1" x="680"/>
        <item m="1" x="681"/>
        <item m="1" x="682"/>
        <item m="1" x="714"/>
        <item m="1" x="715"/>
        <item m="1" x="716"/>
        <item m="1" x="774"/>
        <item m="1" x="775"/>
        <item m="1" x="776"/>
        <item m="1" x="967"/>
        <item m="1" x="984"/>
        <item m="1" x="985"/>
        <item m="1" x="986"/>
        <item m="1" x="987"/>
        <item m="1" x="988"/>
        <item m="1" x="989"/>
        <item m="1" x="990"/>
        <item m="1" x="1037"/>
        <item m="1" x="1038"/>
        <item m="1" x="2873"/>
        <item m="1" x="1040"/>
        <item m="1" x="1131"/>
        <item m="1" x="1132"/>
        <item m="1" x="1133"/>
        <item m="1" x="1134"/>
        <item m="1" x="1135"/>
        <item m="1" x="1136"/>
        <item m="1" x="2874"/>
        <item m="1" x="1206"/>
        <item m="1" x="1207"/>
        <item m="1" x="2875"/>
        <item m="1" x="1232"/>
        <item m="1" x="1416"/>
        <item m="1" x="1417"/>
        <item m="1" x="1431"/>
        <item m="1" x="1432"/>
        <item m="1" x="1433"/>
        <item m="1" x="1434"/>
        <item m="1" x="1435"/>
        <item m="1" x="1436"/>
        <item m="1" x="1437"/>
        <item m="1" x="1438"/>
        <item m="1" x="1702"/>
        <item m="1" x="1703"/>
        <item m="1" x="1704"/>
        <item m="1" x="1705"/>
        <item m="1" x="1706"/>
        <item m="1" x="1707"/>
        <item m="1" x="1708"/>
        <item m="1" x="1709"/>
        <item m="1" x="1710"/>
        <item m="1" x="1711"/>
        <item m="1" x="1712"/>
        <item m="1" x="1713"/>
        <item m="1" x="1714"/>
        <item m="1" x="1715"/>
        <item m="1" x="1716"/>
        <item m="1" x="1717"/>
        <item m="1" x="1718"/>
        <item m="1" x="1719"/>
        <item m="1" x="1720"/>
        <item m="1" x="1721"/>
        <item m="1" x="1722"/>
        <item m="1" x="1723"/>
        <item m="1" x="1724"/>
        <item m="1" x="1725"/>
        <item m="1" x="1886"/>
        <item m="1" x="2092"/>
        <item m="1" x="2093"/>
        <item m="1" x="2094"/>
        <item m="1" x="2095"/>
        <item m="1" x="2096"/>
        <item m="1" x="2124"/>
        <item m="1" x="2125"/>
        <item m="1" x="2126"/>
        <item m="1" x="2127"/>
        <item m="1" x="2128"/>
        <item m="1" x="2129"/>
        <item m="1" x="2130"/>
        <item m="1" x="2885"/>
        <item m="1" x="2131"/>
        <item m="1" x="2886"/>
        <item m="1" x="2887"/>
        <item m="1" x="2888"/>
        <item m="1" x="2132"/>
        <item m="1" x="2133"/>
        <item m="1" x="2889"/>
        <item m="1" x="2135"/>
        <item m="1" x="2136"/>
        <item m="1" x="2137"/>
        <item m="1" x="2890"/>
        <item m="1" x="2891"/>
        <item m="1" x="2892"/>
        <item m="1" x="2893"/>
        <item m="1" x="2894"/>
        <item m="1" x="2139"/>
        <item m="1" x="2140"/>
        <item m="1" x="2141"/>
        <item m="1" x="2142"/>
        <item m="1" x="2895"/>
        <item m="1" x="2896"/>
        <item m="1" x="2144"/>
        <item m="1" x="2663"/>
        <item m="1" x="2674"/>
        <item m="1" x="2717"/>
        <item m="1" x="2675"/>
        <item m="1" x="2676"/>
        <item m="1" x="2870"/>
        <item m="1" x="2724"/>
        <item m="1" x="2818"/>
        <item m="1" x="2819"/>
        <item m="1" x="2820"/>
        <item m="1" x="2821"/>
        <item m="1" x="2822"/>
        <item m="1" x="2823"/>
        <item m="1" x="305"/>
        <item m="1" x="306"/>
        <item m="1" x="2743"/>
        <item m="1" x="2744"/>
        <item m="1" x="2745"/>
        <item m="1" x="2746"/>
        <item m="1" x="2747"/>
        <item m="1" x="2748"/>
        <item m="1" x="129"/>
        <item m="1" x="130"/>
        <item m="1" x="152"/>
        <item m="1" x="161"/>
        <item m="1" x="166"/>
        <item m="1" x="184"/>
        <item m="1" x="198"/>
        <item m="1" x="205"/>
        <item m="1" x="218"/>
        <item m="1" x="225"/>
        <item m="1" x="231"/>
        <item m="1" x="246"/>
        <item m="1" x="312"/>
        <item m="1" x="369"/>
        <item m="1" x="419"/>
        <item m="1" x="547"/>
        <item m="1" x="548"/>
        <item m="1" x="595"/>
        <item m="1" x="635"/>
        <item m="1" x="2844"/>
        <item m="1" x="683"/>
        <item m="1" x="717"/>
        <item m="1" x="718"/>
        <item m="1" x="777"/>
        <item m="1" x="867"/>
        <item m="1" x="868"/>
        <item m="1" x="873"/>
        <item m="1" x="874"/>
        <item m="1" x="875"/>
        <item m="1" x="876"/>
        <item m="1" x="877"/>
        <item m="1" x="878"/>
        <item m="1" x="879"/>
        <item m="1" x="880"/>
        <item m="1" x="881"/>
        <item m="1" x="882"/>
        <item m="1" x="883"/>
        <item m="1" x="884"/>
        <item m="1" x="991"/>
        <item m="1" x="992"/>
        <item m="1" x="993"/>
        <item m="1" x="994"/>
        <item m="1" x="995"/>
        <item m="1" x="1039"/>
        <item m="1" x="2849"/>
        <item m="1" x="1137"/>
        <item m="1" x="1138"/>
        <item m="1" x="1139"/>
        <item m="1" x="1140"/>
        <item m="1" x="1208"/>
        <item m="1" x="1209"/>
        <item m="1" x="1211"/>
        <item m="1" x="1212"/>
        <item m="1" x="1213"/>
        <item m="1" x="1214"/>
        <item m="1" x="1439"/>
        <item m="1" x="1450"/>
        <item m="1" x="1451"/>
        <item m="1" x="1452"/>
        <item m="1" x="1453"/>
        <item m="1" x="1454"/>
        <item m="1" x="1455"/>
        <item m="1" x="1456"/>
        <item m="1" x="1726"/>
        <item m="1" x="1727"/>
        <item m="1" x="1728"/>
        <item m="1" x="1729"/>
        <item m="1" x="1730"/>
        <item m="1" x="1731"/>
        <item m="1" x="1732"/>
        <item m="1" x="1733"/>
        <item m="1" x="1734"/>
        <item m="1" x="1735"/>
        <item m="1" x="1736"/>
        <item m="1" x="1737"/>
        <item m="1" x="1738"/>
        <item m="1" x="1739"/>
        <item m="1" x="1740"/>
        <item m="1" x="1741"/>
        <item m="1" x="1742"/>
        <item m="1" x="1743"/>
        <item m="1" x="1744"/>
        <item m="1" x="1745"/>
        <item m="1" x="1746"/>
        <item m="1" x="1747"/>
        <item m="1" x="1748"/>
        <item m="1" x="1749"/>
        <item m="1" x="1750"/>
        <item m="1" x="1751"/>
        <item m="1" x="1752"/>
        <item m="1" x="1753"/>
        <item m="1" x="1754"/>
        <item m="1" x="1755"/>
        <item m="1" x="1756"/>
        <item m="1" x="1757"/>
        <item m="1" x="1758"/>
        <item m="1" x="1759"/>
        <item m="1" x="1760"/>
        <item m="1" x="1761"/>
        <item m="1" x="1762"/>
        <item m="1" x="1763"/>
        <item m="1" x="1764"/>
        <item m="1" x="1765"/>
        <item m="1" x="1766"/>
        <item m="1" x="2134"/>
        <item m="1" x="2138"/>
        <item m="1" x="2143"/>
        <item m="1" x="2145"/>
        <item m="1" x="2146"/>
        <item m="1" x="2147"/>
        <item m="1" x="2148"/>
        <item m="1" x="2149"/>
        <item m="1" x="2150"/>
        <item m="1" x="2151"/>
        <item m="1" x="2152"/>
        <item m="1" x="2153"/>
        <item m="1" x="2154"/>
        <item m="1" x="2155"/>
        <item m="1" x="2156"/>
        <item m="1" x="2157"/>
        <item m="1" x="2158"/>
        <item m="1" x="2159"/>
        <item m="1" x="2160"/>
        <item m="1" x="2161"/>
        <item m="1" x="2162"/>
        <item m="1" x="2707"/>
        <item m="1" x="2718"/>
        <item m="1" x="2732"/>
        <item m="1" x="2734"/>
        <item m="1" x="2735"/>
        <item m="1" x="928"/>
        <item m="1" x="996"/>
        <item m="1" x="997"/>
        <item m="1" x="1210"/>
        <item m="1" x="126"/>
        <item m="1" x="138"/>
        <item m="1" x="2864"/>
        <item m="1" x="2865"/>
        <item m="1" x="2824"/>
        <item m="1" x="2825"/>
        <item m="1" x="2826"/>
        <item m="1" x="2827"/>
        <item m="1" x="2828"/>
        <item m="1" x="2829"/>
        <item m="1" x="2830"/>
        <item m="1" x="2831"/>
        <item m="1" x="2832"/>
        <item m="1" x="263"/>
        <item m="1" x="2862"/>
        <item m="1" x="407"/>
        <item m="1" x="549"/>
        <item m="1" x="630"/>
        <item m="1" x="631"/>
        <item m="1" x="636"/>
        <item m="1" x="637"/>
        <item m="1" x="1457"/>
        <item m="1" x="1458"/>
        <item m="1" x="1887"/>
        <item m="1" x="2164"/>
        <item m="1" x="2165"/>
        <item m="1" x="2166"/>
        <item m="1" x="2167"/>
        <item m="1" x="2168"/>
        <item m="1" x="2169"/>
        <item m="1" x="2170"/>
        <item m="1" x="2171"/>
        <item m="1" x="2172"/>
        <item m="1" x="2173"/>
        <item m="1" x="2174"/>
        <item m="1" x="2175"/>
        <item m="1" x="2176"/>
        <item m="1" x="2177"/>
        <item m="1" x="2178"/>
        <item m="1" x="2179"/>
        <item m="1" x="2180"/>
        <item m="1" x="2181"/>
        <item m="1" x="2182"/>
        <item m="1" x="2183"/>
        <item m="1" x="2184"/>
        <item m="1" x="2185"/>
        <item m="1" x="2186"/>
        <item m="1" x="2187"/>
        <item m="1" x="2188"/>
        <item m="1" x="2189"/>
        <item m="1" x="2190"/>
        <item m="1" x="2191"/>
        <item m="1" x="2192"/>
        <item m="1" x="2193"/>
        <item m="1" x="2194"/>
        <item m="1" x="2195"/>
        <item m="1" x="2196"/>
        <item m="1" x="2197"/>
        <item m="1" x="2198"/>
        <item m="1" x="2199"/>
        <item m="1" x="2200"/>
        <item m="1" x="2201"/>
        <item m="1" x="2202"/>
        <item m="1" x="2203"/>
        <item m="1" x="2204"/>
        <item m="1" x="2205"/>
        <item m="1" x="2206"/>
        <item m="1" x="2207"/>
        <item m="1" x="2208"/>
        <item m="1" x="2209"/>
        <item m="1" x="2210"/>
        <item m="1" x="2211"/>
        <item m="1" x="2212"/>
        <item m="1" x="2213"/>
        <item m="1" x="2214"/>
        <item m="1" x="2216"/>
        <item m="1" x="2218"/>
        <item m="1" x="2219"/>
        <item m="1" x="2220"/>
        <item m="1" x="2221"/>
        <item m="1" x="2677"/>
        <item m="1" x="2684"/>
        <item m="1" x="2699"/>
        <item m="1" x="2749"/>
        <item m="1" x="176"/>
        <item m="1" x="183"/>
        <item m="1" x="196"/>
        <item m="1" x="247"/>
        <item m="1" x="278"/>
        <item m="1" x="2851"/>
        <item m="1" x="298"/>
        <item m="1" x="323"/>
        <item m="1" x="324"/>
        <item m="1" x="352"/>
        <item m="1" x="420"/>
        <item m="1" x="550"/>
        <item m="1" x="551"/>
        <item m="1" x="552"/>
        <item m="1" x="553"/>
        <item m="1" x="554"/>
        <item m="1" x="2845"/>
        <item m="1" x="2860"/>
        <item m="1" x="640"/>
        <item m="1" x="641"/>
        <item m="1" x="642"/>
        <item m="1" x="643"/>
        <item m="1" x="644"/>
        <item m="1" x="684"/>
        <item m="1" x="2861"/>
        <item m="1" x="778"/>
        <item m="1" x="1041"/>
        <item m="1" x="1215"/>
        <item m="1" x="1216"/>
        <item m="1" x="1217"/>
        <item m="1" x="1459"/>
        <item m="1" x="1460"/>
        <item m="1" x="1767"/>
        <item m="1" x="1768"/>
        <item m="1" x="1769"/>
        <item m="1" x="1770"/>
        <item m="1" x="1771"/>
        <item m="1" x="1772"/>
        <item m="1" x="1773"/>
        <item m="1" x="1774"/>
        <item m="1" x="1775"/>
        <item m="1" x="1776"/>
        <item m="1" x="1777"/>
        <item m="1" x="1778"/>
        <item m="1" x="1779"/>
        <item m="1" x="1780"/>
        <item m="1" x="1781"/>
        <item m="1" x="1888"/>
        <item m="1" x="1889"/>
        <item m="1" x="2222"/>
        <item m="1" x="2223"/>
        <item m="1" x="2224"/>
        <item m="1" x="2225"/>
        <item m="1" x="2226"/>
        <item m="1" x="2227"/>
        <item m="1" x="2229"/>
        <item m="1" x="2230"/>
        <item m="1" x="2231"/>
        <item m="1" x="2232"/>
        <item m="1" x="2664"/>
        <item m="1" x="2708"/>
        <item m="1" x="2719"/>
        <item m="1" x="2739"/>
        <item m="1" x="2857"/>
        <item m="1" x="197"/>
        <item m="1" x="270"/>
        <item m="1" x="279"/>
        <item m="1" x="343"/>
        <item m="1" x="370"/>
        <item m="1" x="421"/>
        <item m="1" x="555"/>
        <item m="1" x="638"/>
        <item m="1" x="645"/>
        <item m="1" x="646"/>
        <item m="1" x="719"/>
        <item m="1" x="720"/>
        <item m="1" x="2858"/>
        <item m="1" x="780"/>
        <item m="1" x="781"/>
        <item m="1" x="782"/>
        <item m="1" x="783"/>
        <item m="1" x="998"/>
        <item m="1" x="999"/>
        <item m="1" x="1000"/>
        <item m="1" x="1001"/>
        <item m="1" x="1002"/>
        <item m="1" x="1003"/>
        <item m="1" x="1004"/>
        <item m="1" x="2856"/>
        <item m="1" x="1141"/>
        <item m="1" x="1461"/>
        <item m="1" x="1462"/>
        <item m="1" x="1463"/>
        <item m="1" x="2233"/>
        <item m="1" x="2853"/>
        <item m="1" x="2234"/>
        <item m="1" x="2235"/>
        <item m="1" x="2236"/>
        <item m="1" x="2237"/>
        <item m="1" x="2238"/>
        <item m="1" x="2239"/>
        <item m="1" x="2240"/>
        <item m="1" x="2241"/>
        <item m="1" x="2242"/>
        <item m="1" x="2243"/>
        <item m="1" x="2244"/>
        <item m="1" x="2245"/>
        <item m="1" x="2246"/>
        <item m="1" x="2247"/>
        <item m="1" x="2248"/>
        <item m="1" x="2249"/>
        <item m="1" x="2250"/>
        <item m="1" x="2678"/>
        <item m="1" x="2693"/>
        <item m="1" x="153"/>
        <item m="1" x="162"/>
        <item m="1" x="163"/>
        <item m="1" x="219"/>
        <item m="1" x="2850"/>
        <item m="1" x="2854"/>
        <item m="1" x="325"/>
        <item m="1" x="2848"/>
        <item m="1" x="2855"/>
        <item m="1" x="377"/>
        <item m="1" x="556"/>
        <item m="1" x="557"/>
        <item m="1" x="649"/>
        <item m="1" x="650"/>
        <item m="1" x="2852"/>
        <item m="1" x="779"/>
        <item m="1" x="784"/>
        <item m="1" x="1424"/>
        <item m="1" x="1425"/>
        <item m="1" x="1440"/>
        <item m="1" x="1441"/>
        <item m="1" x="1442"/>
        <item m="1" x="1443"/>
        <item m="1" x="1444"/>
        <item m="1" x="1445"/>
        <item m="1" x="1446"/>
        <item m="1" x="1447"/>
        <item m="1" x="1448"/>
        <item m="1" x="1449"/>
        <item m="1" x="1464"/>
        <item m="1" x="1465"/>
        <item m="1" x="1466"/>
        <item m="1" x="1467"/>
        <item m="1" x="1782"/>
        <item m="1" x="1783"/>
        <item m="1" x="1784"/>
        <item m="1" x="1785"/>
        <item m="1" x="1786"/>
        <item m="1" x="1787"/>
        <item m="1" x="1788"/>
        <item m="1" x="1789"/>
        <item m="1" x="1790"/>
        <item m="1" x="1791"/>
        <item m="1" x="1792"/>
        <item m="1" x="1793"/>
        <item m="1" x="1794"/>
        <item m="1" x="1795"/>
        <item m="1" x="1796"/>
        <item m="1" x="1797"/>
        <item m="1" x="1798"/>
        <item m="1" x="1799"/>
        <item m="1" x="1800"/>
        <item m="1" x="1801"/>
        <item m="1" x="1802"/>
        <item m="1" x="1803"/>
        <item m="1" x="1804"/>
        <item m="1" x="1805"/>
        <item m="1" x="1806"/>
        <item m="1" x="1807"/>
        <item m="1" x="872"/>
        <item m="1" x="248"/>
        <item m="1" x="284"/>
        <item m="1" x="371"/>
        <item m="1" x="558"/>
        <item m="1" x="722"/>
        <item m="1" x="888"/>
        <item m="1" x="1142"/>
        <item m="1" x="1224"/>
        <item m="1" x="1225"/>
        <item m="1" x="1226"/>
        <item m="1" x="1233"/>
        <item m="1" x="1234"/>
        <item m="1" x="1468"/>
        <item m="1" x="1808"/>
        <item m="1" x="1809"/>
        <item m="1" x="1810"/>
        <item m="1" x="1811"/>
        <item m="1" x="1812"/>
        <item m="1" x="1813"/>
        <item m="1" x="1814"/>
        <item m="1" x="1815"/>
        <item m="1" x="1816"/>
        <item m="1" x="1817"/>
        <item m="1" x="1818"/>
        <item m="1" x="1819"/>
        <item m="1" x="1820"/>
        <item m="1" x="1821"/>
        <item m="1" x="1822"/>
        <item m="1" x="1823"/>
        <item m="1" x="1824"/>
        <item m="1" x="1825"/>
        <item m="1" x="1826"/>
        <item m="1" x="1827"/>
        <item m="1" x="1828"/>
        <item m="1" x="2251"/>
        <item m="1" x="2252"/>
        <item m="1" x="2253"/>
        <item m="1" x="2254"/>
        <item m="1" x="2255"/>
        <item m="1" x="2256"/>
        <item m="1" x="2257"/>
        <item m="1" x="2258"/>
        <item m="1" x="2259"/>
        <item m="1" x="2260"/>
        <item m="1" x="2261"/>
        <item m="1" x="2262"/>
        <item m="1" x="2263"/>
        <item m="1" x="2264"/>
        <item m="1" x="2265"/>
        <item m="1" x="2266"/>
        <item m="1" x="2267"/>
        <item m="1" x="2268"/>
        <item m="1" x="2269"/>
        <item m="1" x="2270"/>
        <item m="1" x="2271"/>
        <item m="1" x="2272"/>
        <item m="1" x="2273"/>
        <item m="1" x="2274"/>
        <item m="1" x="2275"/>
        <item m="1" x="2276"/>
        <item m="1" x="2277"/>
        <item m="1" x="2278"/>
        <item m="1" x="2279"/>
        <item m="1" x="2280"/>
        <item m="1" x="2282"/>
        <item m="1" x="2283"/>
        <item m="1" x="2284"/>
        <item m="1" x="2285"/>
        <item m="1" x="2286"/>
        <item m="1" x="2287"/>
        <item m="1" x="2288"/>
        <item m="1" x="2289"/>
        <item m="1" x="2290"/>
        <item m="1" x="2291"/>
        <item m="1" x="2292"/>
        <item m="1" x="2293"/>
        <item m="1" x="2294"/>
        <item m="1" x="2295"/>
        <item m="1" x="2296"/>
        <item m="1" x="2297"/>
        <item m="1" x="2298"/>
        <item m="1" x="2299"/>
        <item m="1" x="2300"/>
        <item m="1" x="2301"/>
        <item m="1" x="2302"/>
        <item m="1" x="2304"/>
        <item m="1" x="2305"/>
        <item m="1" x="2306"/>
        <item m="1" x="2307"/>
        <item m="1" x="2308"/>
        <item m="1" x="2309"/>
        <item m="1" x="2310"/>
        <item m="1" x="2311"/>
        <item m="1" x="2312"/>
        <item m="1" x="2313"/>
        <item m="1" x="2314"/>
        <item m="1" x="2720"/>
        <item m="1" x="2733"/>
        <item m="1" x="2833"/>
        <item m="1" x="2834"/>
        <item m="1" x="2835"/>
        <item m="1" x="2836"/>
        <item m="1" x="2837"/>
        <item m="1" x="2838"/>
        <item m="1" x="2839"/>
        <item m="1" x="154"/>
        <item m="1" x="189"/>
        <item m="1" x="271"/>
        <item m="1" x="280"/>
        <item m="1" x="326"/>
        <item m="1" x="327"/>
        <item m="1" x="359"/>
        <item m="1" x="422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651"/>
        <item m="1" x="652"/>
        <item m="1" x="653"/>
        <item m="1" x="1005"/>
        <item m="1" x="1006"/>
        <item m="1" x="1016"/>
        <item m="1" x="1017"/>
        <item m="1" x="1042"/>
        <item m="1" x="1227"/>
        <item m="1" x="1469"/>
        <item m="1" x="1470"/>
        <item m="1" x="1471"/>
        <item m="1" x="1473"/>
        <item m="1" x="1472"/>
        <item m="1" x="1829"/>
        <item m="1" x="1830"/>
        <item m="1" x="1831"/>
        <item m="1" x="1832"/>
        <item m="1" x="1833"/>
        <item m="1" x="1834"/>
        <item m="1" x="1835"/>
        <item m="1" x="1836"/>
        <item m="1" x="1837"/>
        <item m="1" x="1838"/>
        <item m="1" x="1839"/>
        <item m="1" x="1840"/>
        <item m="1" x="1841"/>
        <item m="1" x="1842"/>
        <item m="1" x="1890"/>
        <item m="1" x="1891"/>
        <item m="1" x="2215"/>
        <item m="1" x="2217"/>
        <item m="1" x="2228"/>
        <item m="1" x="2281"/>
        <item m="1" x="2303"/>
        <item m="1" x="2315"/>
        <item m="1" x="2316"/>
        <item m="1" x="2317"/>
        <item m="1" x="2318"/>
        <item m="1" x="2319"/>
        <item m="1" x="2320"/>
        <item m="1" x="2321"/>
        <item m="1" x="2322"/>
        <item m="1" x="2323"/>
        <item m="1" x="2324"/>
        <item m="1" x="2325"/>
        <item m="1" x="2326"/>
        <item m="1" x="2327"/>
        <item m="1" x="2328"/>
        <item m="1" x="2329"/>
        <item m="1" x="2330"/>
        <item m="1" x="2331"/>
        <item m="1" x="2332"/>
        <item m="1" x="2333"/>
        <item m="1" x="2334"/>
        <item m="1" x="2335"/>
        <item m="1" x="2336"/>
        <item m="1" x="2337"/>
        <item m="1" x="2338"/>
        <item m="1" x="2339"/>
        <item m="1" x="2340"/>
        <item m="1" x="2341"/>
        <item m="1" x="2342"/>
        <item m="1" x="2343"/>
        <item m="1" x="2344"/>
        <item m="1" x="2345"/>
        <item m="1" x="2346"/>
        <item m="1" x="2347"/>
        <item m="1" x="2348"/>
        <item m="1" x="2349"/>
        <item m="1" x="2350"/>
        <item m="1" x="2351"/>
        <item m="1" x="2352"/>
        <item m="1" x="2353"/>
        <item m="1" x="2354"/>
        <item m="1" x="2355"/>
        <item m="1" x="2356"/>
        <item m="1" x="2357"/>
        <item m="1" x="2358"/>
        <item m="1" x="2359"/>
        <item m="1" x="2360"/>
        <item m="1" x="2361"/>
        <item m="1" x="2362"/>
        <item m="1" x="2363"/>
        <item m="1" x="2364"/>
        <item m="1" x="2365"/>
        <item m="1" x="2366"/>
        <item m="1" x="2367"/>
        <item m="1" x="2679"/>
        <item m="1" x="2701"/>
        <item m="1" x="2709"/>
        <item m="1" x="2725"/>
        <item m="1" x="2726"/>
        <item m="1" x="2841"/>
        <item m="1" x="2750"/>
        <item m="1" x="2840"/>
        <item m="1" x="226"/>
        <item m="1" x="334"/>
        <item m="1" x="363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1948"/>
        <item m="1" x="127"/>
        <item m="1" x="232"/>
        <item m="1" x="257"/>
        <item m="1" x="281"/>
        <item m="1" x="299"/>
        <item m="1" x="328"/>
        <item m="1" x="344"/>
        <item m="1" x="348"/>
        <item m="1" x="372"/>
        <item m="1" x="410"/>
        <item m="1" x="423"/>
        <item m="1" x="559"/>
        <item m="1" x="560"/>
        <item m="1" x="561"/>
        <item m="1" x="562"/>
        <item m="1" x="639"/>
        <item m="1" x="647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721"/>
        <item m="1" x="723"/>
        <item m="1" x="724"/>
        <item m="1" x="785"/>
        <item m="1" x="786"/>
        <item m="1" x="787"/>
        <item m="1" x="788"/>
        <item m="1" x="1007"/>
        <item m="1" x="1008"/>
        <item m="1" x="1009"/>
        <item m="1" x="1010"/>
        <item m="1" x="1011"/>
        <item m="1" x="1012"/>
        <item m="1" x="1013"/>
        <item m="1" x="1143"/>
        <item m="1" x="1144"/>
        <item m="1" x="1145"/>
        <item m="1" x="1218"/>
        <item m="1" x="1219"/>
        <item m="1" x="1220"/>
        <item m="1" x="1221"/>
        <item m="1" x="1222"/>
        <item m="1" x="1223"/>
        <item m="1" x="1474"/>
        <item m="1" x="1475"/>
        <item m="1" x="1476"/>
        <item m="1" x="1477"/>
        <item m="1" x="1478"/>
        <item m="1" x="1479"/>
        <item m="1" x="1480"/>
        <item m="1" x="1481"/>
        <item m="1" x="2700"/>
        <item m="1" x="2721"/>
        <item m="1" x="2738"/>
        <item m="1" x="2751"/>
        <item m="1" x="1043"/>
        <item m="1" x="1044"/>
        <item m="1" x="1045"/>
        <item m="1" x="1046"/>
        <item m="1" x="1047"/>
        <item m="1" x="1048"/>
        <item m="1" x="1049"/>
        <item m="1" x="1050"/>
        <item m="1" x="1051"/>
        <item m="1" x="1052"/>
        <item m="1" x="1053"/>
        <item m="1" x="1054"/>
        <item m="1" x="1062"/>
        <item m="1" x="1063"/>
        <item m="1" x="1064"/>
        <item m="1" x="1065"/>
        <item m="1" x="1066"/>
        <item m="1" x="1067"/>
        <item m="1" x="1068"/>
        <item m="1" x="1069"/>
        <item m="1" x="1070"/>
        <item m="1" x="1071"/>
        <item m="1" x="1072"/>
        <item m="1" x="1073"/>
        <item m="1" x="1074"/>
        <item m="1" x="1075"/>
        <item m="1" x="1076"/>
        <item m="1" x="1077"/>
        <item m="1" x="1078"/>
        <item m="1" x="1079"/>
        <item m="1" x="1080"/>
        <item m="1" x="1081"/>
        <item m="1" x="1082"/>
        <item m="1" x="1083"/>
        <item m="1" x="1084"/>
        <item m="1" x="1843"/>
        <item m="1" x="1844"/>
        <item m="1" x="1845"/>
        <item m="1" x="1846"/>
        <item m="1" x="1847"/>
        <item m="1" x="1848"/>
        <item m="1" x="1849"/>
        <item m="1" x="1850"/>
        <item m="1" x="1851"/>
        <item m="1" x="1852"/>
        <item m="1" x="1853"/>
        <item m="1" x="1854"/>
        <item m="1" x="2368"/>
        <item m="1" x="2369"/>
        <item m="1" x="2370"/>
        <item m="1" x="2371"/>
        <item m="1" x="2372"/>
        <item m="1" x="2373"/>
        <item m="1" x="2374"/>
        <item m="1" x="2375"/>
        <item m="1" x="2376"/>
        <item m="1" x="2377"/>
        <item m="1" x="2378"/>
        <item m="1" x="2379"/>
        <item m="1" x="2380"/>
        <item m="1" x="2381"/>
        <item m="1" x="2382"/>
        <item m="1" x="2383"/>
        <item m="1" x="2384"/>
        <item m="1" x="2385"/>
        <item m="1" x="2386"/>
        <item m="1" x="2387"/>
        <item m="1" x="2388"/>
        <item m="1" x="2389"/>
        <item m="1" x="2390"/>
        <item m="1" x="2391"/>
        <item m="1" x="2392"/>
        <item m="1" x="2393"/>
        <item m="1" x="2394"/>
        <item m="1" x="2395"/>
        <item m="1" x="2680"/>
        <item m="1" x="2681"/>
        <item m="1" x="2685"/>
        <item m="1" x="2752"/>
        <item m="1" x="2753"/>
        <item m="1" x="220"/>
        <item m="1" x="313"/>
        <item m="1" x="2722"/>
        <item m="1" x="155"/>
        <item m="1" x="264"/>
        <item m="1" x="329"/>
        <item m="1" x="335"/>
        <item m="1" x="360"/>
        <item m="1" x="378"/>
        <item m="1" x="424"/>
        <item m="1" x="563"/>
        <item m="1" x="564"/>
        <item m="1" x="664"/>
        <item m="1" x="665"/>
        <item m="1" x="666"/>
        <item m="1" x="667"/>
        <item m="1" x="668"/>
        <item m="1" x="669"/>
        <item m="1" x="686"/>
        <item m="1" x="725"/>
        <item m="1" x="726"/>
        <item m="1" x="648"/>
        <item m="1" x="685"/>
        <item m="1" x="789"/>
        <item m="1" x="790"/>
        <item m="1" x="1014"/>
        <item m="1" x="1015"/>
        <item m="1" x="1085"/>
        <item m="1" x="1086"/>
        <item m="1" x="1087"/>
        <item m="1" x="1146"/>
        <item m="1" x="1228"/>
        <item m="1" x="1229"/>
        <item m="1" x="1230"/>
        <item m="1" x="1235"/>
        <item m="1" x="1482"/>
        <item m="1" x="1483"/>
        <item m="1" x="1484"/>
        <item m="1" x="1485"/>
        <item m="1" x="1486"/>
        <item m="1" x="1487"/>
        <item m="1" x="1488"/>
        <item m="1" x="1855"/>
        <item m="1" x="1856"/>
        <item m="1" x="1857"/>
        <item m="1" x="1858"/>
        <item m="1" x="1859"/>
        <item m="1" x="1860"/>
        <item m="1" x="1861"/>
        <item m="1" x="1862"/>
        <item m="1" x="1863"/>
        <item m="1" x="1864"/>
        <item m="1" x="1865"/>
        <item m="1" x="1866"/>
        <item m="1" x="1867"/>
        <item m="1" x="1868"/>
        <item m="1" x="1869"/>
        <item m="1" x="1870"/>
        <item m="1" x="1871"/>
        <item m="1" x="1872"/>
        <item m="1" x="1873"/>
        <item m="1" x="1874"/>
        <item m="1" x="1875"/>
        <item m="1" x="1876"/>
        <item m="1" x="1877"/>
        <item m="1" x="1878"/>
        <item m="1" x="1879"/>
        <item m="1" x="1880"/>
        <item m="1" x="1881"/>
        <item m="1" x="1892"/>
        <item m="1" x="1893"/>
        <item m="1" x="2396"/>
        <item m="1" x="2397"/>
        <item m="1" x="2398"/>
        <item m="1" x="2399"/>
        <item m="1" x="2400"/>
        <item m="1" x="2401"/>
        <item m="1" x="2402"/>
        <item m="1" x="2403"/>
        <item m="1" x="2404"/>
        <item m="1" x="2405"/>
        <item m="1" x="2406"/>
        <item m="1" x="2407"/>
        <item m="1" x="2408"/>
        <item m="1" x="2409"/>
        <item m="1" x="2410"/>
        <item m="1" x="2411"/>
        <item m="1" x="2412"/>
        <item m="1" x="2413"/>
        <item m="1" x="2414"/>
        <item m="1" x="2415"/>
        <item m="1" x="2740"/>
        <item m="1" x="2754"/>
        <item x="0"/>
        <item x="1"/>
        <item x="2"/>
        <item x="3"/>
        <item x="5"/>
        <item x="6"/>
        <item x="7"/>
        <item x="8"/>
        <item x="9"/>
        <item x="10"/>
        <item x="11"/>
        <item x="13"/>
        <item x="19"/>
        <item x="20"/>
        <item x="21"/>
        <item x="22"/>
        <item x="23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72"/>
        <item x="73"/>
        <item x="74"/>
        <item x="12"/>
        <item x="14"/>
        <item x="15"/>
        <item x="16"/>
        <item x="17"/>
        <item x="18"/>
        <item x="24"/>
        <item x="25"/>
        <item x="26"/>
        <item x="27"/>
        <item x="28"/>
        <item x="29"/>
        <item x="30"/>
        <item x="31"/>
        <item x="48"/>
        <item x="49"/>
        <item x="67"/>
        <item x="68"/>
        <item x="69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70"/>
        <item x="71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3">
        <item m="1" x="7"/>
        <item h="1" x="0"/>
        <item m="1" x="10"/>
        <item m="1" x="8"/>
        <item m="1" x="12"/>
        <item x="4"/>
        <item x="1"/>
        <item m="1" x="5"/>
        <item x="2"/>
        <item x="3"/>
        <item m="1" x="9"/>
        <item m="1" x="11"/>
        <item m="1"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9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68">
        <item m="1" x="6"/>
        <item x="2"/>
        <item m="1" x="91"/>
        <item m="1" x="148"/>
        <item m="1" x="149"/>
        <item m="1" x="108"/>
        <item m="1" x="111"/>
        <item m="1" x="109"/>
        <item m="1" x="78"/>
        <item m="1" x="70"/>
        <item m="1" x="68"/>
        <item m="1" x="137"/>
        <item m="1" x="9"/>
        <item m="1" x="113"/>
        <item m="1" x="71"/>
        <item m="1" x="110"/>
        <item m="1" x="141"/>
        <item m="1" x="144"/>
        <item m="1" x="124"/>
        <item m="1" x="100"/>
        <item m="1" x="116"/>
        <item m="1" x="85"/>
        <item m="1" x="46"/>
        <item m="1" x="101"/>
        <item m="1" x="90"/>
        <item m="1" x="125"/>
        <item m="1" x="117"/>
        <item m="1" x="102"/>
        <item m="1" x="86"/>
        <item m="1" x="103"/>
        <item m="1" x="138"/>
        <item m="1" x="118"/>
        <item m="1" x="153"/>
        <item m="1" x="122"/>
        <item m="1" x="123"/>
        <item m="1" x="143"/>
        <item m="1" x="152"/>
        <item m="1" x="114"/>
        <item m="1" x="134"/>
        <item m="1" x="79"/>
        <item m="1" x="115"/>
        <item m="1" x="57"/>
        <item m="1" x="77"/>
        <item m="1" x="59"/>
        <item m="1" x="12"/>
        <item m="1" x="49"/>
        <item m="1" x="21"/>
        <item m="1" x="81"/>
        <item m="1" x="60"/>
        <item m="1" x="8"/>
        <item m="1" x="56"/>
        <item m="1" x="19"/>
        <item m="1" x="61"/>
        <item m="1" x="62"/>
        <item m="1" x="42"/>
        <item m="1" x="32"/>
        <item m="1" x="15"/>
        <item m="1" x="33"/>
        <item m="1" x="41"/>
        <item m="1" x="27"/>
        <item m="1" x="147"/>
        <item m="1" x="28"/>
        <item m="1" x="48"/>
        <item m="1" x="37"/>
        <item m="1" x="13"/>
        <item m="1" x="36"/>
        <item m="1" x="65"/>
        <item m="1" x="30"/>
        <item m="1" x="145"/>
        <item m="1" x="107"/>
        <item m="1" x="7"/>
        <item m="1" x="64"/>
        <item m="1" x="66"/>
        <item m="1" x="67"/>
        <item m="1" x="69"/>
        <item m="1" x="53"/>
        <item m="1" x="55"/>
        <item m="1" x="44"/>
        <item m="1" x="54"/>
        <item m="1" x="34"/>
        <item m="1" x="126"/>
        <item m="1" x="16"/>
        <item m="1" x="142"/>
        <item m="1" x="72"/>
        <item m="1" x="146"/>
        <item m="1" x="20"/>
        <item m="1" x="38"/>
        <item m="1" x="73"/>
        <item m="1" x="35"/>
        <item m="1" x="45"/>
        <item m="1" x="10"/>
        <item m="1" x="25"/>
        <item m="1" x="29"/>
        <item m="1" x="43"/>
        <item m="1" x="14"/>
        <item m="1" x="26"/>
        <item m="1" x="17"/>
        <item m="1" x="11"/>
        <item m="1" x="22"/>
        <item m="1" x="23"/>
        <item m="1" x="24"/>
        <item m="1" x="40"/>
        <item m="1" x="18"/>
        <item m="1" x="51"/>
        <item m="1" x="31"/>
        <item m="1" x="75"/>
        <item m="1" x="76"/>
        <item m="1" x="50"/>
        <item m="1" x="129"/>
        <item m="1" x="155"/>
        <item m="1" x="106"/>
        <item m="1" x="58"/>
        <item m="1" x="119"/>
        <item m="1" x="128"/>
        <item m="1" x="112"/>
        <item m="1" x="99"/>
        <item m="1" x="140"/>
        <item m="1" x="96"/>
        <item m="1" x="154"/>
        <item m="1" x="93"/>
        <item m="1" x="94"/>
        <item m="1" x="95"/>
        <item m="1" x="104"/>
        <item m="1" x="139"/>
        <item m="1" x="92"/>
        <item m="1" x="121"/>
        <item m="1" x="120"/>
        <item m="1" x="127"/>
        <item m="1" x="74"/>
        <item m="1" x="52"/>
        <item m="1" x="83"/>
        <item m="1" x="39"/>
        <item m="1" x="82"/>
        <item m="1" x="87"/>
        <item m="1" x="84"/>
        <item m="1" x="63"/>
        <item m="1" x="88"/>
        <item m="1" x="89"/>
        <item m="1" x="135"/>
        <item m="1" x="150"/>
        <item m="1" x="136"/>
        <item m="1" x="151"/>
        <item m="1" x="4"/>
        <item m="1" x="166"/>
        <item m="1" x="167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5"/>
        <item m="1" x="105"/>
        <item m="1" x="47"/>
        <item m="1" x="80"/>
        <item m="1" x="97"/>
        <item m="1" x="130"/>
        <item m="1" x="131"/>
        <item m="1" x="98"/>
        <item m="1" x="133"/>
        <item m="1" x="132"/>
        <item m="1" x="3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4">
        <item m="1" x="3"/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multipleItemSelectionAllowed="1" showAll="0" defaultSubtotal="0">
      <items count="27">
        <item m="1" x="10"/>
        <item x="0"/>
        <item m="1" x="12"/>
        <item x="2"/>
        <item x="3"/>
        <item m="1" x="9"/>
        <item x="4"/>
        <item m="1" x="11"/>
        <item m="1" x="8"/>
        <item x="1"/>
        <item x="6"/>
        <item m="1" x="7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15"/>
        <item m="1" x="13"/>
        <item m="1" x="1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5">
        <item m="1" x="4"/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8">
    <field x="31"/>
    <field x="32"/>
    <field x="29"/>
    <field x="0"/>
    <field x="30"/>
    <field x="3"/>
    <field x="2"/>
    <field x="6"/>
  </rowFields>
  <rowItems count="27">
    <i>
      <x v="1"/>
      <x v="1"/>
      <x v="166"/>
      <x v="307"/>
      <x v="1"/>
      <x v="2140"/>
      <x v="649"/>
      <x v="4157"/>
    </i>
    <i r="5">
      <x v="6602"/>
      <x v="642"/>
      <x v="4144"/>
    </i>
    <i r="3">
      <x v="308"/>
      <x v="1"/>
      <x v="6598"/>
      <x v="641"/>
      <x v="4140"/>
    </i>
    <i r="3">
      <x v="669"/>
      <x v="1"/>
      <x v="6607"/>
      <x v="644"/>
      <x v="4149"/>
    </i>
    <i r="3">
      <x v="679"/>
      <x v="1"/>
      <x v="2140"/>
      <x v="641"/>
      <x v="4156"/>
    </i>
    <i r="5">
      <x v="6603"/>
      <x v="642"/>
      <x v="4145"/>
    </i>
    <i r="3">
      <x v="683"/>
      <x v="1"/>
      <x v="6605"/>
      <x v="642"/>
      <x v="4147"/>
    </i>
    <i r="3">
      <x v="687"/>
      <x v="1"/>
      <x v="6599"/>
      <x v="641"/>
      <x v="4141"/>
    </i>
    <i t="blank" r="4">
      <x v="1"/>
    </i>
    <i>
      <x v="3"/>
      <x v="2"/>
      <x v="167"/>
      <x v="671"/>
      <x v="2"/>
      <x v="6609"/>
      <x v="645"/>
      <x v="4151"/>
    </i>
    <i r="3">
      <x v="691"/>
      <x v="2"/>
      <x v="6613"/>
      <x v="648"/>
      <x v="4155"/>
    </i>
    <i r="3">
      <x v="692"/>
      <x v="2"/>
      <x v="2140"/>
      <x v="598"/>
      <x v="4158"/>
    </i>
    <i r="6">
      <x v="629"/>
      <x v="4159"/>
    </i>
    <i r="6">
      <x v="651"/>
      <x v="4160"/>
    </i>
    <i r="6">
      <x v="652"/>
      <x v="4161"/>
    </i>
    <i>
      <x v="4"/>
      <x v="2"/>
      <x v="167"/>
      <x v="674"/>
      <x v="2"/>
      <x v="6611"/>
      <x v="646"/>
      <x v="4153"/>
    </i>
    <i r="3">
      <x v="678"/>
      <x v="2"/>
      <x v="6610"/>
      <x v="646"/>
      <x v="4152"/>
    </i>
    <i r="1">
      <x v="3"/>
      <x v="167"/>
      <x v="689"/>
      <x v="2"/>
      <x v="6606"/>
      <x v="643"/>
      <x v="4148"/>
    </i>
    <i>
      <x v="6"/>
      <x v="2"/>
      <x v="167"/>
      <x v="675"/>
      <x v="2"/>
      <x v="6612"/>
      <x v="647"/>
      <x v="4154"/>
    </i>
    <i t="blank" r="4">
      <x v="2"/>
    </i>
    <i>
      <x v="9"/>
      <x v="1"/>
      <x v="166"/>
      <x v="306"/>
      <x v="1"/>
      <x v="6604"/>
      <x v="642"/>
      <x v="4146"/>
    </i>
    <i r="3">
      <x v="666"/>
      <x v="1"/>
      <x v="6601"/>
      <x v="642"/>
      <x v="4143"/>
    </i>
    <i r="3">
      <x v="677"/>
      <x v="1"/>
      <x v="6600"/>
      <x v="642"/>
      <x v="4142"/>
    </i>
    <i r="3">
      <x v="682"/>
      <x v="1"/>
      <x v="6597"/>
      <x v="641"/>
      <x v="4139"/>
    </i>
    <i t="blank" r="4">
      <x v="1"/>
    </i>
    <i>
      <x v="26"/>
      <x v="2"/>
      <x v="167"/>
      <x v="690"/>
      <x v="2"/>
      <x v="6608"/>
      <x v="645"/>
      <x v="4150"/>
    </i>
    <i t="blank" r="4">
      <x v="2"/>
    </i>
  </rowItems>
  <colItems count="1">
    <i/>
  </colItems>
  <pageFields count="1">
    <pageField fld="24" hier="-1"/>
  </pageFields>
  <dataFields count="1">
    <dataField name="Sum of Số còn phải thu" fld="17" baseField="0" baseItem="0" numFmtId="38"/>
  </dataFields>
  <formats count="2">
    <format dxfId="7">
      <pivotArea outline="0" collapsedLevelsAreSubtotals="1" fieldPosition="0"/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CC61EF-625E-4CBB-9546-293B912900AF}" name="Table1" displayName="Table1" ref="A3:AG150" totalsRowShown="0" headerRowDxfId="43" dataDxfId="42" tableBorderDxfId="41">
  <autoFilter ref="A3:AG150" xr:uid="{59CC61EF-625E-4CBB-9546-293B912900AF}"/>
  <tableColumns count="33">
    <tableColumn id="1" xr3:uid="{4F10F7B6-A495-4137-BBCE-EA2FBC5FCA85}" name="Mã khách hàng" dataDxfId="40"/>
    <tableColumn id="2" xr3:uid="{DE12C852-BB0B-45D9-89F6-5621AE45A0F4}" name="Tên Khách hàng" dataDxfId="39"/>
    <tableColumn id="3" xr3:uid="{131C571C-C8A2-4C1F-A443-56776C98B8D6}" name="Ngày hạch toán" dataDxfId="38"/>
    <tableColumn id="4" xr3:uid="{57345391-023E-49F9-82DA-9EDDE7EF022C}" name="Số chứng từ" dataDxfId="37"/>
    <tableColumn id="5" xr3:uid="{B723AC7D-96D3-4361-B340-D0E8805260AE}" name="Ngày hóa đơn" dataDxfId="36"/>
    <tableColumn id="6" xr3:uid="{1D525C71-464F-48DA-A385-0A4E14C0AA89}" name="Số hóa đơn" dataDxfId="35"/>
    <tableColumn id="7" xr3:uid="{0CF393C6-432D-4960-8B99-5659957BBDD8}" name="Diễn giải" dataDxfId="34"/>
    <tableColumn id="8" xr3:uid="{6E6A4805-8B19-456F-A4C3-00B82288AB9D}" name="Tiền hàng" dataDxfId="33"/>
    <tableColumn id="9" xr3:uid="{7AC2BB3F-A7D3-436A-A8A5-AC61F813C9BD}" name="Tiền chiết khấu" dataDxfId="32"/>
    <tableColumn id="10" xr3:uid="{3D40C9B4-7241-44AD-84B6-44C4FFC38B89}" name="Tiền VAT" dataDxfId="31" dataCellStyle="Comma [0]"/>
    <tableColumn id="11" xr3:uid="{71DFF838-EAC1-40EA-BECF-CABF85F2A1A7}" name="Tổng giá trị" dataDxfId="30" dataCellStyle="Comma [0]"/>
    <tableColumn id="12" xr3:uid="{4EAB3864-171F-40AC-B2C6-F25AD78983DD}" name="Phân loại" dataDxfId="29"/>
    <tableColumn id="14" xr3:uid="{93AFF463-D38B-4786-98FF-08925A520D03}" name="Ngày Thanh toán" dataDxfId="28"/>
    <tableColumn id="15" xr3:uid="{7FC27862-D676-4949-8749-9A75A24FBBA2}" name="Chứng từ Thanh toán" dataDxfId="27"/>
    <tableColumn id="16" xr3:uid="{8707F853-5993-40D7-99E4-B59D0D6031DE}" name="Số còn phải thu ĐK" dataDxfId="26">
      <calculatedColumnFormula>IF(Table1[[#This Row],[Phân loại]]="Tồn đầu kỳ",Table1[[#This Row],[Tổng giá trị]],0)</calculatedColumnFormula>
    </tableColumn>
    <tableColumn id="31" xr3:uid="{FE412D09-A657-486F-BAA7-2C192419AC86}" name="Giá Trị HD sau CK" dataDxfId="25">
      <calculatedColumnFormula>IF(Table1[[#This Row],[Số còn phải thu ĐK]]&lt;&gt;0,0,Table1[[#This Row],[Tổng giá trị]])</calculatedColumnFormula>
    </tableColumn>
    <tableColumn id="32" xr3:uid="{2D3BE433-021F-4376-8AF3-6B32C43B861F}" name="Số tiền đã thu" dataDxfId="24">
      <calculatedColumnFormula>IF(M4&lt;&gt;"",IF(O4&lt;&gt;0,O4,P4),0)</calculatedColumnFormula>
    </tableColumn>
    <tableColumn id="17" xr3:uid="{2DB64B32-E365-435A-8111-D7E8DA6A6012}" name="Số còn phải thu" dataDxfId="23">
      <calculatedColumnFormula>Table1[[#This Row],[Số còn phải thu ĐK]]+Table1[[#This Row],[Giá Trị HD sau CK]]-Table1[[#This Row],[Số tiền đã thu]]</calculatedColumnFormula>
    </tableColumn>
    <tableColumn id="33" xr3:uid="{1B931594-4091-4B6D-82B1-83D3D395FA9C}" name="Ngày tính CN" dataDxfId="22">
      <calculatedColumnFormula>IF(Table1[[#This Row],[Ngày hóa đơn]]&lt;&gt;"",Table1[[#This Row],[Ngày hóa đơn]],Table1[[#This Row],[Ngày hạch toán]])</calculatedColumnFormula>
    </tableColumn>
    <tableColumn id="20" xr3:uid="{94444E75-8584-453A-BA27-858DB37929E0}" name="Số ngày được nợ" dataDxfId="21"/>
    <tableColumn id="21" xr3:uid="{39E54009-572C-413C-9330-C92B104624D3}" name="Hạn thanh toán" dataDxfId="20">
      <calculatedColumnFormula>IF(Table1[[#This Row],[Ngày tính CN]]="","",S4+T4)</calculatedColumnFormula>
    </tableColumn>
    <tableColumn id="22" xr3:uid="{7E664A74-F1FB-495F-A333-86AAF0F89783}" name="Số ngày nợ còn lại" dataDxfId="19">
      <calculatedColumnFormula>IF(Table1[[#This Row],[Hạn thanh toán]]="","",IF((U4-NOW())&lt;0,0,(U4-NOW())))</calculatedColumnFormula>
    </tableColumn>
    <tableColumn id="23" xr3:uid="{3528F056-6D1E-4E13-A670-2B2FE36C6733}" name="Nhóm nợ trước hạn" dataDxfId="18"/>
    <tableColumn id="24" xr3:uid="{EACC4B53-78C0-406F-81A4-F15B114F10D6}" name="Số ngày quá hạn" dataDxfId="17">
      <calculatedColumnFormula>IF(OR($U4="",$R4=0),"",IF(($U4-NOW())&lt;0,-($U4-NOW()),0))</calculatedColumnFormula>
    </tableColumn>
    <tableColumn id="25" xr3:uid="{E9167E62-3616-4230-AE39-6D9D5BB20B4C}" name="Nhóm nợ quá hạn" dataDxfId="16">
      <calculatedColumnFormula>IF(R4=0,"Đã thanh toán",IF(X4="","",IF(X4&lt;=0,"Chưa đến hạn thanh toán",IF(X4&lt;=30,"Nợ quá hạn 30 ngày",IF(X4&lt;=60,"Nợ quá hạn từ 30 ngày đến 60 ngày",IF(X4&lt;=90,"Nợ quá hạn từ 60 ngày đến 90 ngày",IF(X4&lt;=120,"Nợ quá hạn từ 90 ngày đến 120 ngày","Nợ quá hạn hơn 120 ngày có khả năng mất thanh toán")))))))</calculatedColumnFormula>
    </tableColumn>
    <tableColumn id="26" xr3:uid="{A737244A-B3DC-460C-80AB-B7FCA963BF15}" name="Tháng HĐ" dataDxfId="15">
      <calculatedColumnFormula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calculatedColumnFormula>
    </tableColumn>
    <tableColumn id="27" xr3:uid="{7A25BAB5-4334-4158-9D16-E336399F7263}" name="Tháng Thanh toán" dataDxfId="14">
      <calculatedColumnFormula>Table1[[#This Row],[Ngày Thanh toán]]</calculatedColumnFormula>
    </tableColumn>
    <tableColumn id="19" xr3:uid="{B391E5C8-7A52-4F02-9408-C02BFFBD2C20}" name="Ghi chú" dataDxfId="13"/>
    <tableColumn id="13" xr3:uid="{FC6E0122-0188-4745-B328-2919FA5C890A}" name="Trạng Thái ghi sổ" dataDxfId="12"/>
    <tableColumn id="28" xr3:uid="{E10873F1-CC75-4562-9513-216F8F3A78B3}" name="NHÓM KHÁCH HÀNG" dataDxfId="11">
      <calculatedColumnFormula>IF(Table1[[#This Row],[Mã khách hàng]]="","",VLOOKUP($A4,Ma_KH!$A:$Q,Ma_KH!O$1,0))</calculatedColumnFormula>
    </tableColumn>
    <tableColumn id="29" xr3:uid="{EDBB918D-6618-4D19-99FC-8006A50666F3}" name="TÊN NHÓM KHÁCH HÀNG" dataDxfId="10">
      <calculatedColumnFormula>IF(Table1[[#This Row],[Mã khách hàng]]="","",VLOOKUP($A4,Ma_KH!$A:$Q,Ma_KH!P$1,0))</calculatedColumnFormula>
    </tableColumn>
    <tableColumn id="18" xr3:uid="{15B1D29D-8BED-4C10-95D0-35B543B1E2C5}" name="Nhân viên sale" dataDxfId="9">
      <calculatedColumnFormula>VLOOKUP(A4,Ma_KH!A:Q,Ma_KH!J$1,0)</calculatedColumnFormula>
    </tableColumn>
    <tableColumn id="30" xr3:uid="{8768D8D5-37AE-4545-9F70-774B06F0CCCC}" name="TINH/TP" dataDxfId="8">
      <calculatedColumnFormula>VLOOKUP(Table1[[#This Row],[Mã khách hàng]],Ma_KH!A:L,12,0)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minhdangfood2025@gmail.com" TargetMode="External"/><Relationship Id="rId1" Type="http://schemas.openxmlformats.org/officeDocument/2006/relationships/hyperlink" Target="mailto:minhdangfood2025@gmail.com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minhdangfood2025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ngocthom.com.vn/" TargetMode="External"/><Relationship Id="rId2" Type="http://schemas.openxmlformats.org/officeDocument/2006/relationships/hyperlink" Target="http://ngocthom.po@gmail.com/dangxuanngoc@ngocthom.com.vn" TargetMode="External"/><Relationship Id="rId1" Type="http://schemas.openxmlformats.org/officeDocument/2006/relationships/hyperlink" Target="mailto:ketoanngocthom2@gmail.com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569D-5CF7-43A6-9EEE-F4002056360F}">
  <dimension ref="A1:N26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6" sqref="J6"/>
    </sheetView>
  </sheetViews>
  <sheetFormatPr defaultColWidth="9.125" defaultRowHeight="15"/>
  <cols>
    <col min="1" max="1" width="26.75" style="1" bestFit="1" customWidth="1"/>
    <col min="2" max="2" width="70.375" style="1" bestFit="1" customWidth="1"/>
    <col min="3" max="3" width="19.125" style="1" customWidth="1"/>
    <col min="4" max="4" width="16.125" style="1" bestFit="1" customWidth="1"/>
    <col min="5" max="11" width="14.375" style="1" customWidth="1"/>
    <col min="12" max="14" width="14.375" style="1" bestFit="1" customWidth="1"/>
    <col min="15" max="16384" width="9.125" style="1"/>
  </cols>
  <sheetData>
    <row r="1" spans="1:14" ht="20.25">
      <c r="A1" s="3" t="s">
        <v>7049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B2" s="5" t="s">
        <v>32</v>
      </c>
      <c r="C2" s="6">
        <f>SUM(C$5:C$201)</f>
        <v>7495788</v>
      </c>
      <c r="D2" s="6">
        <f t="shared" ref="D2:N2" si="0">SUM(D$5:D$201)</f>
        <v>5417991</v>
      </c>
      <c r="E2" s="6">
        <f t="shared" si="0"/>
        <v>11698530</v>
      </c>
      <c r="F2" s="6">
        <f t="shared" si="0"/>
        <v>11113798</v>
      </c>
      <c r="G2" s="6">
        <f t="shared" si="0"/>
        <v>27734010</v>
      </c>
      <c r="H2" s="6">
        <f t="shared" si="0"/>
        <v>51671761</v>
      </c>
      <c r="I2" s="6">
        <f t="shared" si="0"/>
        <v>79969868</v>
      </c>
      <c r="J2" s="6">
        <f t="shared" si="0"/>
        <v>99829183.879999995</v>
      </c>
      <c r="K2" s="6">
        <f t="shared" si="0"/>
        <v>22543027</v>
      </c>
      <c r="L2" s="6">
        <f t="shared" si="0"/>
        <v>22543027</v>
      </c>
      <c r="M2" s="6">
        <f t="shared" si="0"/>
        <v>22543027</v>
      </c>
      <c r="N2" s="6">
        <f t="shared" si="0"/>
        <v>22543027</v>
      </c>
    </row>
    <row r="3" spans="1:14">
      <c r="B3" s="25"/>
      <c r="C3" s="26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2" t="s">
        <v>5284</v>
      </c>
      <c r="B4" s="2" t="s">
        <v>5291</v>
      </c>
      <c r="C4" s="27">
        <v>46053</v>
      </c>
      <c r="D4" s="27">
        <f>EOMONTH(C4,1)</f>
        <v>46081</v>
      </c>
      <c r="E4" s="27">
        <f>EOMONTH(D4,1)</f>
        <v>46112</v>
      </c>
      <c r="F4" s="27">
        <f t="shared" ref="F4:N4" si="1">EOMONTH(E4,1)</f>
        <v>46142</v>
      </c>
      <c r="G4" s="27">
        <f t="shared" si="1"/>
        <v>46173</v>
      </c>
      <c r="H4" s="27">
        <f t="shared" si="1"/>
        <v>46203</v>
      </c>
      <c r="I4" s="27">
        <f t="shared" si="1"/>
        <v>46234</v>
      </c>
      <c r="J4" s="27">
        <f t="shared" si="1"/>
        <v>46265</v>
      </c>
      <c r="K4" s="27">
        <f t="shared" si="1"/>
        <v>46295</v>
      </c>
      <c r="L4" s="27">
        <f t="shared" si="1"/>
        <v>46326</v>
      </c>
      <c r="M4" s="27">
        <f t="shared" si="1"/>
        <v>46356</v>
      </c>
      <c r="N4" s="27">
        <f t="shared" si="1"/>
        <v>46387</v>
      </c>
    </row>
    <row r="5" spans="1:14">
      <c r="C5" s="114">
        <f>SUMIFS('Báo cáo'!$O:$O,'Báo cáo'!$AD:$AD,$A5,'Báo cáo'!$Z:$Z,"&lt;="&amp;C$4)+SUMIFS('Báo cáo'!$P:$P,'Báo cáo'!$AD:$AD,$A5,'Báo cáo'!$Z:$Z,"&lt;="&amp;C$4)-SUMIFS('Báo cáo'!$Q:$Q,'Báo cáo'!$AD:$AD,$A5,'Báo cáo'!$AA:$AA,"&lt;="&amp;C$4)</f>
        <v>0</v>
      </c>
      <c r="D5" s="114">
        <f>SUMIFS('Báo cáo'!$O:$O,'Báo cáo'!$AD:$AD,$A5,'Báo cáo'!$Z:$Z,"&lt;="&amp;D$4)+SUMIFS('Báo cáo'!$P:$P,'Báo cáo'!$AD:$AD,$A5,'Báo cáo'!$Z:$Z,"&lt;="&amp;D$4)-SUMIFS('Báo cáo'!$Q:$Q,'Báo cáo'!$AD:$AD,$A5,'Báo cáo'!$AA:$AA,"&lt;="&amp;D$4)</f>
        <v>0</v>
      </c>
      <c r="E5" s="114">
        <f>SUMIFS('Báo cáo'!$O:$O,'Báo cáo'!$AD:$AD,$A5,'Báo cáo'!$Z:$Z,"&lt;="&amp;E$4)+SUMIFS('Báo cáo'!$P:$P,'Báo cáo'!$AD:$AD,$A5,'Báo cáo'!$Z:$Z,"&lt;="&amp;E$4)-SUMIFS('Báo cáo'!$Q:$Q,'Báo cáo'!$AD:$AD,$A5,'Báo cáo'!$AA:$AA,"&lt;="&amp;E$4)</f>
        <v>0</v>
      </c>
      <c r="F5" s="114">
        <f>SUMIFS('Báo cáo'!$O:$O,'Báo cáo'!$AD:$AD,$A5,'Báo cáo'!$Z:$Z,"&lt;="&amp;F$4)+SUMIFS('Báo cáo'!$P:$P,'Báo cáo'!$AD:$AD,$A5,'Báo cáo'!$Z:$Z,"&lt;="&amp;F$4)-SUMIFS('Báo cáo'!$Q:$Q,'Báo cáo'!$AD:$AD,$A5,'Báo cáo'!$AA:$AA,"&lt;="&amp;F$4)</f>
        <v>0</v>
      </c>
      <c r="G5" s="114">
        <f>SUMIFS('Báo cáo'!$O:$O,'Báo cáo'!$AD:$AD,$A5,'Báo cáo'!$Z:$Z,"&lt;="&amp;G$4)+SUMIFS('Báo cáo'!$P:$P,'Báo cáo'!$AD:$AD,$A5,'Báo cáo'!$Z:$Z,"&lt;="&amp;G$4)-SUMIFS('Báo cáo'!$Q:$Q,'Báo cáo'!$AD:$AD,$A5,'Báo cáo'!$AA:$AA,"&lt;="&amp;G$4)</f>
        <v>0</v>
      </c>
      <c r="H5" s="114">
        <f>SUMIFS('Báo cáo'!$O:$O,'Báo cáo'!$AD:$AD,$A5,'Báo cáo'!$Z:$Z,"&lt;="&amp;H$4)+SUMIFS('Báo cáo'!$P:$P,'Báo cáo'!$AD:$AD,$A5,'Báo cáo'!$Z:$Z,"&lt;="&amp;H$4)-SUMIFS('Báo cáo'!$Q:$Q,'Báo cáo'!$AD:$AD,$A5,'Báo cáo'!$AA:$AA,"&lt;="&amp;H$4)</f>
        <v>0</v>
      </c>
      <c r="I5" s="114">
        <f>SUMIFS('Báo cáo'!$O:$O,'Báo cáo'!$AD:$AD,$A5,'Báo cáo'!$Z:$Z,"&lt;="&amp;I$4)+SUMIFS('Báo cáo'!$P:$P,'Báo cáo'!$AD:$AD,$A5,'Báo cáo'!$Z:$Z,"&lt;="&amp;I$4)-SUMIFS('Báo cáo'!$Q:$Q,'Báo cáo'!$AD:$AD,$A5,'Báo cáo'!$AA:$AA,"&lt;="&amp;I$4)</f>
        <v>0</v>
      </c>
      <c r="J5" s="114">
        <f>SUMIFS('Báo cáo'!$O:$O,'Báo cáo'!$AD:$AD,$A5,'Báo cáo'!$Z:$Z,"&lt;="&amp;J$4)+SUMIFS('Báo cáo'!$P:$P,'Báo cáo'!$AD:$AD,$A5,'Báo cáo'!$Z:$Z,"&lt;="&amp;J$4)-SUMIFS('Báo cáo'!$Q:$Q,'Báo cáo'!$AD:$AD,$A5,'Báo cáo'!$AA:$AA,"&lt;="&amp;J$4)</f>
        <v>0</v>
      </c>
      <c r="K5" s="114">
        <f>SUMIFS('Báo cáo'!$O:$O,'Báo cáo'!$AD:$AD,$A5,'Báo cáo'!$Z:$Z,"&lt;="&amp;K$4)+SUMIFS('Báo cáo'!$P:$P,'Báo cáo'!$AD:$AD,$A5,'Báo cáo'!$Z:$Z,"&lt;="&amp;K$4)-SUMIFS('Báo cáo'!$Q:$Q,'Báo cáo'!$AD:$AD,$A5,'Báo cáo'!$AA:$AA,"&lt;="&amp;K$4)</f>
        <v>0</v>
      </c>
      <c r="L5" s="114">
        <f>SUMIFS('Báo cáo'!$O:$O,'Báo cáo'!$AD:$AD,$A5,'Báo cáo'!$Z:$Z,"&lt;="&amp;L$4)+SUMIFS('Báo cáo'!$P:$P,'Báo cáo'!$AD:$AD,$A5,'Báo cáo'!$Z:$Z,"&lt;="&amp;L$4)-SUMIFS('Báo cáo'!$Q:$Q,'Báo cáo'!$AD:$AD,$A5,'Báo cáo'!$AA:$AA,"&lt;="&amp;L$4)</f>
        <v>0</v>
      </c>
      <c r="M5" s="114">
        <f>SUMIFS('Báo cáo'!$O:$O,'Báo cáo'!$AD:$AD,$A5,'Báo cáo'!$Z:$Z,"&lt;="&amp;M$4)+SUMIFS('Báo cáo'!$P:$P,'Báo cáo'!$AD:$AD,$A5,'Báo cáo'!$Z:$Z,"&lt;="&amp;M$4)-SUMIFS('Báo cáo'!$Q:$Q,'Báo cáo'!$AD:$AD,$A5,'Báo cáo'!$AA:$AA,"&lt;="&amp;M$4)</f>
        <v>0</v>
      </c>
      <c r="N5" s="114">
        <f>SUMIFS('Báo cáo'!$O:$O,'Báo cáo'!$AD:$AD,$A5,'Báo cáo'!$Z:$Z,"&lt;="&amp;N$4)+SUMIFS('Báo cáo'!$P:$P,'Báo cáo'!$AD:$AD,$A5,'Báo cáo'!$Z:$Z,"&lt;="&amp;N$4)-SUMIFS('Báo cáo'!$Q:$Q,'Báo cáo'!$AD:$AD,$A5,'Báo cáo'!$AA:$AA,"&lt;="&amp;N$4)</f>
        <v>0</v>
      </c>
    </row>
    <row r="6" spans="1:14">
      <c r="A6" s="1" t="s">
        <v>7455</v>
      </c>
      <c r="B6" s="1" t="s">
        <v>2850</v>
      </c>
      <c r="C6" s="114">
        <f>SUMIFS('Báo cáo'!$O:$O,'Báo cáo'!$AD:$AD,$A6,'Báo cáo'!$Z:$Z,"&lt;="&amp;C$4)+SUMIFS('Báo cáo'!$P:$P,'Báo cáo'!$AD:$AD,$A6,'Báo cáo'!$Z:$Z,"&lt;="&amp;C$4)-SUMIFS('Báo cáo'!$Q:$Q,'Báo cáo'!$AD:$AD,$A6,'Báo cáo'!$AA:$AA,"&lt;="&amp;C$4)</f>
        <v>7495788</v>
      </c>
      <c r="D6" s="28">
        <f>SUMIFS('Báo cáo'!$O:$O,'Báo cáo'!$AD:$AD,$A6,'Báo cáo'!$Z:$Z,"&lt;="&amp;D$4)+SUMIFS('Báo cáo'!$P:$P,'Báo cáo'!$AD:$AD,$A6,'Báo cáo'!$Z:$Z,"&lt;="&amp;D$4)-SUMIFS('Báo cáo'!$Q:$Q,'Báo cáo'!$AD:$AD,$A6,'Báo cáo'!$AA:$AA,"&lt;="&amp;D$4)</f>
        <v>5417991</v>
      </c>
      <c r="E6" s="28">
        <f>SUMIFS('Báo cáo'!$O:$O,'Báo cáo'!$AD:$AD,$A6,'Báo cáo'!$Z:$Z,"&lt;="&amp;E$4)+SUMIFS('Báo cáo'!$P:$P,'Báo cáo'!$AD:$AD,$A6,'Báo cáo'!$Z:$Z,"&lt;="&amp;E$4)-SUMIFS('Báo cáo'!$Q:$Q,'Báo cáo'!$AD:$AD,$A6,'Báo cáo'!$AA:$AA,"&lt;="&amp;E$4)</f>
        <v>11698530</v>
      </c>
      <c r="F6" s="28">
        <f>SUMIFS('Báo cáo'!$O:$O,'Báo cáo'!$AD:$AD,$A6,'Báo cáo'!$Z:$Z,"&lt;="&amp;F$4)+SUMIFS('Báo cáo'!$P:$P,'Báo cáo'!$AD:$AD,$A6,'Báo cáo'!$Z:$Z,"&lt;="&amp;F$4)-SUMIFS('Báo cáo'!$Q:$Q,'Báo cáo'!$AD:$AD,$A6,'Báo cáo'!$AA:$AA,"&lt;="&amp;F$4)</f>
        <v>11113798</v>
      </c>
      <c r="G6" s="28">
        <f>SUMIFS('Báo cáo'!$O:$O,'Báo cáo'!$AD:$AD,$A6,'Báo cáo'!$Z:$Z,"&lt;="&amp;G$4)+SUMIFS('Báo cáo'!$P:$P,'Báo cáo'!$AD:$AD,$A6,'Báo cáo'!$Z:$Z,"&lt;="&amp;G$4)-SUMIFS('Báo cáo'!$Q:$Q,'Báo cáo'!$AD:$AD,$A6,'Báo cáo'!$AA:$AA,"&lt;="&amp;G$4)</f>
        <v>16384136</v>
      </c>
      <c r="H6" s="28">
        <f>SUMIFS('Báo cáo'!$O:$O,'Báo cáo'!$AD:$AD,$A6,'Báo cáo'!$Z:$Z,"&lt;="&amp;H$4)+SUMIFS('Báo cáo'!$P:$P,'Báo cáo'!$AD:$AD,$A6,'Báo cáo'!$Z:$Z,"&lt;="&amp;H$4)-SUMIFS('Báo cáo'!$Q:$Q,'Báo cáo'!$AD:$AD,$A6,'Báo cáo'!$AA:$AA,"&lt;="&amp;H$4)</f>
        <v>33489791</v>
      </c>
      <c r="I6" s="28">
        <f>SUMIFS('Báo cáo'!$O:$O,'Báo cáo'!$AD:$AD,$A6,'Báo cáo'!$Z:$Z,"&lt;="&amp;I$4)+SUMIFS('Báo cáo'!$P:$P,'Báo cáo'!$AD:$AD,$A6,'Báo cáo'!$Z:$Z,"&lt;="&amp;I$4)-SUMIFS('Báo cáo'!$Q:$Q,'Báo cáo'!$AD:$AD,$A6,'Báo cáo'!$AA:$AA,"&lt;="&amp;I$4)</f>
        <v>50561613</v>
      </c>
      <c r="J6" s="28">
        <f>SUMIFS('Báo cáo'!$O:$O,'Báo cáo'!$AD:$AD,$A6,'Báo cáo'!$Z:$Z,"&lt;="&amp;J$4)+SUMIFS('Báo cáo'!$P:$P,'Báo cáo'!$AD:$AD,$A6,'Báo cáo'!$Z:$Z,"&lt;="&amp;J$4)-SUMIFS('Báo cáo'!$Q:$Q,'Báo cáo'!$AD:$AD,$A6,'Báo cáo'!$AA:$AA,"&lt;="&amp;J$4)</f>
        <v>60817186.879999995</v>
      </c>
      <c r="K6" s="28">
        <f>SUMIFS('Báo cáo'!$O:$O,'Báo cáo'!$AD:$AD,$A6,'Báo cáo'!$Z:$Z,"&lt;="&amp;K$4)+SUMIFS('Báo cáo'!$P:$P,'Báo cáo'!$AD:$AD,$A6,'Báo cáo'!$Z:$Z,"&lt;="&amp;K$4)-SUMIFS('Báo cáo'!$Q:$Q,'Báo cáo'!$AD:$AD,$A6,'Báo cáo'!$AA:$AA,"&lt;="&amp;K$4)</f>
        <v>12939285</v>
      </c>
      <c r="L6" s="28">
        <f>SUMIFS('Báo cáo'!$O:$O,'Báo cáo'!$AD:$AD,$A6,'Báo cáo'!$Z:$Z,"&lt;="&amp;L$4)+SUMIFS('Báo cáo'!$P:$P,'Báo cáo'!$AD:$AD,$A6,'Báo cáo'!$Z:$Z,"&lt;="&amp;L$4)-SUMIFS('Báo cáo'!$Q:$Q,'Báo cáo'!$AD:$AD,$A6,'Báo cáo'!$AA:$AA,"&lt;="&amp;L$4)</f>
        <v>12939285</v>
      </c>
      <c r="M6" s="28">
        <f>SUMIFS('Báo cáo'!$O:$O,'Báo cáo'!$AD:$AD,$A6,'Báo cáo'!$Z:$Z,"&lt;="&amp;M$4)+SUMIFS('Báo cáo'!$P:$P,'Báo cáo'!$AD:$AD,$A6,'Báo cáo'!$Z:$Z,"&lt;="&amp;M$4)-SUMIFS('Báo cáo'!$Q:$Q,'Báo cáo'!$AD:$AD,$A6,'Báo cáo'!$AA:$AA,"&lt;="&amp;M$4)</f>
        <v>12939285</v>
      </c>
      <c r="N6" s="28">
        <f>SUMIFS('Báo cáo'!$O:$O,'Báo cáo'!$AD:$AD,$A6,'Báo cáo'!$Z:$Z,"&lt;="&amp;N$4)+SUMIFS('Báo cáo'!$P:$P,'Báo cáo'!$AD:$AD,$A6,'Báo cáo'!$Z:$Z,"&lt;="&amp;N$4)-SUMIFS('Báo cáo'!$Q:$Q,'Báo cáo'!$AD:$AD,$A6,'Báo cáo'!$AA:$AA,"&lt;="&amp;N$4)</f>
        <v>12939285</v>
      </c>
    </row>
    <row r="7" spans="1:14">
      <c r="A7" s="1" t="s">
        <v>7454</v>
      </c>
      <c r="B7" s="1" t="s">
        <v>7426</v>
      </c>
      <c r="C7" s="114">
        <f>SUMIFS('Báo cáo'!$O:$O,'Báo cáo'!$AD:$AD,$A7,'Báo cáo'!$Z:$Z,"&lt;="&amp;C$4)+SUMIFS('Báo cáo'!$P:$P,'Báo cáo'!$AD:$AD,$A7,'Báo cáo'!$Z:$Z,"&lt;="&amp;C$4)-SUMIFS('Báo cáo'!$Q:$Q,'Báo cáo'!$AD:$AD,$A7,'Báo cáo'!$AA:$AA,"&lt;="&amp;C$4)</f>
        <v>0</v>
      </c>
      <c r="D7" s="28">
        <f>SUMIFS('Báo cáo'!$O:$O,'Báo cáo'!$AD:$AD,$A7,'Báo cáo'!$Z:$Z,"&lt;="&amp;D$4)+SUMIFS('Báo cáo'!$P:$P,'Báo cáo'!$AD:$AD,$A7,'Báo cáo'!$Z:$Z,"&lt;="&amp;D$4)-SUMIFS('Báo cáo'!$Q:$Q,'Báo cáo'!$AD:$AD,$A7,'Báo cáo'!$AA:$AA,"&lt;="&amp;D$4)</f>
        <v>0</v>
      </c>
      <c r="E7" s="28">
        <f>SUMIFS('Báo cáo'!$O:$O,'Báo cáo'!$AD:$AD,$A7,'Báo cáo'!$Z:$Z,"&lt;="&amp;E$4)+SUMIFS('Báo cáo'!$P:$P,'Báo cáo'!$AD:$AD,$A7,'Báo cáo'!$Z:$Z,"&lt;="&amp;E$4)-SUMIFS('Báo cáo'!$Q:$Q,'Báo cáo'!$AD:$AD,$A7,'Báo cáo'!$AA:$AA,"&lt;="&amp;E$4)</f>
        <v>0</v>
      </c>
      <c r="F7" s="28">
        <f>SUMIFS('Báo cáo'!$O:$O,'Báo cáo'!$AD:$AD,$A7,'Báo cáo'!$Z:$Z,"&lt;="&amp;F$4)+SUMIFS('Báo cáo'!$P:$P,'Báo cáo'!$AD:$AD,$A7,'Báo cáo'!$Z:$Z,"&lt;="&amp;F$4)-SUMIFS('Báo cáo'!$Q:$Q,'Báo cáo'!$AD:$AD,$A7,'Báo cáo'!$AA:$AA,"&lt;="&amp;F$4)</f>
        <v>0</v>
      </c>
      <c r="G7" s="28">
        <f>SUMIFS('Báo cáo'!$O:$O,'Báo cáo'!$AD:$AD,$A7,'Báo cáo'!$Z:$Z,"&lt;="&amp;G$4)+SUMIFS('Báo cáo'!$P:$P,'Báo cáo'!$AD:$AD,$A7,'Báo cáo'!$Z:$Z,"&lt;="&amp;G$4)-SUMIFS('Báo cáo'!$Q:$Q,'Báo cáo'!$AD:$AD,$A7,'Báo cáo'!$AA:$AA,"&lt;="&amp;G$4)</f>
        <v>11349874</v>
      </c>
      <c r="H7" s="28">
        <f>SUMIFS('Báo cáo'!$O:$O,'Báo cáo'!$AD:$AD,$A7,'Báo cáo'!$Z:$Z,"&lt;="&amp;H$4)+SUMIFS('Báo cáo'!$P:$P,'Báo cáo'!$AD:$AD,$A7,'Báo cáo'!$Z:$Z,"&lt;="&amp;H$4)-SUMIFS('Báo cáo'!$Q:$Q,'Báo cáo'!$AD:$AD,$A7,'Báo cáo'!$AA:$AA,"&lt;="&amp;H$4)</f>
        <v>18181970</v>
      </c>
      <c r="I7" s="28">
        <f>SUMIFS('Báo cáo'!$O:$O,'Báo cáo'!$AD:$AD,$A7,'Báo cáo'!$Z:$Z,"&lt;="&amp;I$4)+SUMIFS('Báo cáo'!$P:$P,'Báo cáo'!$AD:$AD,$A7,'Báo cáo'!$Z:$Z,"&lt;="&amp;I$4)-SUMIFS('Báo cáo'!$Q:$Q,'Báo cáo'!$AD:$AD,$A7,'Báo cáo'!$AA:$AA,"&lt;="&amp;I$4)</f>
        <v>29408255</v>
      </c>
      <c r="J7" s="28">
        <f>SUMIFS('Báo cáo'!$O:$O,'Báo cáo'!$AD:$AD,$A7,'Báo cáo'!$Z:$Z,"&lt;="&amp;J$4)+SUMIFS('Báo cáo'!$P:$P,'Báo cáo'!$AD:$AD,$A7,'Báo cáo'!$Z:$Z,"&lt;="&amp;J$4)-SUMIFS('Báo cáo'!$Q:$Q,'Báo cáo'!$AD:$AD,$A7,'Báo cáo'!$AA:$AA,"&lt;="&amp;J$4)</f>
        <v>39011997</v>
      </c>
      <c r="K7" s="28">
        <f>SUMIFS('Báo cáo'!$O:$O,'Báo cáo'!$AD:$AD,$A7,'Báo cáo'!$Z:$Z,"&lt;="&amp;K$4)+SUMIFS('Báo cáo'!$P:$P,'Báo cáo'!$AD:$AD,$A7,'Báo cáo'!$Z:$Z,"&lt;="&amp;K$4)-SUMIFS('Báo cáo'!$Q:$Q,'Báo cáo'!$AD:$AD,$A7,'Báo cáo'!$AA:$AA,"&lt;="&amp;K$4)</f>
        <v>9603742</v>
      </c>
      <c r="L7" s="28">
        <f>SUMIFS('Báo cáo'!$O:$O,'Báo cáo'!$AD:$AD,$A7,'Báo cáo'!$Z:$Z,"&lt;="&amp;L$4)+SUMIFS('Báo cáo'!$P:$P,'Báo cáo'!$AD:$AD,$A7,'Báo cáo'!$Z:$Z,"&lt;="&amp;L$4)-SUMIFS('Báo cáo'!$Q:$Q,'Báo cáo'!$AD:$AD,$A7,'Báo cáo'!$AA:$AA,"&lt;="&amp;L$4)</f>
        <v>9603742</v>
      </c>
      <c r="M7" s="28">
        <f>SUMIFS('Báo cáo'!$O:$O,'Báo cáo'!$AD:$AD,$A7,'Báo cáo'!$Z:$Z,"&lt;="&amp;M$4)+SUMIFS('Báo cáo'!$P:$P,'Báo cáo'!$AD:$AD,$A7,'Báo cáo'!$Z:$Z,"&lt;="&amp;M$4)-SUMIFS('Báo cáo'!$Q:$Q,'Báo cáo'!$AD:$AD,$A7,'Báo cáo'!$AA:$AA,"&lt;="&amp;M$4)</f>
        <v>9603742</v>
      </c>
      <c r="N7" s="28">
        <f>SUMIFS('Báo cáo'!$O:$O,'Báo cáo'!$AD:$AD,$A7,'Báo cáo'!$Z:$Z,"&lt;="&amp;N$4)+SUMIFS('Báo cáo'!$P:$P,'Báo cáo'!$AD:$AD,$A7,'Báo cáo'!$Z:$Z,"&lt;="&amp;N$4)-SUMIFS('Báo cáo'!$Q:$Q,'Báo cáo'!$AD:$AD,$A7,'Báo cáo'!$AA:$AA,"&lt;="&amp;N$4)</f>
        <v>9603742</v>
      </c>
    </row>
    <row r="8" spans="1:14">
      <c r="A8"/>
      <c r="B8"/>
      <c r="C8" s="114">
        <f>SUMIFS('Báo cáo'!$O:$O,'Báo cáo'!$AD:$AD,$A8,'Báo cáo'!$Z:$Z,"&lt;="&amp;C$4)+SUMIFS('Báo cáo'!$P:$P,'Báo cáo'!$AD:$AD,$A8,'Báo cáo'!$Z:$Z,"&lt;="&amp;C$4)-SUMIFS('Báo cáo'!$Q:$Q,'Báo cáo'!$AD:$AD,$A8,'Báo cáo'!$AA:$AA,"&lt;="&amp;C$4)</f>
        <v>0</v>
      </c>
      <c r="D8" s="28">
        <f>SUMIFS('Báo cáo'!$O:$O,'Báo cáo'!$AD:$AD,$A8,'Báo cáo'!$Z:$Z,"&lt;="&amp;D$4)+SUMIFS('Báo cáo'!$P:$P,'Báo cáo'!$AD:$AD,$A8,'Báo cáo'!$Z:$Z,"&lt;="&amp;D$4)-SUMIFS('Báo cáo'!$Q:$Q,'Báo cáo'!$AD:$AD,$A8,'Báo cáo'!$AA:$AA,"&lt;="&amp;D$4)</f>
        <v>0</v>
      </c>
      <c r="E8" s="28">
        <f>SUMIFS('Báo cáo'!$O:$O,'Báo cáo'!$AD:$AD,$A8,'Báo cáo'!$Z:$Z,"&lt;="&amp;E$4)+SUMIFS('Báo cáo'!$P:$P,'Báo cáo'!$AD:$AD,$A8,'Báo cáo'!$Z:$Z,"&lt;="&amp;E$4)-SUMIFS('Báo cáo'!$Q:$Q,'Báo cáo'!$AD:$AD,$A8,'Báo cáo'!$AA:$AA,"&lt;="&amp;E$4)</f>
        <v>0</v>
      </c>
      <c r="F8" s="28">
        <f>SUMIFS('Báo cáo'!$O:$O,'Báo cáo'!$AD:$AD,$A8,'Báo cáo'!$Z:$Z,"&lt;="&amp;F$4)+SUMIFS('Báo cáo'!$P:$P,'Báo cáo'!$AD:$AD,$A8,'Báo cáo'!$Z:$Z,"&lt;="&amp;F$4)-SUMIFS('Báo cáo'!$Q:$Q,'Báo cáo'!$AD:$AD,$A8,'Báo cáo'!$AA:$AA,"&lt;="&amp;F$4)</f>
        <v>0</v>
      </c>
      <c r="G8" s="28">
        <f>SUMIFS('Báo cáo'!$O:$O,'Báo cáo'!$AD:$AD,$A8,'Báo cáo'!$Z:$Z,"&lt;="&amp;G$4)+SUMIFS('Báo cáo'!$P:$P,'Báo cáo'!$AD:$AD,$A8,'Báo cáo'!$Z:$Z,"&lt;="&amp;G$4)-SUMIFS('Báo cáo'!$Q:$Q,'Báo cáo'!$AD:$AD,$A8,'Báo cáo'!$AA:$AA,"&lt;="&amp;G$4)</f>
        <v>0</v>
      </c>
      <c r="H8" s="28">
        <f>SUMIFS('Báo cáo'!$O:$O,'Báo cáo'!$AD:$AD,$A8,'Báo cáo'!$Z:$Z,"&lt;="&amp;H$4)+SUMIFS('Báo cáo'!$P:$P,'Báo cáo'!$AD:$AD,$A8,'Báo cáo'!$Z:$Z,"&lt;="&amp;H$4)-SUMIFS('Báo cáo'!$Q:$Q,'Báo cáo'!$AD:$AD,$A8,'Báo cáo'!$AA:$AA,"&lt;="&amp;H$4)</f>
        <v>0</v>
      </c>
      <c r="I8" s="28">
        <f>SUMIFS('Báo cáo'!$O:$O,'Báo cáo'!$AD:$AD,$A8,'Báo cáo'!$Z:$Z,"&lt;="&amp;I$4)+SUMIFS('Báo cáo'!$P:$P,'Báo cáo'!$AD:$AD,$A8,'Báo cáo'!$Z:$Z,"&lt;="&amp;I$4)-SUMIFS('Báo cáo'!$Q:$Q,'Báo cáo'!$AD:$AD,$A8,'Báo cáo'!$AA:$AA,"&lt;="&amp;I$4)</f>
        <v>0</v>
      </c>
      <c r="J8" s="28">
        <f>SUMIFS('Báo cáo'!$O:$O,'Báo cáo'!$AD:$AD,$A8,'Báo cáo'!$Z:$Z,"&lt;="&amp;J$4)+SUMIFS('Báo cáo'!$P:$P,'Báo cáo'!$AD:$AD,$A8,'Báo cáo'!$Z:$Z,"&lt;="&amp;J$4)-SUMIFS('Báo cáo'!$Q:$Q,'Báo cáo'!$AD:$AD,$A8,'Báo cáo'!$AA:$AA,"&lt;="&amp;J$4)</f>
        <v>0</v>
      </c>
      <c r="K8" s="28">
        <f>SUMIFS('Báo cáo'!$O:$O,'Báo cáo'!$AD:$AD,$A8,'Báo cáo'!$Z:$Z,"&lt;="&amp;K$4)+SUMIFS('Báo cáo'!$P:$P,'Báo cáo'!$AD:$AD,$A8,'Báo cáo'!$Z:$Z,"&lt;="&amp;K$4)-SUMIFS('Báo cáo'!$Q:$Q,'Báo cáo'!$AD:$AD,$A8,'Báo cáo'!$AA:$AA,"&lt;="&amp;K$4)</f>
        <v>0</v>
      </c>
      <c r="L8" s="28">
        <f>SUMIFS('Báo cáo'!$O:$O,'Báo cáo'!$AD:$AD,$A8,'Báo cáo'!$Z:$Z,"&lt;="&amp;L$4)+SUMIFS('Báo cáo'!$P:$P,'Báo cáo'!$AD:$AD,$A8,'Báo cáo'!$Z:$Z,"&lt;="&amp;L$4)-SUMIFS('Báo cáo'!$Q:$Q,'Báo cáo'!$AD:$AD,$A8,'Báo cáo'!$AA:$AA,"&lt;="&amp;L$4)</f>
        <v>0</v>
      </c>
      <c r="M8" s="28">
        <f>SUMIFS('Báo cáo'!$O:$O,'Báo cáo'!$AD:$AD,$A8,'Báo cáo'!$Z:$Z,"&lt;="&amp;M$4)+SUMIFS('Báo cáo'!$P:$P,'Báo cáo'!$AD:$AD,$A8,'Báo cáo'!$Z:$Z,"&lt;="&amp;M$4)-SUMIFS('Báo cáo'!$Q:$Q,'Báo cáo'!$AD:$AD,$A8,'Báo cáo'!$AA:$AA,"&lt;="&amp;M$4)</f>
        <v>0</v>
      </c>
      <c r="N8" s="28">
        <f>SUMIFS('Báo cáo'!$O:$O,'Báo cáo'!$AD:$AD,$A8,'Báo cáo'!$Z:$Z,"&lt;="&amp;N$4)+SUMIFS('Báo cáo'!$P:$P,'Báo cáo'!$AD:$AD,$A8,'Báo cáo'!$Z:$Z,"&lt;="&amp;N$4)-SUMIFS('Báo cáo'!$Q:$Q,'Báo cáo'!$AD:$AD,$A8,'Báo cáo'!$AA:$AA,"&lt;="&amp;N$4)</f>
        <v>0</v>
      </c>
    </row>
    <row r="9" spans="1:14">
      <c r="A9"/>
      <c r="B9"/>
      <c r="C9" s="114">
        <f>SUMIFS('Báo cáo'!$O:$O,'Báo cáo'!$AD:$AD,$A9,'Báo cáo'!$Z:$Z,"&lt;="&amp;C$4)+SUMIFS('Báo cáo'!$P:$P,'Báo cáo'!$AD:$AD,$A9,'Báo cáo'!$Z:$Z,"&lt;="&amp;C$4)-SUMIFS('Báo cáo'!$Q:$Q,'Báo cáo'!$AD:$AD,$A9,'Báo cáo'!$AA:$AA,"&lt;="&amp;C$4)</f>
        <v>0</v>
      </c>
      <c r="D9" s="28">
        <f>SUMIFS('Báo cáo'!$O:$O,'Báo cáo'!$AD:$AD,$A9,'Báo cáo'!$Z:$Z,"&lt;="&amp;D$4)+SUMIFS('Báo cáo'!$P:$P,'Báo cáo'!$AD:$AD,$A9,'Báo cáo'!$Z:$Z,"&lt;="&amp;D$4)-SUMIFS('Báo cáo'!$Q:$Q,'Báo cáo'!$AD:$AD,$A9,'Báo cáo'!$AA:$AA,"&lt;="&amp;D$4)</f>
        <v>0</v>
      </c>
      <c r="E9" s="28">
        <f>SUMIFS('Báo cáo'!$O:$O,'Báo cáo'!$AD:$AD,$A9,'Báo cáo'!$Z:$Z,"&lt;="&amp;E$4)+SUMIFS('Báo cáo'!$P:$P,'Báo cáo'!$AD:$AD,$A9,'Báo cáo'!$Z:$Z,"&lt;="&amp;E$4)-SUMIFS('Báo cáo'!$Q:$Q,'Báo cáo'!$AD:$AD,$A9,'Báo cáo'!$AA:$AA,"&lt;="&amp;E$4)</f>
        <v>0</v>
      </c>
      <c r="F9" s="28">
        <f>SUMIFS('Báo cáo'!$O:$O,'Báo cáo'!$AD:$AD,$A9,'Báo cáo'!$Z:$Z,"&lt;="&amp;F$4)+SUMIFS('Báo cáo'!$P:$P,'Báo cáo'!$AD:$AD,$A9,'Báo cáo'!$Z:$Z,"&lt;="&amp;F$4)-SUMIFS('Báo cáo'!$Q:$Q,'Báo cáo'!$AD:$AD,$A9,'Báo cáo'!$AA:$AA,"&lt;="&amp;F$4)</f>
        <v>0</v>
      </c>
      <c r="G9" s="28">
        <f>SUMIFS('Báo cáo'!$O:$O,'Báo cáo'!$AD:$AD,$A9,'Báo cáo'!$Z:$Z,"&lt;="&amp;G$4)+SUMIFS('Báo cáo'!$P:$P,'Báo cáo'!$AD:$AD,$A9,'Báo cáo'!$Z:$Z,"&lt;="&amp;G$4)-SUMIFS('Báo cáo'!$Q:$Q,'Báo cáo'!$AD:$AD,$A9,'Báo cáo'!$AA:$AA,"&lt;="&amp;G$4)</f>
        <v>0</v>
      </c>
      <c r="H9" s="28">
        <f>SUMIFS('Báo cáo'!$O:$O,'Báo cáo'!$AD:$AD,$A9,'Báo cáo'!$Z:$Z,"&lt;="&amp;H$4)+SUMIFS('Báo cáo'!$P:$P,'Báo cáo'!$AD:$AD,$A9,'Báo cáo'!$Z:$Z,"&lt;="&amp;H$4)-SUMIFS('Báo cáo'!$Q:$Q,'Báo cáo'!$AD:$AD,$A9,'Báo cáo'!$AA:$AA,"&lt;="&amp;H$4)</f>
        <v>0</v>
      </c>
      <c r="I9" s="28">
        <f>SUMIFS('Báo cáo'!$O:$O,'Báo cáo'!$AD:$AD,$A9,'Báo cáo'!$Z:$Z,"&lt;="&amp;I$4)+SUMIFS('Báo cáo'!$P:$P,'Báo cáo'!$AD:$AD,$A9,'Báo cáo'!$Z:$Z,"&lt;="&amp;I$4)-SUMIFS('Báo cáo'!$Q:$Q,'Báo cáo'!$AD:$AD,$A9,'Báo cáo'!$AA:$AA,"&lt;="&amp;I$4)</f>
        <v>0</v>
      </c>
      <c r="J9" s="28">
        <f>SUMIFS('Báo cáo'!$O:$O,'Báo cáo'!$AD:$AD,$A9,'Báo cáo'!$Z:$Z,"&lt;="&amp;J$4)+SUMIFS('Báo cáo'!$P:$P,'Báo cáo'!$AD:$AD,$A9,'Báo cáo'!$Z:$Z,"&lt;="&amp;J$4)-SUMIFS('Báo cáo'!$Q:$Q,'Báo cáo'!$AD:$AD,$A9,'Báo cáo'!$AA:$AA,"&lt;="&amp;J$4)</f>
        <v>0</v>
      </c>
      <c r="K9" s="28">
        <f>SUMIFS('Báo cáo'!$O:$O,'Báo cáo'!$AD:$AD,$A9,'Báo cáo'!$Z:$Z,"&lt;="&amp;K$4)+SUMIFS('Báo cáo'!$P:$P,'Báo cáo'!$AD:$AD,$A9,'Báo cáo'!$Z:$Z,"&lt;="&amp;K$4)-SUMIFS('Báo cáo'!$Q:$Q,'Báo cáo'!$AD:$AD,$A9,'Báo cáo'!$AA:$AA,"&lt;="&amp;K$4)</f>
        <v>0</v>
      </c>
      <c r="L9" s="28">
        <f>SUMIFS('Báo cáo'!$O:$O,'Báo cáo'!$AD:$AD,$A9,'Báo cáo'!$Z:$Z,"&lt;="&amp;L$4)+SUMIFS('Báo cáo'!$P:$P,'Báo cáo'!$AD:$AD,$A9,'Báo cáo'!$Z:$Z,"&lt;="&amp;L$4)-SUMIFS('Báo cáo'!$Q:$Q,'Báo cáo'!$AD:$AD,$A9,'Báo cáo'!$AA:$AA,"&lt;="&amp;L$4)</f>
        <v>0</v>
      </c>
      <c r="M9" s="28">
        <f>SUMIFS('Báo cáo'!$O:$O,'Báo cáo'!$AD:$AD,$A9,'Báo cáo'!$Z:$Z,"&lt;="&amp;M$4)+SUMIFS('Báo cáo'!$P:$P,'Báo cáo'!$AD:$AD,$A9,'Báo cáo'!$Z:$Z,"&lt;="&amp;M$4)-SUMIFS('Báo cáo'!$Q:$Q,'Báo cáo'!$AD:$AD,$A9,'Báo cáo'!$AA:$AA,"&lt;="&amp;M$4)</f>
        <v>0</v>
      </c>
      <c r="N9" s="28">
        <f>SUMIFS('Báo cáo'!$O:$O,'Báo cáo'!$AD:$AD,$A9,'Báo cáo'!$Z:$Z,"&lt;="&amp;N$4)+SUMIFS('Báo cáo'!$P:$P,'Báo cáo'!$AD:$AD,$A9,'Báo cáo'!$Z:$Z,"&lt;="&amp;N$4)-SUMIFS('Báo cáo'!$Q:$Q,'Báo cáo'!$AD:$AD,$A9,'Báo cáo'!$AA:$AA,"&lt;="&amp;N$4)</f>
        <v>0</v>
      </c>
    </row>
    <row r="10" spans="1:14">
      <c r="A10"/>
      <c r="B10"/>
      <c r="C10" s="114">
        <f>SUMIFS('Báo cáo'!$O:$O,'Báo cáo'!$AD:$AD,$A10,'Báo cáo'!$Z:$Z,"&lt;="&amp;C$4)+SUMIFS('Báo cáo'!$P:$P,'Báo cáo'!$AD:$AD,$A10,'Báo cáo'!$Z:$Z,"&lt;="&amp;C$4)-SUMIFS('Báo cáo'!$Q:$Q,'Báo cáo'!$AD:$AD,$A10,'Báo cáo'!$AA:$AA,"&lt;="&amp;C$4)</f>
        <v>0</v>
      </c>
      <c r="D10" s="28">
        <f>SUMIFS('Báo cáo'!$O:$O,'Báo cáo'!$AD:$AD,$A10,'Báo cáo'!$Z:$Z,"&lt;="&amp;D$4)+SUMIFS('Báo cáo'!$P:$P,'Báo cáo'!$AD:$AD,$A10,'Báo cáo'!$Z:$Z,"&lt;="&amp;D$4)-SUMIFS('Báo cáo'!$Q:$Q,'Báo cáo'!$AD:$AD,$A10,'Báo cáo'!$AA:$AA,"&lt;="&amp;D$4)</f>
        <v>0</v>
      </c>
      <c r="E10" s="28">
        <f>SUMIFS('Báo cáo'!$O:$O,'Báo cáo'!$AD:$AD,$A10,'Báo cáo'!$Z:$Z,"&lt;="&amp;E$4)+SUMIFS('Báo cáo'!$P:$P,'Báo cáo'!$AD:$AD,$A10,'Báo cáo'!$Z:$Z,"&lt;="&amp;E$4)-SUMIFS('Báo cáo'!$Q:$Q,'Báo cáo'!$AD:$AD,$A10,'Báo cáo'!$AA:$AA,"&lt;="&amp;E$4)</f>
        <v>0</v>
      </c>
      <c r="F10" s="28">
        <f>SUMIFS('Báo cáo'!$O:$O,'Báo cáo'!$AD:$AD,$A10,'Báo cáo'!$Z:$Z,"&lt;="&amp;F$4)+SUMIFS('Báo cáo'!$P:$P,'Báo cáo'!$AD:$AD,$A10,'Báo cáo'!$Z:$Z,"&lt;="&amp;F$4)-SUMIFS('Báo cáo'!$Q:$Q,'Báo cáo'!$AD:$AD,$A10,'Báo cáo'!$AA:$AA,"&lt;="&amp;F$4)</f>
        <v>0</v>
      </c>
      <c r="G10" s="28">
        <f>SUMIFS('Báo cáo'!$O:$O,'Báo cáo'!$AD:$AD,$A10,'Báo cáo'!$Z:$Z,"&lt;="&amp;G$4)+SUMIFS('Báo cáo'!$P:$P,'Báo cáo'!$AD:$AD,$A10,'Báo cáo'!$Z:$Z,"&lt;="&amp;G$4)-SUMIFS('Báo cáo'!$Q:$Q,'Báo cáo'!$AD:$AD,$A10,'Báo cáo'!$AA:$AA,"&lt;="&amp;G$4)</f>
        <v>0</v>
      </c>
      <c r="H10" s="28">
        <f>SUMIFS('Báo cáo'!$O:$O,'Báo cáo'!$AD:$AD,$A10,'Báo cáo'!$Z:$Z,"&lt;="&amp;H$4)+SUMIFS('Báo cáo'!$P:$P,'Báo cáo'!$AD:$AD,$A10,'Báo cáo'!$Z:$Z,"&lt;="&amp;H$4)-SUMIFS('Báo cáo'!$Q:$Q,'Báo cáo'!$AD:$AD,$A10,'Báo cáo'!$AA:$AA,"&lt;="&amp;H$4)</f>
        <v>0</v>
      </c>
      <c r="I10" s="28">
        <f>SUMIFS('Báo cáo'!$O:$O,'Báo cáo'!$AD:$AD,$A10,'Báo cáo'!$Z:$Z,"&lt;="&amp;I$4)+SUMIFS('Báo cáo'!$P:$P,'Báo cáo'!$AD:$AD,$A10,'Báo cáo'!$Z:$Z,"&lt;="&amp;I$4)-SUMIFS('Báo cáo'!$Q:$Q,'Báo cáo'!$AD:$AD,$A10,'Báo cáo'!$AA:$AA,"&lt;="&amp;I$4)</f>
        <v>0</v>
      </c>
      <c r="J10" s="28">
        <f>SUMIFS('Báo cáo'!$O:$O,'Báo cáo'!$AD:$AD,$A10,'Báo cáo'!$Z:$Z,"&lt;="&amp;J$4)+SUMIFS('Báo cáo'!$P:$P,'Báo cáo'!$AD:$AD,$A10,'Báo cáo'!$Z:$Z,"&lt;="&amp;J$4)-SUMIFS('Báo cáo'!$Q:$Q,'Báo cáo'!$AD:$AD,$A10,'Báo cáo'!$AA:$AA,"&lt;="&amp;J$4)</f>
        <v>0</v>
      </c>
      <c r="K10" s="28">
        <f>SUMIFS('Báo cáo'!$O:$O,'Báo cáo'!$AD:$AD,$A10,'Báo cáo'!$Z:$Z,"&lt;="&amp;K$4)+SUMIFS('Báo cáo'!$P:$P,'Báo cáo'!$AD:$AD,$A10,'Báo cáo'!$Z:$Z,"&lt;="&amp;K$4)-SUMIFS('Báo cáo'!$Q:$Q,'Báo cáo'!$AD:$AD,$A10,'Báo cáo'!$AA:$AA,"&lt;="&amp;K$4)</f>
        <v>0</v>
      </c>
      <c r="L10" s="28">
        <f>SUMIFS('Báo cáo'!$O:$O,'Báo cáo'!$AD:$AD,$A10,'Báo cáo'!$Z:$Z,"&lt;="&amp;L$4)+SUMIFS('Báo cáo'!$P:$P,'Báo cáo'!$AD:$AD,$A10,'Báo cáo'!$Z:$Z,"&lt;="&amp;L$4)-SUMIFS('Báo cáo'!$Q:$Q,'Báo cáo'!$AD:$AD,$A10,'Báo cáo'!$AA:$AA,"&lt;="&amp;L$4)</f>
        <v>0</v>
      </c>
      <c r="M10" s="28">
        <f>SUMIFS('Báo cáo'!$O:$O,'Báo cáo'!$AD:$AD,$A10,'Báo cáo'!$Z:$Z,"&lt;="&amp;M$4)+SUMIFS('Báo cáo'!$P:$P,'Báo cáo'!$AD:$AD,$A10,'Báo cáo'!$Z:$Z,"&lt;="&amp;M$4)-SUMIFS('Báo cáo'!$Q:$Q,'Báo cáo'!$AD:$AD,$A10,'Báo cáo'!$AA:$AA,"&lt;="&amp;M$4)</f>
        <v>0</v>
      </c>
      <c r="N10" s="28">
        <f>SUMIFS('Báo cáo'!$O:$O,'Báo cáo'!$AD:$AD,$A10,'Báo cáo'!$Z:$Z,"&lt;="&amp;N$4)+SUMIFS('Báo cáo'!$P:$P,'Báo cáo'!$AD:$AD,$A10,'Báo cáo'!$Z:$Z,"&lt;="&amp;N$4)-SUMIFS('Báo cáo'!$Q:$Q,'Báo cáo'!$AD:$AD,$A10,'Báo cáo'!$AA:$AA,"&lt;="&amp;N$4)</f>
        <v>0</v>
      </c>
    </row>
    <row r="11" spans="1:14">
      <c r="A11"/>
      <c r="B11"/>
      <c r="C11" s="114">
        <f>SUMIFS('Báo cáo'!$O:$O,'Báo cáo'!$AD:$AD,$A11,'Báo cáo'!$Z:$Z,"&lt;="&amp;C$4)+SUMIFS('Báo cáo'!$P:$P,'Báo cáo'!$AD:$AD,$A11,'Báo cáo'!$Z:$Z,"&lt;="&amp;C$4)-SUMIFS('Báo cáo'!$Q:$Q,'Báo cáo'!$AD:$AD,$A11,'Báo cáo'!$AA:$AA,"&lt;="&amp;C$4)</f>
        <v>0</v>
      </c>
      <c r="D11" s="28">
        <f>SUMIFS('Báo cáo'!$O:$O,'Báo cáo'!$AD:$AD,$A11,'Báo cáo'!$Z:$Z,"&lt;="&amp;D$4)+SUMIFS('Báo cáo'!$P:$P,'Báo cáo'!$AD:$AD,$A11,'Báo cáo'!$Z:$Z,"&lt;="&amp;D$4)-SUMIFS('Báo cáo'!$Q:$Q,'Báo cáo'!$AD:$AD,$A11,'Báo cáo'!$AA:$AA,"&lt;="&amp;D$4)</f>
        <v>0</v>
      </c>
      <c r="E11" s="28">
        <f>SUMIFS('Báo cáo'!$O:$O,'Báo cáo'!$AD:$AD,$A11,'Báo cáo'!$Z:$Z,"&lt;="&amp;E$4)+SUMIFS('Báo cáo'!$P:$P,'Báo cáo'!$AD:$AD,$A11,'Báo cáo'!$Z:$Z,"&lt;="&amp;E$4)-SUMIFS('Báo cáo'!$Q:$Q,'Báo cáo'!$AD:$AD,$A11,'Báo cáo'!$AA:$AA,"&lt;="&amp;E$4)</f>
        <v>0</v>
      </c>
      <c r="F11" s="28">
        <f>SUMIFS('Báo cáo'!$O:$O,'Báo cáo'!$AD:$AD,$A11,'Báo cáo'!$Z:$Z,"&lt;="&amp;F$4)+SUMIFS('Báo cáo'!$P:$P,'Báo cáo'!$AD:$AD,$A11,'Báo cáo'!$Z:$Z,"&lt;="&amp;F$4)-SUMIFS('Báo cáo'!$Q:$Q,'Báo cáo'!$AD:$AD,$A11,'Báo cáo'!$AA:$AA,"&lt;="&amp;F$4)</f>
        <v>0</v>
      </c>
      <c r="G11" s="28">
        <f>SUMIFS('Báo cáo'!$O:$O,'Báo cáo'!$AD:$AD,$A11,'Báo cáo'!$Z:$Z,"&lt;="&amp;G$4)+SUMIFS('Báo cáo'!$P:$P,'Báo cáo'!$AD:$AD,$A11,'Báo cáo'!$Z:$Z,"&lt;="&amp;G$4)-SUMIFS('Báo cáo'!$Q:$Q,'Báo cáo'!$AD:$AD,$A11,'Báo cáo'!$AA:$AA,"&lt;="&amp;G$4)</f>
        <v>0</v>
      </c>
      <c r="H11" s="28">
        <f>SUMIFS('Báo cáo'!$O:$O,'Báo cáo'!$AD:$AD,$A11,'Báo cáo'!$Z:$Z,"&lt;="&amp;H$4)+SUMIFS('Báo cáo'!$P:$P,'Báo cáo'!$AD:$AD,$A11,'Báo cáo'!$Z:$Z,"&lt;="&amp;H$4)-SUMIFS('Báo cáo'!$Q:$Q,'Báo cáo'!$AD:$AD,$A11,'Báo cáo'!$AA:$AA,"&lt;="&amp;H$4)</f>
        <v>0</v>
      </c>
      <c r="I11" s="28">
        <f>SUMIFS('Báo cáo'!$O:$O,'Báo cáo'!$AD:$AD,$A11,'Báo cáo'!$Z:$Z,"&lt;="&amp;I$4)+SUMIFS('Báo cáo'!$P:$P,'Báo cáo'!$AD:$AD,$A11,'Báo cáo'!$Z:$Z,"&lt;="&amp;I$4)-SUMIFS('Báo cáo'!$Q:$Q,'Báo cáo'!$AD:$AD,$A11,'Báo cáo'!$AA:$AA,"&lt;="&amp;I$4)</f>
        <v>0</v>
      </c>
      <c r="J11" s="28">
        <f>SUMIFS('Báo cáo'!$O:$O,'Báo cáo'!$AD:$AD,$A11,'Báo cáo'!$Z:$Z,"&lt;="&amp;J$4)+SUMIFS('Báo cáo'!$P:$P,'Báo cáo'!$AD:$AD,$A11,'Báo cáo'!$Z:$Z,"&lt;="&amp;J$4)-SUMIFS('Báo cáo'!$Q:$Q,'Báo cáo'!$AD:$AD,$A11,'Báo cáo'!$AA:$AA,"&lt;="&amp;J$4)</f>
        <v>0</v>
      </c>
      <c r="K11" s="28">
        <f>SUMIFS('Báo cáo'!$O:$O,'Báo cáo'!$AD:$AD,$A11,'Báo cáo'!$Z:$Z,"&lt;="&amp;K$4)+SUMIFS('Báo cáo'!$P:$P,'Báo cáo'!$AD:$AD,$A11,'Báo cáo'!$Z:$Z,"&lt;="&amp;K$4)-SUMIFS('Báo cáo'!$Q:$Q,'Báo cáo'!$AD:$AD,$A11,'Báo cáo'!$AA:$AA,"&lt;="&amp;K$4)</f>
        <v>0</v>
      </c>
      <c r="L11" s="28">
        <f>SUMIFS('Báo cáo'!$O:$O,'Báo cáo'!$AD:$AD,$A11,'Báo cáo'!$Z:$Z,"&lt;="&amp;L$4)+SUMIFS('Báo cáo'!$P:$P,'Báo cáo'!$AD:$AD,$A11,'Báo cáo'!$Z:$Z,"&lt;="&amp;L$4)-SUMIFS('Báo cáo'!$Q:$Q,'Báo cáo'!$AD:$AD,$A11,'Báo cáo'!$AA:$AA,"&lt;="&amp;L$4)</f>
        <v>0</v>
      </c>
      <c r="M11" s="28">
        <f>SUMIFS('Báo cáo'!$O:$O,'Báo cáo'!$AD:$AD,$A11,'Báo cáo'!$Z:$Z,"&lt;="&amp;M$4)+SUMIFS('Báo cáo'!$P:$P,'Báo cáo'!$AD:$AD,$A11,'Báo cáo'!$Z:$Z,"&lt;="&amp;M$4)-SUMIFS('Báo cáo'!$Q:$Q,'Báo cáo'!$AD:$AD,$A11,'Báo cáo'!$AA:$AA,"&lt;="&amp;M$4)</f>
        <v>0</v>
      </c>
      <c r="N11" s="28">
        <f>SUMIFS('Báo cáo'!$O:$O,'Báo cáo'!$AD:$AD,$A11,'Báo cáo'!$Z:$Z,"&lt;="&amp;N$4)+SUMIFS('Báo cáo'!$P:$P,'Báo cáo'!$AD:$AD,$A11,'Báo cáo'!$Z:$Z,"&lt;="&amp;N$4)-SUMIFS('Báo cáo'!$Q:$Q,'Báo cáo'!$AD:$AD,$A11,'Báo cáo'!$AA:$AA,"&lt;="&amp;N$4)</f>
        <v>0</v>
      </c>
    </row>
    <row r="12" spans="1:14">
      <c r="A12"/>
      <c r="B12"/>
      <c r="C12" s="114">
        <f>SUMIFS('Báo cáo'!$O:$O,'Báo cáo'!$AD:$AD,$A12,'Báo cáo'!$Z:$Z,"&lt;="&amp;C$4)+SUMIFS('Báo cáo'!$P:$P,'Báo cáo'!$AD:$AD,$A12,'Báo cáo'!$Z:$Z,"&lt;="&amp;C$4)-SUMIFS('Báo cáo'!$Q:$Q,'Báo cáo'!$AD:$AD,$A12,'Báo cáo'!$AA:$AA,"&lt;="&amp;C$4)</f>
        <v>0</v>
      </c>
      <c r="D12" s="28">
        <f>SUMIFS('Báo cáo'!$O:$O,'Báo cáo'!$AD:$AD,$A12,'Báo cáo'!$Z:$Z,"&lt;="&amp;D$4)+SUMIFS('Báo cáo'!$P:$P,'Báo cáo'!$AD:$AD,$A12,'Báo cáo'!$Z:$Z,"&lt;="&amp;D$4)-SUMIFS('Báo cáo'!$Q:$Q,'Báo cáo'!$AD:$AD,$A12,'Báo cáo'!$AA:$AA,"&lt;="&amp;D$4)</f>
        <v>0</v>
      </c>
      <c r="E12" s="28">
        <f>SUMIFS('Báo cáo'!$O:$O,'Báo cáo'!$AD:$AD,$A12,'Báo cáo'!$Z:$Z,"&lt;="&amp;E$4)+SUMIFS('Báo cáo'!$P:$P,'Báo cáo'!$AD:$AD,$A12,'Báo cáo'!$Z:$Z,"&lt;="&amp;E$4)-SUMIFS('Báo cáo'!$Q:$Q,'Báo cáo'!$AD:$AD,$A12,'Báo cáo'!$AA:$AA,"&lt;="&amp;E$4)</f>
        <v>0</v>
      </c>
      <c r="F12" s="28">
        <f>SUMIFS('Báo cáo'!$O:$O,'Báo cáo'!$AD:$AD,$A12,'Báo cáo'!$Z:$Z,"&lt;="&amp;F$4)+SUMIFS('Báo cáo'!$P:$P,'Báo cáo'!$AD:$AD,$A12,'Báo cáo'!$Z:$Z,"&lt;="&amp;F$4)-SUMIFS('Báo cáo'!$Q:$Q,'Báo cáo'!$AD:$AD,$A12,'Báo cáo'!$AA:$AA,"&lt;="&amp;F$4)</f>
        <v>0</v>
      </c>
      <c r="G12" s="28">
        <f>SUMIFS('Báo cáo'!$O:$O,'Báo cáo'!$AD:$AD,$A12,'Báo cáo'!$Z:$Z,"&lt;="&amp;G$4)+SUMIFS('Báo cáo'!$P:$P,'Báo cáo'!$AD:$AD,$A12,'Báo cáo'!$Z:$Z,"&lt;="&amp;G$4)-SUMIFS('Báo cáo'!$Q:$Q,'Báo cáo'!$AD:$AD,$A12,'Báo cáo'!$AA:$AA,"&lt;="&amp;G$4)</f>
        <v>0</v>
      </c>
      <c r="H12" s="28">
        <f>SUMIFS('Báo cáo'!$O:$O,'Báo cáo'!$AD:$AD,$A12,'Báo cáo'!$Z:$Z,"&lt;="&amp;H$4)+SUMIFS('Báo cáo'!$P:$P,'Báo cáo'!$AD:$AD,$A12,'Báo cáo'!$Z:$Z,"&lt;="&amp;H$4)-SUMIFS('Báo cáo'!$Q:$Q,'Báo cáo'!$AD:$AD,$A12,'Báo cáo'!$AA:$AA,"&lt;="&amp;H$4)</f>
        <v>0</v>
      </c>
      <c r="I12" s="28">
        <f>SUMIFS('Báo cáo'!$O:$O,'Báo cáo'!$AD:$AD,$A12,'Báo cáo'!$Z:$Z,"&lt;="&amp;I$4)+SUMIFS('Báo cáo'!$P:$P,'Báo cáo'!$AD:$AD,$A12,'Báo cáo'!$Z:$Z,"&lt;="&amp;I$4)-SUMIFS('Báo cáo'!$Q:$Q,'Báo cáo'!$AD:$AD,$A12,'Báo cáo'!$AA:$AA,"&lt;="&amp;I$4)</f>
        <v>0</v>
      </c>
      <c r="J12" s="28">
        <f>SUMIFS('Báo cáo'!$O:$O,'Báo cáo'!$AD:$AD,$A12,'Báo cáo'!$Z:$Z,"&lt;="&amp;J$4)+SUMIFS('Báo cáo'!$P:$P,'Báo cáo'!$AD:$AD,$A12,'Báo cáo'!$Z:$Z,"&lt;="&amp;J$4)-SUMIFS('Báo cáo'!$Q:$Q,'Báo cáo'!$AD:$AD,$A12,'Báo cáo'!$AA:$AA,"&lt;="&amp;J$4)</f>
        <v>0</v>
      </c>
      <c r="K12" s="28">
        <f>SUMIFS('Báo cáo'!$O:$O,'Báo cáo'!$AD:$AD,$A12,'Báo cáo'!$Z:$Z,"&lt;="&amp;K$4)+SUMIFS('Báo cáo'!$P:$P,'Báo cáo'!$AD:$AD,$A12,'Báo cáo'!$Z:$Z,"&lt;="&amp;K$4)-SUMIFS('Báo cáo'!$Q:$Q,'Báo cáo'!$AD:$AD,$A12,'Báo cáo'!$AA:$AA,"&lt;="&amp;K$4)</f>
        <v>0</v>
      </c>
      <c r="L12" s="28">
        <f>SUMIFS('Báo cáo'!$O:$O,'Báo cáo'!$AD:$AD,$A12,'Báo cáo'!$Z:$Z,"&lt;="&amp;L$4)+SUMIFS('Báo cáo'!$P:$P,'Báo cáo'!$AD:$AD,$A12,'Báo cáo'!$Z:$Z,"&lt;="&amp;L$4)-SUMIFS('Báo cáo'!$Q:$Q,'Báo cáo'!$AD:$AD,$A12,'Báo cáo'!$AA:$AA,"&lt;="&amp;L$4)</f>
        <v>0</v>
      </c>
      <c r="M12" s="28">
        <f>SUMIFS('Báo cáo'!$O:$O,'Báo cáo'!$AD:$AD,$A12,'Báo cáo'!$Z:$Z,"&lt;="&amp;M$4)+SUMIFS('Báo cáo'!$P:$P,'Báo cáo'!$AD:$AD,$A12,'Báo cáo'!$Z:$Z,"&lt;="&amp;M$4)-SUMIFS('Báo cáo'!$Q:$Q,'Báo cáo'!$AD:$AD,$A12,'Báo cáo'!$AA:$AA,"&lt;="&amp;M$4)</f>
        <v>0</v>
      </c>
      <c r="N12" s="28">
        <f>SUMIFS('Báo cáo'!$O:$O,'Báo cáo'!$AD:$AD,$A12,'Báo cáo'!$Z:$Z,"&lt;="&amp;N$4)+SUMIFS('Báo cáo'!$P:$P,'Báo cáo'!$AD:$AD,$A12,'Báo cáo'!$Z:$Z,"&lt;="&amp;N$4)-SUMIFS('Báo cáo'!$Q:$Q,'Báo cáo'!$AD:$AD,$A12,'Báo cáo'!$AA:$AA,"&lt;="&amp;N$4)</f>
        <v>0</v>
      </c>
    </row>
    <row r="13" spans="1:14">
      <c r="A13"/>
      <c r="B13"/>
      <c r="C13" s="114">
        <f>SUMIFS('Báo cáo'!$O:$O,'Báo cáo'!$AD:$AD,$A13,'Báo cáo'!$Z:$Z,"&lt;="&amp;C$4)+SUMIFS('Báo cáo'!$P:$P,'Báo cáo'!$AD:$AD,$A13,'Báo cáo'!$Z:$Z,"&lt;="&amp;C$4)-SUMIFS('Báo cáo'!$Q:$Q,'Báo cáo'!$AD:$AD,$A13,'Báo cáo'!$AA:$AA,"&lt;="&amp;C$4)</f>
        <v>0</v>
      </c>
      <c r="D13" s="28">
        <f>SUMIFS('Báo cáo'!$O:$O,'Báo cáo'!$AD:$AD,$A13,'Báo cáo'!$Z:$Z,"&lt;="&amp;D$4)+SUMIFS('Báo cáo'!$P:$P,'Báo cáo'!$AD:$AD,$A13,'Báo cáo'!$Z:$Z,"&lt;="&amp;D$4)-SUMIFS('Báo cáo'!$Q:$Q,'Báo cáo'!$AD:$AD,$A13,'Báo cáo'!$AA:$AA,"&lt;="&amp;D$4)</f>
        <v>0</v>
      </c>
      <c r="E13" s="28">
        <f>SUMIFS('Báo cáo'!$O:$O,'Báo cáo'!$AD:$AD,$A13,'Báo cáo'!$Z:$Z,"&lt;="&amp;E$4)+SUMIFS('Báo cáo'!$P:$P,'Báo cáo'!$AD:$AD,$A13,'Báo cáo'!$Z:$Z,"&lt;="&amp;E$4)-SUMIFS('Báo cáo'!$Q:$Q,'Báo cáo'!$AD:$AD,$A13,'Báo cáo'!$AA:$AA,"&lt;="&amp;E$4)</f>
        <v>0</v>
      </c>
      <c r="F13" s="28">
        <f>SUMIFS('Báo cáo'!$O:$O,'Báo cáo'!$AD:$AD,$A13,'Báo cáo'!$Z:$Z,"&lt;="&amp;F$4)+SUMIFS('Báo cáo'!$P:$P,'Báo cáo'!$AD:$AD,$A13,'Báo cáo'!$Z:$Z,"&lt;="&amp;F$4)-SUMIFS('Báo cáo'!$Q:$Q,'Báo cáo'!$AD:$AD,$A13,'Báo cáo'!$AA:$AA,"&lt;="&amp;F$4)</f>
        <v>0</v>
      </c>
      <c r="G13" s="28">
        <f>SUMIFS('Báo cáo'!$O:$O,'Báo cáo'!$AD:$AD,$A13,'Báo cáo'!$Z:$Z,"&lt;="&amp;G$4)+SUMIFS('Báo cáo'!$P:$P,'Báo cáo'!$AD:$AD,$A13,'Báo cáo'!$Z:$Z,"&lt;="&amp;G$4)-SUMIFS('Báo cáo'!$Q:$Q,'Báo cáo'!$AD:$AD,$A13,'Báo cáo'!$AA:$AA,"&lt;="&amp;G$4)</f>
        <v>0</v>
      </c>
      <c r="H13" s="28">
        <f>SUMIFS('Báo cáo'!$O:$O,'Báo cáo'!$AD:$AD,$A13,'Báo cáo'!$Z:$Z,"&lt;="&amp;H$4)+SUMIFS('Báo cáo'!$P:$P,'Báo cáo'!$AD:$AD,$A13,'Báo cáo'!$Z:$Z,"&lt;="&amp;H$4)-SUMIFS('Báo cáo'!$Q:$Q,'Báo cáo'!$AD:$AD,$A13,'Báo cáo'!$AA:$AA,"&lt;="&amp;H$4)</f>
        <v>0</v>
      </c>
      <c r="I13" s="28">
        <f>SUMIFS('Báo cáo'!$O:$O,'Báo cáo'!$AD:$AD,$A13,'Báo cáo'!$Z:$Z,"&lt;="&amp;I$4)+SUMIFS('Báo cáo'!$P:$P,'Báo cáo'!$AD:$AD,$A13,'Báo cáo'!$Z:$Z,"&lt;="&amp;I$4)-SUMIFS('Báo cáo'!$Q:$Q,'Báo cáo'!$AD:$AD,$A13,'Báo cáo'!$AA:$AA,"&lt;="&amp;I$4)</f>
        <v>0</v>
      </c>
      <c r="J13" s="28">
        <f>SUMIFS('Báo cáo'!$O:$O,'Báo cáo'!$AD:$AD,$A13,'Báo cáo'!$Z:$Z,"&lt;="&amp;J$4)+SUMIFS('Báo cáo'!$P:$P,'Báo cáo'!$AD:$AD,$A13,'Báo cáo'!$Z:$Z,"&lt;="&amp;J$4)-SUMIFS('Báo cáo'!$Q:$Q,'Báo cáo'!$AD:$AD,$A13,'Báo cáo'!$AA:$AA,"&lt;="&amp;J$4)</f>
        <v>0</v>
      </c>
      <c r="K13" s="28">
        <f>SUMIFS('Báo cáo'!$O:$O,'Báo cáo'!$AD:$AD,$A13,'Báo cáo'!$Z:$Z,"&lt;="&amp;K$4)+SUMIFS('Báo cáo'!$P:$P,'Báo cáo'!$AD:$AD,$A13,'Báo cáo'!$Z:$Z,"&lt;="&amp;K$4)-SUMIFS('Báo cáo'!$Q:$Q,'Báo cáo'!$AD:$AD,$A13,'Báo cáo'!$AA:$AA,"&lt;="&amp;K$4)</f>
        <v>0</v>
      </c>
      <c r="L13" s="28">
        <f>SUMIFS('Báo cáo'!$O:$O,'Báo cáo'!$AD:$AD,$A13,'Báo cáo'!$Z:$Z,"&lt;="&amp;L$4)+SUMIFS('Báo cáo'!$P:$P,'Báo cáo'!$AD:$AD,$A13,'Báo cáo'!$Z:$Z,"&lt;="&amp;L$4)-SUMIFS('Báo cáo'!$Q:$Q,'Báo cáo'!$AD:$AD,$A13,'Báo cáo'!$AA:$AA,"&lt;="&amp;L$4)</f>
        <v>0</v>
      </c>
      <c r="M13" s="28">
        <f>SUMIFS('Báo cáo'!$O:$O,'Báo cáo'!$AD:$AD,$A13,'Báo cáo'!$Z:$Z,"&lt;="&amp;M$4)+SUMIFS('Báo cáo'!$P:$P,'Báo cáo'!$AD:$AD,$A13,'Báo cáo'!$Z:$Z,"&lt;="&amp;M$4)-SUMIFS('Báo cáo'!$Q:$Q,'Báo cáo'!$AD:$AD,$A13,'Báo cáo'!$AA:$AA,"&lt;="&amp;M$4)</f>
        <v>0</v>
      </c>
      <c r="N13" s="28">
        <f>SUMIFS('Báo cáo'!$O:$O,'Báo cáo'!$AD:$AD,$A13,'Báo cáo'!$Z:$Z,"&lt;="&amp;N$4)+SUMIFS('Báo cáo'!$P:$P,'Báo cáo'!$AD:$AD,$A13,'Báo cáo'!$Z:$Z,"&lt;="&amp;N$4)-SUMIFS('Báo cáo'!$Q:$Q,'Báo cáo'!$AD:$AD,$A13,'Báo cáo'!$AA:$AA,"&lt;="&amp;N$4)</f>
        <v>0</v>
      </c>
    </row>
    <row r="14" spans="1:14">
      <c r="A14"/>
      <c r="B14"/>
      <c r="C14" s="114">
        <f>SUMIFS('Báo cáo'!$O:$O,'Báo cáo'!$AD:$AD,$A14,'Báo cáo'!$Z:$Z,"&lt;="&amp;C$4)+SUMIFS('Báo cáo'!$P:$P,'Báo cáo'!$AD:$AD,$A14,'Báo cáo'!$Z:$Z,"&lt;="&amp;C$4)-SUMIFS('Báo cáo'!$Q:$Q,'Báo cáo'!$AD:$AD,$A14,'Báo cáo'!$AA:$AA,"&lt;="&amp;C$4)</f>
        <v>0</v>
      </c>
      <c r="D14" s="28">
        <f>SUMIFS('Báo cáo'!$O:$O,'Báo cáo'!$AD:$AD,$A14,'Báo cáo'!$Z:$Z,"&lt;="&amp;D$4)+SUMIFS('Báo cáo'!$P:$P,'Báo cáo'!$AD:$AD,$A14,'Báo cáo'!$Z:$Z,"&lt;="&amp;D$4)-SUMIFS('Báo cáo'!$Q:$Q,'Báo cáo'!$AD:$AD,$A14,'Báo cáo'!$AA:$AA,"&lt;="&amp;D$4)</f>
        <v>0</v>
      </c>
      <c r="E14" s="28">
        <f>SUMIFS('Báo cáo'!$O:$O,'Báo cáo'!$AD:$AD,$A14,'Báo cáo'!$Z:$Z,"&lt;="&amp;E$4)+SUMIFS('Báo cáo'!$P:$P,'Báo cáo'!$AD:$AD,$A14,'Báo cáo'!$Z:$Z,"&lt;="&amp;E$4)-SUMIFS('Báo cáo'!$Q:$Q,'Báo cáo'!$AD:$AD,$A14,'Báo cáo'!$AA:$AA,"&lt;="&amp;E$4)</f>
        <v>0</v>
      </c>
      <c r="F14" s="28">
        <f>SUMIFS('Báo cáo'!$O:$O,'Báo cáo'!$AD:$AD,$A14,'Báo cáo'!$Z:$Z,"&lt;="&amp;F$4)+SUMIFS('Báo cáo'!$P:$P,'Báo cáo'!$AD:$AD,$A14,'Báo cáo'!$Z:$Z,"&lt;="&amp;F$4)-SUMIFS('Báo cáo'!$Q:$Q,'Báo cáo'!$AD:$AD,$A14,'Báo cáo'!$AA:$AA,"&lt;="&amp;F$4)</f>
        <v>0</v>
      </c>
      <c r="G14" s="28">
        <f>SUMIFS('Báo cáo'!$O:$O,'Báo cáo'!$AD:$AD,$A14,'Báo cáo'!$Z:$Z,"&lt;="&amp;G$4)+SUMIFS('Báo cáo'!$P:$P,'Báo cáo'!$AD:$AD,$A14,'Báo cáo'!$Z:$Z,"&lt;="&amp;G$4)-SUMIFS('Báo cáo'!$Q:$Q,'Báo cáo'!$AD:$AD,$A14,'Báo cáo'!$AA:$AA,"&lt;="&amp;G$4)</f>
        <v>0</v>
      </c>
      <c r="H14" s="28">
        <f>SUMIFS('Báo cáo'!$O:$O,'Báo cáo'!$AD:$AD,$A14,'Báo cáo'!$Z:$Z,"&lt;="&amp;H$4)+SUMIFS('Báo cáo'!$P:$P,'Báo cáo'!$AD:$AD,$A14,'Báo cáo'!$Z:$Z,"&lt;="&amp;H$4)-SUMIFS('Báo cáo'!$Q:$Q,'Báo cáo'!$AD:$AD,$A14,'Báo cáo'!$AA:$AA,"&lt;="&amp;H$4)</f>
        <v>0</v>
      </c>
      <c r="I14" s="28">
        <f>SUMIFS('Báo cáo'!$O:$O,'Báo cáo'!$AD:$AD,$A14,'Báo cáo'!$Z:$Z,"&lt;="&amp;I$4)+SUMIFS('Báo cáo'!$P:$P,'Báo cáo'!$AD:$AD,$A14,'Báo cáo'!$Z:$Z,"&lt;="&amp;I$4)-SUMIFS('Báo cáo'!$Q:$Q,'Báo cáo'!$AD:$AD,$A14,'Báo cáo'!$AA:$AA,"&lt;="&amp;I$4)</f>
        <v>0</v>
      </c>
      <c r="J14" s="28">
        <f>SUMIFS('Báo cáo'!$O:$O,'Báo cáo'!$AD:$AD,$A14,'Báo cáo'!$Z:$Z,"&lt;="&amp;J$4)+SUMIFS('Báo cáo'!$P:$P,'Báo cáo'!$AD:$AD,$A14,'Báo cáo'!$Z:$Z,"&lt;="&amp;J$4)-SUMIFS('Báo cáo'!$Q:$Q,'Báo cáo'!$AD:$AD,$A14,'Báo cáo'!$AA:$AA,"&lt;="&amp;J$4)</f>
        <v>0</v>
      </c>
      <c r="K14" s="28">
        <f>SUMIFS('Báo cáo'!$O:$O,'Báo cáo'!$AD:$AD,$A14,'Báo cáo'!$Z:$Z,"&lt;="&amp;K$4)+SUMIFS('Báo cáo'!$P:$P,'Báo cáo'!$AD:$AD,$A14,'Báo cáo'!$Z:$Z,"&lt;="&amp;K$4)-SUMIFS('Báo cáo'!$Q:$Q,'Báo cáo'!$AD:$AD,$A14,'Báo cáo'!$AA:$AA,"&lt;="&amp;K$4)</f>
        <v>0</v>
      </c>
      <c r="L14" s="28">
        <f>SUMIFS('Báo cáo'!$O:$O,'Báo cáo'!$AD:$AD,$A14,'Báo cáo'!$Z:$Z,"&lt;="&amp;L$4)+SUMIFS('Báo cáo'!$P:$P,'Báo cáo'!$AD:$AD,$A14,'Báo cáo'!$Z:$Z,"&lt;="&amp;L$4)-SUMIFS('Báo cáo'!$Q:$Q,'Báo cáo'!$AD:$AD,$A14,'Báo cáo'!$AA:$AA,"&lt;="&amp;L$4)</f>
        <v>0</v>
      </c>
      <c r="M14" s="28">
        <f>SUMIFS('Báo cáo'!$O:$O,'Báo cáo'!$AD:$AD,$A14,'Báo cáo'!$Z:$Z,"&lt;="&amp;M$4)+SUMIFS('Báo cáo'!$P:$P,'Báo cáo'!$AD:$AD,$A14,'Báo cáo'!$Z:$Z,"&lt;="&amp;M$4)-SUMIFS('Báo cáo'!$Q:$Q,'Báo cáo'!$AD:$AD,$A14,'Báo cáo'!$AA:$AA,"&lt;="&amp;M$4)</f>
        <v>0</v>
      </c>
      <c r="N14" s="28">
        <f>SUMIFS('Báo cáo'!$O:$O,'Báo cáo'!$AD:$AD,$A14,'Báo cáo'!$Z:$Z,"&lt;="&amp;N$4)+SUMIFS('Báo cáo'!$P:$P,'Báo cáo'!$AD:$AD,$A14,'Báo cáo'!$Z:$Z,"&lt;="&amp;N$4)-SUMIFS('Báo cáo'!$Q:$Q,'Báo cáo'!$AD:$AD,$A14,'Báo cáo'!$AA:$AA,"&lt;="&amp;N$4)</f>
        <v>0</v>
      </c>
    </row>
    <row r="15" spans="1:14" s="111" customFormat="1">
      <c r="A15"/>
      <c r="B15"/>
      <c r="C15" s="112">
        <f>SUMIFS('Báo cáo'!$O:$O,'Báo cáo'!$AD:$AD,$A15,'Báo cáo'!$Z:$Z,"&lt;="&amp;C$4)+SUMIFS('Báo cáo'!$P:$P,'Báo cáo'!$AD:$AD,$A15,'Báo cáo'!$Z:$Z,"&lt;="&amp;C$4)-SUMIFS('Báo cáo'!$Q:$Q,'Báo cáo'!$AD:$AD,$A15,'Báo cáo'!$AA:$AA,"&lt;="&amp;C$4)</f>
        <v>0</v>
      </c>
      <c r="D15" s="112">
        <f>SUMIFS('Báo cáo'!$O:$O,'Báo cáo'!$AD:$AD,$A15,'Báo cáo'!$Z:$Z,"&lt;="&amp;D$4)+SUMIFS('Báo cáo'!$P:$P,'Báo cáo'!$AD:$AD,$A15,'Báo cáo'!$Z:$Z,"&lt;="&amp;D$4)-SUMIFS('Báo cáo'!$Q:$Q,'Báo cáo'!$AD:$AD,$A15,'Báo cáo'!$AA:$AA,"&lt;="&amp;D$4)</f>
        <v>0</v>
      </c>
      <c r="E15" s="112">
        <f>SUMIFS('Báo cáo'!$O:$O,'Báo cáo'!$AD:$AD,$A15,'Báo cáo'!$Z:$Z,"&lt;="&amp;E$4)+SUMIFS('Báo cáo'!$P:$P,'Báo cáo'!$AD:$AD,$A15,'Báo cáo'!$Z:$Z,"&lt;="&amp;E$4)-SUMIFS('Báo cáo'!$Q:$Q,'Báo cáo'!$AD:$AD,$A15,'Báo cáo'!$AA:$AA,"&lt;="&amp;E$4)</f>
        <v>0</v>
      </c>
      <c r="F15" s="112">
        <f>SUMIFS('Báo cáo'!$O:$O,'Báo cáo'!$AD:$AD,$A15,'Báo cáo'!$Z:$Z,"&lt;="&amp;F$4)+SUMIFS('Báo cáo'!$P:$P,'Báo cáo'!$AD:$AD,$A15,'Báo cáo'!$Z:$Z,"&lt;="&amp;F$4)-SUMIFS('Báo cáo'!$Q:$Q,'Báo cáo'!$AD:$AD,$A15,'Báo cáo'!$AA:$AA,"&lt;="&amp;F$4)</f>
        <v>0</v>
      </c>
      <c r="G15" s="112">
        <f>SUMIFS('Báo cáo'!$O:$O,'Báo cáo'!$AD:$AD,$A15,'Báo cáo'!$Z:$Z,"&lt;="&amp;G$4)+SUMIFS('Báo cáo'!$P:$P,'Báo cáo'!$AD:$AD,$A15,'Báo cáo'!$Z:$Z,"&lt;="&amp;G$4)-SUMIFS('Báo cáo'!$Q:$Q,'Báo cáo'!$AD:$AD,$A15,'Báo cáo'!$AA:$AA,"&lt;="&amp;G$4)</f>
        <v>0</v>
      </c>
      <c r="H15" s="112">
        <f>SUMIFS('Báo cáo'!$O:$O,'Báo cáo'!$AD:$AD,$A15,'Báo cáo'!$Z:$Z,"&lt;="&amp;H$4)+SUMIFS('Báo cáo'!$P:$P,'Báo cáo'!$AD:$AD,$A15,'Báo cáo'!$Z:$Z,"&lt;="&amp;H$4)-SUMIFS('Báo cáo'!$Q:$Q,'Báo cáo'!$AD:$AD,$A15,'Báo cáo'!$AA:$AA,"&lt;="&amp;H$4)</f>
        <v>0</v>
      </c>
      <c r="I15" s="112">
        <f>SUMIFS('Báo cáo'!$O:$O,'Báo cáo'!$AD:$AD,$A15,'Báo cáo'!$Z:$Z,"&lt;="&amp;I$4)+SUMIFS('Báo cáo'!$P:$P,'Báo cáo'!$AD:$AD,$A15,'Báo cáo'!$Z:$Z,"&lt;="&amp;I$4)-SUMIFS('Báo cáo'!$Q:$Q,'Báo cáo'!$AD:$AD,$A15,'Báo cáo'!$AA:$AA,"&lt;="&amp;I$4)</f>
        <v>0</v>
      </c>
      <c r="J15" s="112">
        <f>SUMIFS('Báo cáo'!$O:$O,'Báo cáo'!$AD:$AD,$A15,'Báo cáo'!$Z:$Z,"&lt;="&amp;J$4)+SUMIFS('Báo cáo'!$P:$P,'Báo cáo'!$AD:$AD,$A15,'Báo cáo'!$Z:$Z,"&lt;="&amp;J$4)-SUMIFS('Báo cáo'!$Q:$Q,'Báo cáo'!$AD:$AD,$A15,'Báo cáo'!$AA:$AA,"&lt;="&amp;J$4)</f>
        <v>0</v>
      </c>
      <c r="K15" s="112">
        <f>SUMIFS('Báo cáo'!$O:$O,'Báo cáo'!$AD:$AD,$A15,'Báo cáo'!$Z:$Z,"&lt;="&amp;K$4)+SUMIFS('Báo cáo'!$P:$P,'Báo cáo'!$AD:$AD,$A15,'Báo cáo'!$Z:$Z,"&lt;="&amp;K$4)-SUMIFS('Báo cáo'!$Q:$Q,'Báo cáo'!$AD:$AD,$A15,'Báo cáo'!$AA:$AA,"&lt;="&amp;K$4)</f>
        <v>0</v>
      </c>
      <c r="L15" s="112">
        <f>SUMIFS('Báo cáo'!$O:$O,'Báo cáo'!$AD:$AD,$A15,'Báo cáo'!$Z:$Z,"&lt;="&amp;L$4)+SUMIFS('Báo cáo'!$P:$P,'Báo cáo'!$AD:$AD,$A15,'Báo cáo'!$Z:$Z,"&lt;="&amp;L$4)-SUMIFS('Báo cáo'!$Q:$Q,'Báo cáo'!$AD:$AD,$A15,'Báo cáo'!$AA:$AA,"&lt;="&amp;L$4)</f>
        <v>0</v>
      </c>
      <c r="M15" s="112">
        <f>SUMIFS('Báo cáo'!$O:$O,'Báo cáo'!$AD:$AD,$A15,'Báo cáo'!$Z:$Z,"&lt;="&amp;M$4)+SUMIFS('Báo cáo'!$P:$P,'Báo cáo'!$AD:$AD,$A15,'Báo cáo'!$Z:$Z,"&lt;="&amp;M$4)-SUMIFS('Báo cáo'!$Q:$Q,'Báo cáo'!$AD:$AD,$A15,'Báo cáo'!$AA:$AA,"&lt;="&amp;M$4)</f>
        <v>0</v>
      </c>
      <c r="N15" s="112">
        <f>SUMIFS('Báo cáo'!$O:$O,'Báo cáo'!$AD:$AD,$A15,'Báo cáo'!$Z:$Z,"&lt;="&amp;N$4)+SUMIFS('Báo cáo'!$P:$P,'Báo cáo'!$AD:$AD,$A15,'Báo cáo'!$Z:$Z,"&lt;="&amp;N$4)-SUMIFS('Báo cáo'!$Q:$Q,'Báo cáo'!$AD:$AD,$A15,'Báo cáo'!$AA:$AA,"&lt;="&amp;N$4)</f>
        <v>0</v>
      </c>
    </row>
    <row r="16" spans="1:14">
      <c r="A16"/>
      <c r="B16"/>
      <c r="C16" s="114">
        <f>SUMIFS('Báo cáo'!$O:$O,'Báo cáo'!$AD:$AD,$A16,'Báo cáo'!$Z:$Z,"&lt;="&amp;C$4)+SUMIFS('Báo cáo'!$P:$P,'Báo cáo'!$AD:$AD,$A16,'Báo cáo'!$Z:$Z,"&lt;="&amp;C$4)-SUMIFS('Báo cáo'!$Q:$Q,'Báo cáo'!$AD:$AD,$A16,'Báo cáo'!$AA:$AA,"&lt;="&amp;C$4)</f>
        <v>0</v>
      </c>
      <c r="D16" s="28">
        <f>SUMIFS('Báo cáo'!$O:$O,'Báo cáo'!$AD:$AD,$A16,'Báo cáo'!$Z:$Z,"&lt;="&amp;D$4)+SUMIFS('Báo cáo'!$P:$P,'Báo cáo'!$AD:$AD,$A16,'Báo cáo'!$Z:$Z,"&lt;="&amp;D$4)-SUMIFS('Báo cáo'!$Q:$Q,'Báo cáo'!$AD:$AD,$A16,'Báo cáo'!$AA:$AA,"&lt;="&amp;D$4)</f>
        <v>0</v>
      </c>
      <c r="E16" s="28">
        <f>SUMIFS('Báo cáo'!$O:$O,'Báo cáo'!$AD:$AD,$A16,'Báo cáo'!$Z:$Z,"&lt;="&amp;E$4)+SUMIFS('Báo cáo'!$P:$P,'Báo cáo'!$AD:$AD,$A16,'Báo cáo'!$Z:$Z,"&lt;="&amp;E$4)-SUMIFS('Báo cáo'!$Q:$Q,'Báo cáo'!$AD:$AD,$A16,'Báo cáo'!$AA:$AA,"&lt;="&amp;E$4)</f>
        <v>0</v>
      </c>
      <c r="F16" s="28">
        <f>SUMIFS('Báo cáo'!$O:$O,'Báo cáo'!$AD:$AD,$A16,'Báo cáo'!$Z:$Z,"&lt;="&amp;F$4)+SUMIFS('Báo cáo'!$P:$P,'Báo cáo'!$AD:$AD,$A16,'Báo cáo'!$Z:$Z,"&lt;="&amp;F$4)-SUMIFS('Báo cáo'!$Q:$Q,'Báo cáo'!$AD:$AD,$A16,'Báo cáo'!$AA:$AA,"&lt;="&amp;F$4)</f>
        <v>0</v>
      </c>
      <c r="G16" s="28">
        <f>SUMIFS('Báo cáo'!$O:$O,'Báo cáo'!$AD:$AD,$A16,'Báo cáo'!$Z:$Z,"&lt;="&amp;G$4)+SUMIFS('Báo cáo'!$P:$P,'Báo cáo'!$AD:$AD,$A16,'Báo cáo'!$Z:$Z,"&lt;="&amp;G$4)-SUMIFS('Báo cáo'!$Q:$Q,'Báo cáo'!$AD:$AD,$A16,'Báo cáo'!$AA:$AA,"&lt;="&amp;G$4)</f>
        <v>0</v>
      </c>
      <c r="H16" s="28">
        <f>SUMIFS('Báo cáo'!$O:$O,'Báo cáo'!$AD:$AD,$A16,'Báo cáo'!$Z:$Z,"&lt;="&amp;H$4)+SUMIFS('Báo cáo'!$P:$P,'Báo cáo'!$AD:$AD,$A16,'Báo cáo'!$Z:$Z,"&lt;="&amp;H$4)-SUMIFS('Báo cáo'!$Q:$Q,'Báo cáo'!$AD:$AD,$A16,'Báo cáo'!$AA:$AA,"&lt;="&amp;H$4)</f>
        <v>0</v>
      </c>
      <c r="I16" s="28">
        <f>SUMIFS('Báo cáo'!$O:$O,'Báo cáo'!$AD:$AD,$A16,'Báo cáo'!$Z:$Z,"&lt;="&amp;I$4)+SUMIFS('Báo cáo'!$P:$P,'Báo cáo'!$AD:$AD,$A16,'Báo cáo'!$Z:$Z,"&lt;="&amp;I$4)-SUMIFS('Báo cáo'!$Q:$Q,'Báo cáo'!$AD:$AD,$A16,'Báo cáo'!$AA:$AA,"&lt;="&amp;I$4)</f>
        <v>0</v>
      </c>
      <c r="J16" s="28">
        <f>SUMIFS('Báo cáo'!$O:$O,'Báo cáo'!$AD:$AD,$A16,'Báo cáo'!$Z:$Z,"&lt;="&amp;J$4)+SUMIFS('Báo cáo'!$P:$P,'Báo cáo'!$AD:$AD,$A16,'Báo cáo'!$Z:$Z,"&lt;="&amp;J$4)-SUMIFS('Báo cáo'!$Q:$Q,'Báo cáo'!$AD:$AD,$A16,'Báo cáo'!$AA:$AA,"&lt;="&amp;J$4)</f>
        <v>0</v>
      </c>
      <c r="K16" s="28">
        <f>SUMIFS('Báo cáo'!$O:$O,'Báo cáo'!$AD:$AD,$A16,'Báo cáo'!$Z:$Z,"&lt;="&amp;K$4)+SUMIFS('Báo cáo'!$P:$P,'Báo cáo'!$AD:$AD,$A16,'Báo cáo'!$Z:$Z,"&lt;="&amp;K$4)-SUMIFS('Báo cáo'!$Q:$Q,'Báo cáo'!$AD:$AD,$A16,'Báo cáo'!$AA:$AA,"&lt;="&amp;K$4)</f>
        <v>0</v>
      </c>
      <c r="L16" s="28">
        <f>SUMIFS('Báo cáo'!$O:$O,'Báo cáo'!$AD:$AD,$A16,'Báo cáo'!$Z:$Z,"&lt;="&amp;L$4)+SUMIFS('Báo cáo'!$P:$P,'Báo cáo'!$AD:$AD,$A16,'Báo cáo'!$Z:$Z,"&lt;="&amp;L$4)-SUMIFS('Báo cáo'!$Q:$Q,'Báo cáo'!$AD:$AD,$A16,'Báo cáo'!$AA:$AA,"&lt;="&amp;L$4)</f>
        <v>0</v>
      </c>
      <c r="M16" s="28">
        <f>SUMIFS('Báo cáo'!$O:$O,'Báo cáo'!$AD:$AD,$A16,'Báo cáo'!$Z:$Z,"&lt;="&amp;M$4)+SUMIFS('Báo cáo'!$P:$P,'Báo cáo'!$AD:$AD,$A16,'Báo cáo'!$Z:$Z,"&lt;="&amp;M$4)-SUMIFS('Báo cáo'!$Q:$Q,'Báo cáo'!$AD:$AD,$A16,'Báo cáo'!$AA:$AA,"&lt;="&amp;M$4)</f>
        <v>0</v>
      </c>
      <c r="N16" s="28">
        <f>SUMIFS('Báo cáo'!$O:$O,'Báo cáo'!$AD:$AD,$A16,'Báo cáo'!$Z:$Z,"&lt;="&amp;N$4)+SUMIFS('Báo cáo'!$P:$P,'Báo cáo'!$AD:$AD,$A16,'Báo cáo'!$Z:$Z,"&lt;="&amp;N$4)-SUMIFS('Báo cáo'!$Q:$Q,'Báo cáo'!$AD:$AD,$A16,'Báo cáo'!$AA:$AA,"&lt;="&amp;N$4)</f>
        <v>0</v>
      </c>
    </row>
    <row r="17" spans="1:14" s="111" customFormat="1">
      <c r="A17"/>
      <c r="B17"/>
      <c r="C17" s="112">
        <f>SUMIFS('Báo cáo'!$O:$O,'Báo cáo'!$AD:$AD,$A17,'Báo cáo'!$Z:$Z,"&lt;="&amp;C$4)+SUMIFS('Báo cáo'!$P:$P,'Báo cáo'!$AD:$AD,$A17,'Báo cáo'!$Z:$Z,"&lt;="&amp;C$4)-SUMIFS('Báo cáo'!$Q:$Q,'Báo cáo'!$AD:$AD,$A17,'Báo cáo'!$AA:$AA,"&lt;="&amp;C$4)</f>
        <v>0</v>
      </c>
      <c r="D17" s="112">
        <f>SUMIFS('Báo cáo'!$O:$O,'Báo cáo'!$AD:$AD,$A17,'Báo cáo'!$Z:$Z,"&lt;="&amp;D$4)+SUMIFS('Báo cáo'!$P:$P,'Báo cáo'!$AD:$AD,$A17,'Báo cáo'!$Z:$Z,"&lt;="&amp;D$4)-SUMIFS('Báo cáo'!$Q:$Q,'Báo cáo'!$AD:$AD,$A17,'Báo cáo'!$AA:$AA,"&lt;="&amp;D$4)</f>
        <v>0</v>
      </c>
      <c r="E17" s="112">
        <f>SUMIFS('Báo cáo'!$O:$O,'Báo cáo'!$AD:$AD,$A17,'Báo cáo'!$Z:$Z,"&lt;="&amp;E$4)+SUMIFS('Báo cáo'!$P:$P,'Báo cáo'!$AD:$AD,$A17,'Báo cáo'!$Z:$Z,"&lt;="&amp;E$4)-SUMIFS('Báo cáo'!$Q:$Q,'Báo cáo'!$AD:$AD,$A17,'Báo cáo'!$AA:$AA,"&lt;="&amp;E$4)</f>
        <v>0</v>
      </c>
      <c r="F17" s="112">
        <f>SUMIFS('Báo cáo'!$O:$O,'Báo cáo'!$AD:$AD,$A17,'Báo cáo'!$Z:$Z,"&lt;="&amp;F$4)+SUMIFS('Báo cáo'!$P:$P,'Báo cáo'!$AD:$AD,$A17,'Báo cáo'!$Z:$Z,"&lt;="&amp;F$4)-SUMIFS('Báo cáo'!$Q:$Q,'Báo cáo'!$AD:$AD,$A17,'Báo cáo'!$AA:$AA,"&lt;="&amp;F$4)</f>
        <v>0</v>
      </c>
      <c r="G17" s="112">
        <f>SUMIFS('Báo cáo'!$O:$O,'Báo cáo'!$AD:$AD,$A17,'Báo cáo'!$Z:$Z,"&lt;="&amp;G$4)+SUMIFS('Báo cáo'!$P:$P,'Báo cáo'!$AD:$AD,$A17,'Báo cáo'!$Z:$Z,"&lt;="&amp;G$4)-SUMIFS('Báo cáo'!$Q:$Q,'Báo cáo'!$AD:$AD,$A17,'Báo cáo'!$AA:$AA,"&lt;="&amp;G$4)</f>
        <v>0</v>
      </c>
      <c r="H17" s="112">
        <f>SUMIFS('Báo cáo'!$O:$O,'Báo cáo'!$AD:$AD,$A17,'Báo cáo'!$Z:$Z,"&lt;="&amp;H$4)+SUMIFS('Báo cáo'!$P:$P,'Báo cáo'!$AD:$AD,$A17,'Báo cáo'!$Z:$Z,"&lt;="&amp;H$4)-SUMIFS('Báo cáo'!$Q:$Q,'Báo cáo'!$AD:$AD,$A17,'Báo cáo'!$AA:$AA,"&lt;="&amp;H$4)</f>
        <v>0</v>
      </c>
      <c r="I17" s="112">
        <f>SUMIFS('Báo cáo'!$O:$O,'Báo cáo'!$AD:$AD,$A17,'Báo cáo'!$Z:$Z,"&lt;="&amp;I$4)+SUMIFS('Báo cáo'!$P:$P,'Báo cáo'!$AD:$AD,$A17,'Báo cáo'!$Z:$Z,"&lt;="&amp;I$4)-SUMIFS('Báo cáo'!$Q:$Q,'Báo cáo'!$AD:$AD,$A17,'Báo cáo'!$AA:$AA,"&lt;="&amp;I$4)</f>
        <v>0</v>
      </c>
      <c r="J17" s="112">
        <f>SUMIFS('Báo cáo'!$O:$O,'Báo cáo'!$AD:$AD,$A17,'Báo cáo'!$Z:$Z,"&lt;="&amp;J$4)+SUMIFS('Báo cáo'!$P:$P,'Báo cáo'!$AD:$AD,$A17,'Báo cáo'!$Z:$Z,"&lt;="&amp;J$4)-SUMIFS('Báo cáo'!$Q:$Q,'Báo cáo'!$AD:$AD,$A17,'Báo cáo'!$AA:$AA,"&lt;="&amp;J$4)</f>
        <v>0</v>
      </c>
      <c r="K17" s="112">
        <f>SUMIFS('Báo cáo'!$O:$O,'Báo cáo'!$AD:$AD,$A17,'Báo cáo'!$Z:$Z,"&lt;="&amp;K$4)+SUMIFS('Báo cáo'!$P:$P,'Báo cáo'!$AD:$AD,$A17,'Báo cáo'!$Z:$Z,"&lt;="&amp;K$4)-SUMIFS('Báo cáo'!$Q:$Q,'Báo cáo'!$AD:$AD,$A17,'Báo cáo'!$AA:$AA,"&lt;="&amp;K$4)</f>
        <v>0</v>
      </c>
      <c r="L17" s="112">
        <f>SUMIFS('Báo cáo'!$O:$O,'Báo cáo'!$AD:$AD,$A17,'Báo cáo'!$Z:$Z,"&lt;="&amp;L$4)+SUMIFS('Báo cáo'!$P:$P,'Báo cáo'!$AD:$AD,$A17,'Báo cáo'!$Z:$Z,"&lt;="&amp;L$4)-SUMIFS('Báo cáo'!$Q:$Q,'Báo cáo'!$AD:$AD,$A17,'Báo cáo'!$AA:$AA,"&lt;="&amp;L$4)</f>
        <v>0</v>
      </c>
      <c r="M17" s="112">
        <f>SUMIFS('Báo cáo'!$O:$O,'Báo cáo'!$AD:$AD,$A17,'Báo cáo'!$Z:$Z,"&lt;="&amp;M$4)+SUMIFS('Báo cáo'!$P:$P,'Báo cáo'!$AD:$AD,$A17,'Báo cáo'!$Z:$Z,"&lt;="&amp;M$4)-SUMIFS('Báo cáo'!$Q:$Q,'Báo cáo'!$AD:$AD,$A17,'Báo cáo'!$AA:$AA,"&lt;="&amp;M$4)</f>
        <v>0</v>
      </c>
      <c r="N17" s="112">
        <f>SUMIFS('Báo cáo'!$O:$O,'Báo cáo'!$AD:$AD,$A17,'Báo cáo'!$Z:$Z,"&lt;="&amp;N$4)+SUMIFS('Báo cáo'!$P:$P,'Báo cáo'!$AD:$AD,$A17,'Báo cáo'!$Z:$Z,"&lt;="&amp;N$4)-SUMIFS('Báo cáo'!$Q:$Q,'Báo cáo'!$AD:$AD,$A17,'Báo cáo'!$AA:$AA,"&lt;="&amp;N$4)</f>
        <v>0</v>
      </c>
    </row>
    <row r="18" spans="1:14">
      <c r="A18"/>
      <c r="B18"/>
      <c r="C18" s="114">
        <f>SUMIFS('Báo cáo'!$O:$O,'Báo cáo'!$AD:$AD,$A18,'Báo cáo'!$Z:$Z,"&lt;="&amp;C$4)+SUMIFS('Báo cáo'!$P:$P,'Báo cáo'!$AD:$AD,$A18,'Báo cáo'!$Z:$Z,"&lt;="&amp;C$4)-SUMIFS('Báo cáo'!$Q:$Q,'Báo cáo'!$AD:$AD,$A18,'Báo cáo'!$AA:$AA,"&lt;="&amp;C$4)</f>
        <v>0</v>
      </c>
      <c r="D18" s="28">
        <f>SUMIFS('Báo cáo'!$O:$O,'Báo cáo'!$AD:$AD,$A18,'Báo cáo'!$Z:$Z,"&lt;="&amp;D$4)+SUMIFS('Báo cáo'!$P:$P,'Báo cáo'!$AD:$AD,$A18,'Báo cáo'!$Z:$Z,"&lt;="&amp;D$4)-SUMIFS('Báo cáo'!$Q:$Q,'Báo cáo'!$AD:$AD,$A18,'Báo cáo'!$AA:$AA,"&lt;="&amp;D$4)</f>
        <v>0</v>
      </c>
      <c r="E18" s="28">
        <f>SUMIFS('Báo cáo'!$O:$O,'Báo cáo'!$AD:$AD,$A18,'Báo cáo'!$Z:$Z,"&lt;="&amp;E$4)+SUMIFS('Báo cáo'!$P:$P,'Báo cáo'!$AD:$AD,$A18,'Báo cáo'!$Z:$Z,"&lt;="&amp;E$4)-SUMIFS('Báo cáo'!$Q:$Q,'Báo cáo'!$AD:$AD,$A18,'Báo cáo'!$AA:$AA,"&lt;="&amp;E$4)</f>
        <v>0</v>
      </c>
      <c r="F18" s="28">
        <f>SUMIFS('Báo cáo'!$O:$O,'Báo cáo'!$AD:$AD,$A18,'Báo cáo'!$Z:$Z,"&lt;="&amp;F$4)+SUMIFS('Báo cáo'!$P:$P,'Báo cáo'!$AD:$AD,$A18,'Báo cáo'!$Z:$Z,"&lt;="&amp;F$4)-SUMIFS('Báo cáo'!$Q:$Q,'Báo cáo'!$AD:$AD,$A18,'Báo cáo'!$AA:$AA,"&lt;="&amp;F$4)</f>
        <v>0</v>
      </c>
      <c r="G18" s="28">
        <f>SUMIFS('Báo cáo'!$O:$O,'Báo cáo'!$AD:$AD,$A18,'Báo cáo'!$Z:$Z,"&lt;="&amp;G$4)+SUMIFS('Báo cáo'!$P:$P,'Báo cáo'!$AD:$AD,$A18,'Báo cáo'!$Z:$Z,"&lt;="&amp;G$4)-SUMIFS('Báo cáo'!$Q:$Q,'Báo cáo'!$AD:$AD,$A18,'Báo cáo'!$AA:$AA,"&lt;="&amp;G$4)</f>
        <v>0</v>
      </c>
      <c r="H18" s="28">
        <f>SUMIFS('Báo cáo'!$O:$O,'Báo cáo'!$AD:$AD,$A18,'Báo cáo'!$Z:$Z,"&lt;="&amp;H$4)+SUMIFS('Báo cáo'!$P:$P,'Báo cáo'!$AD:$AD,$A18,'Báo cáo'!$Z:$Z,"&lt;="&amp;H$4)-SUMIFS('Báo cáo'!$Q:$Q,'Báo cáo'!$AD:$AD,$A18,'Báo cáo'!$AA:$AA,"&lt;="&amp;H$4)</f>
        <v>0</v>
      </c>
      <c r="I18" s="28">
        <f>SUMIFS('Báo cáo'!$O:$O,'Báo cáo'!$AD:$AD,$A18,'Báo cáo'!$Z:$Z,"&lt;="&amp;I$4)+SUMIFS('Báo cáo'!$P:$P,'Báo cáo'!$AD:$AD,$A18,'Báo cáo'!$Z:$Z,"&lt;="&amp;I$4)-SUMIFS('Báo cáo'!$Q:$Q,'Báo cáo'!$AD:$AD,$A18,'Báo cáo'!$AA:$AA,"&lt;="&amp;I$4)</f>
        <v>0</v>
      </c>
      <c r="J18" s="28">
        <f>SUMIFS('Báo cáo'!$O:$O,'Báo cáo'!$AD:$AD,$A18,'Báo cáo'!$Z:$Z,"&lt;="&amp;J$4)+SUMIFS('Báo cáo'!$P:$P,'Báo cáo'!$AD:$AD,$A18,'Báo cáo'!$Z:$Z,"&lt;="&amp;J$4)-SUMIFS('Báo cáo'!$Q:$Q,'Báo cáo'!$AD:$AD,$A18,'Báo cáo'!$AA:$AA,"&lt;="&amp;J$4)</f>
        <v>0</v>
      </c>
      <c r="K18" s="28">
        <f>SUMIFS('Báo cáo'!$O:$O,'Báo cáo'!$AD:$AD,$A18,'Báo cáo'!$Z:$Z,"&lt;="&amp;K$4)+SUMIFS('Báo cáo'!$P:$P,'Báo cáo'!$AD:$AD,$A18,'Báo cáo'!$Z:$Z,"&lt;="&amp;K$4)-SUMIFS('Báo cáo'!$Q:$Q,'Báo cáo'!$AD:$AD,$A18,'Báo cáo'!$AA:$AA,"&lt;="&amp;K$4)</f>
        <v>0</v>
      </c>
      <c r="L18" s="28">
        <f>SUMIFS('Báo cáo'!$O:$O,'Báo cáo'!$AD:$AD,$A18,'Báo cáo'!$Z:$Z,"&lt;="&amp;L$4)+SUMIFS('Báo cáo'!$P:$P,'Báo cáo'!$AD:$AD,$A18,'Báo cáo'!$Z:$Z,"&lt;="&amp;L$4)-SUMIFS('Báo cáo'!$Q:$Q,'Báo cáo'!$AD:$AD,$A18,'Báo cáo'!$AA:$AA,"&lt;="&amp;L$4)</f>
        <v>0</v>
      </c>
      <c r="M18" s="28">
        <f>SUMIFS('Báo cáo'!$O:$O,'Báo cáo'!$AD:$AD,$A18,'Báo cáo'!$Z:$Z,"&lt;="&amp;M$4)+SUMIFS('Báo cáo'!$P:$P,'Báo cáo'!$AD:$AD,$A18,'Báo cáo'!$Z:$Z,"&lt;="&amp;M$4)-SUMIFS('Báo cáo'!$Q:$Q,'Báo cáo'!$AD:$AD,$A18,'Báo cáo'!$AA:$AA,"&lt;="&amp;M$4)</f>
        <v>0</v>
      </c>
      <c r="N18" s="28">
        <f>SUMIFS('Báo cáo'!$O:$O,'Báo cáo'!$AD:$AD,$A18,'Báo cáo'!$Z:$Z,"&lt;="&amp;N$4)+SUMIFS('Báo cáo'!$P:$P,'Báo cáo'!$AD:$AD,$A18,'Báo cáo'!$Z:$Z,"&lt;="&amp;N$4)-SUMIFS('Báo cáo'!$Q:$Q,'Báo cáo'!$AD:$AD,$A18,'Báo cáo'!$AA:$AA,"&lt;="&amp;N$4)</f>
        <v>0</v>
      </c>
    </row>
    <row r="19" spans="1:14">
      <c r="A19"/>
      <c r="B19"/>
      <c r="C19" s="114">
        <f>SUMIFS('Báo cáo'!$O:$O,'Báo cáo'!$AD:$AD,$A19,'Báo cáo'!$Z:$Z,"&lt;="&amp;C$4)+SUMIFS('Báo cáo'!$P:$P,'Báo cáo'!$AD:$AD,$A19,'Báo cáo'!$Z:$Z,"&lt;="&amp;C$4)-SUMIFS('Báo cáo'!$Q:$Q,'Báo cáo'!$AD:$AD,$A19,'Báo cáo'!$AA:$AA,"&lt;="&amp;C$4)</f>
        <v>0</v>
      </c>
      <c r="D19" s="28">
        <f>SUMIFS('Báo cáo'!$O:$O,'Báo cáo'!$AD:$AD,$A19,'Báo cáo'!$Z:$Z,"&lt;="&amp;D$4)+SUMIFS('Báo cáo'!$P:$P,'Báo cáo'!$AD:$AD,$A19,'Báo cáo'!$Z:$Z,"&lt;="&amp;D$4)-SUMIFS('Báo cáo'!$Q:$Q,'Báo cáo'!$AD:$AD,$A19,'Báo cáo'!$AA:$AA,"&lt;="&amp;D$4)</f>
        <v>0</v>
      </c>
      <c r="E19" s="28">
        <f>SUMIFS('Báo cáo'!$O:$O,'Báo cáo'!$AD:$AD,$A19,'Báo cáo'!$Z:$Z,"&lt;="&amp;E$4)+SUMIFS('Báo cáo'!$P:$P,'Báo cáo'!$AD:$AD,$A19,'Báo cáo'!$Z:$Z,"&lt;="&amp;E$4)-SUMIFS('Báo cáo'!$Q:$Q,'Báo cáo'!$AD:$AD,$A19,'Báo cáo'!$AA:$AA,"&lt;="&amp;E$4)</f>
        <v>0</v>
      </c>
      <c r="F19" s="28">
        <f>SUMIFS('Báo cáo'!$O:$O,'Báo cáo'!$AD:$AD,$A19,'Báo cáo'!$Z:$Z,"&lt;="&amp;F$4)+SUMIFS('Báo cáo'!$P:$P,'Báo cáo'!$AD:$AD,$A19,'Báo cáo'!$Z:$Z,"&lt;="&amp;F$4)-SUMIFS('Báo cáo'!$Q:$Q,'Báo cáo'!$AD:$AD,$A19,'Báo cáo'!$AA:$AA,"&lt;="&amp;F$4)</f>
        <v>0</v>
      </c>
      <c r="G19" s="28">
        <f>SUMIFS('Báo cáo'!$O:$O,'Báo cáo'!$AD:$AD,$A19,'Báo cáo'!$Z:$Z,"&lt;="&amp;G$4)+SUMIFS('Báo cáo'!$P:$P,'Báo cáo'!$AD:$AD,$A19,'Báo cáo'!$Z:$Z,"&lt;="&amp;G$4)-SUMIFS('Báo cáo'!$Q:$Q,'Báo cáo'!$AD:$AD,$A19,'Báo cáo'!$AA:$AA,"&lt;="&amp;G$4)</f>
        <v>0</v>
      </c>
      <c r="H19" s="28">
        <f>SUMIFS('Báo cáo'!$O:$O,'Báo cáo'!$AD:$AD,$A19,'Báo cáo'!$Z:$Z,"&lt;="&amp;H$4)+SUMIFS('Báo cáo'!$P:$P,'Báo cáo'!$AD:$AD,$A19,'Báo cáo'!$Z:$Z,"&lt;="&amp;H$4)-SUMIFS('Báo cáo'!$Q:$Q,'Báo cáo'!$AD:$AD,$A19,'Báo cáo'!$AA:$AA,"&lt;="&amp;H$4)</f>
        <v>0</v>
      </c>
      <c r="I19" s="28">
        <f>SUMIFS('Báo cáo'!$O:$O,'Báo cáo'!$AD:$AD,$A19,'Báo cáo'!$Z:$Z,"&lt;="&amp;I$4)+SUMIFS('Báo cáo'!$P:$P,'Báo cáo'!$AD:$AD,$A19,'Báo cáo'!$Z:$Z,"&lt;="&amp;I$4)-SUMIFS('Báo cáo'!$Q:$Q,'Báo cáo'!$AD:$AD,$A19,'Báo cáo'!$AA:$AA,"&lt;="&amp;I$4)</f>
        <v>0</v>
      </c>
      <c r="J19" s="28">
        <f>SUMIFS('Báo cáo'!$O:$O,'Báo cáo'!$AD:$AD,$A19,'Báo cáo'!$Z:$Z,"&lt;="&amp;J$4)+SUMIFS('Báo cáo'!$P:$P,'Báo cáo'!$AD:$AD,$A19,'Báo cáo'!$Z:$Z,"&lt;="&amp;J$4)-SUMIFS('Báo cáo'!$Q:$Q,'Báo cáo'!$AD:$AD,$A19,'Báo cáo'!$AA:$AA,"&lt;="&amp;J$4)</f>
        <v>0</v>
      </c>
      <c r="K19" s="28">
        <f>SUMIFS('Báo cáo'!$O:$O,'Báo cáo'!$AD:$AD,$A19,'Báo cáo'!$Z:$Z,"&lt;="&amp;K$4)+SUMIFS('Báo cáo'!$P:$P,'Báo cáo'!$AD:$AD,$A19,'Báo cáo'!$Z:$Z,"&lt;="&amp;K$4)-SUMIFS('Báo cáo'!$Q:$Q,'Báo cáo'!$AD:$AD,$A19,'Báo cáo'!$AA:$AA,"&lt;="&amp;K$4)</f>
        <v>0</v>
      </c>
      <c r="L19" s="28">
        <f>SUMIFS('Báo cáo'!$O:$O,'Báo cáo'!$AD:$AD,$A19,'Báo cáo'!$Z:$Z,"&lt;="&amp;L$4)+SUMIFS('Báo cáo'!$P:$P,'Báo cáo'!$AD:$AD,$A19,'Báo cáo'!$Z:$Z,"&lt;="&amp;L$4)-SUMIFS('Báo cáo'!$Q:$Q,'Báo cáo'!$AD:$AD,$A19,'Báo cáo'!$AA:$AA,"&lt;="&amp;L$4)</f>
        <v>0</v>
      </c>
      <c r="M19" s="28">
        <f>SUMIFS('Báo cáo'!$O:$O,'Báo cáo'!$AD:$AD,$A19,'Báo cáo'!$Z:$Z,"&lt;="&amp;M$4)+SUMIFS('Báo cáo'!$P:$P,'Báo cáo'!$AD:$AD,$A19,'Báo cáo'!$Z:$Z,"&lt;="&amp;M$4)-SUMIFS('Báo cáo'!$Q:$Q,'Báo cáo'!$AD:$AD,$A19,'Báo cáo'!$AA:$AA,"&lt;="&amp;M$4)</f>
        <v>0</v>
      </c>
      <c r="N19" s="28">
        <f>SUMIFS('Báo cáo'!$O:$O,'Báo cáo'!$AD:$AD,$A19,'Báo cáo'!$Z:$Z,"&lt;="&amp;N$4)+SUMIFS('Báo cáo'!$P:$P,'Báo cáo'!$AD:$AD,$A19,'Báo cáo'!$Z:$Z,"&lt;="&amp;N$4)-SUMIFS('Báo cáo'!$Q:$Q,'Báo cáo'!$AD:$AD,$A19,'Báo cáo'!$AA:$AA,"&lt;="&amp;N$4)</f>
        <v>0</v>
      </c>
    </row>
    <row r="20" spans="1:14">
      <c r="A20"/>
      <c r="B20"/>
      <c r="C20" s="114">
        <f>SUMIFS('Báo cáo'!$O:$O,'Báo cáo'!$AD:$AD,$A20,'Báo cáo'!$Z:$Z,"&lt;="&amp;C$4)+SUMIFS('Báo cáo'!$P:$P,'Báo cáo'!$AD:$AD,$A20,'Báo cáo'!$Z:$Z,"&lt;="&amp;C$4)-SUMIFS('Báo cáo'!$Q:$Q,'Báo cáo'!$AD:$AD,$A20,'Báo cáo'!$AA:$AA,"&lt;="&amp;C$4)</f>
        <v>0</v>
      </c>
      <c r="D20" s="28">
        <f>SUMIFS('Báo cáo'!$O:$O,'Báo cáo'!$AD:$AD,$A20,'Báo cáo'!$Z:$Z,"&lt;="&amp;D$4)+SUMIFS('Báo cáo'!$P:$P,'Báo cáo'!$AD:$AD,$A20,'Báo cáo'!$Z:$Z,"&lt;="&amp;D$4)-SUMIFS('Báo cáo'!$Q:$Q,'Báo cáo'!$AD:$AD,$A20,'Báo cáo'!$AA:$AA,"&lt;="&amp;D$4)</f>
        <v>0</v>
      </c>
      <c r="E20" s="28">
        <f>SUMIFS('Báo cáo'!$O:$O,'Báo cáo'!$AD:$AD,$A20,'Báo cáo'!$Z:$Z,"&lt;="&amp;E$4)+SUMIFS('Báo cáo'!$P:$P,'Báo cáo'!$AD:$AD,$A20,'Báo cáo'!$Z:$Z,"&lt;="&amp;E$4)-SUMIFS('Báo cáo'!$Q:$Q,'Báo cáo'!$AD:$AD,$A20,'Báo cáo'!$AA:$AA,"&lt;="&amp;E$4)</f>
        <v>0</v>
      </c>
      <c r="F20" s="28">
        <f>SUMIFS('Báo cáo'!$O:$O,'Báo cáo'!$AD:$AD,$A20,'Báo cáo'!$Z:$Z,"&lt;="&amp;F$4)+SUMIFS('Báo cáo'!$P:$P,'Báo cáo'!$AD:$AD,$A20,'Báo cáo'!$Z:$Z,"&lt;="&amp;F$4)-SUMIFS('Báo cáo'!$Q:$Q,'Báo cáo'!$AD:$AD,$A20,'Báo cáo'!$AA:$AA,"&lt;="&amp;F$4)</f>
        <v>0</v>
      </c>
      <c r="G20" s="28">
        <f>SUMIFS('Báo cáo'!$O:$O,'Báo cáo'!$AD:$AD,$A20,'Báo cáo'!$Z:$Z,"&lt;="&amp;G$4)+SUMIFS('Báo cáo'!$P:$P,'Báo cáo'!$AD:$AD,$A20,'Báo cáo'!$Z:$Z,"&lt;="&amp;G$4)-SUMIFS('Báo cáo'!$Q:$Q,'Báo cáo'!$AD:$AD,$A20,'Báo cáo'!$AA:$AA,"&lt;="&amp;G$4)</f>
        <v>0</v>
      </c>
      <c r="H20" s="28">
        <f>SUMIFS('Báo cáo'!$O:$O,'Báo cáo'!$AD:$AD,$A20,'Báo cáo'!$Z:$Z,"&lt;="&amp;H$4)+SUMIFS('Báo cáo'!$P:$P,'Báo cáo'!$AD:$AD,$A20,'Báo cáo'!$Z:$Z,"&lt;="&amp;H$4)-SUMIFS('Báo cáo'!$Q:$Q,'Báo cáo'!$AD:$AD,$A20,'Báo cáo'!$AA:$AA,"&lt;="&amp;H$4)</f>
        <v>0</v>
      </c>
      <c r="I20" s="28">
        <f>SUMIFS('Báo cáo'!$O:$O,'Báo cáo'!$AD:$AD,$A20,'Báo cáo'!$Z:$Z,"&lt;="&amp;I$4)+SUMIFS('Báo cáo'!$P:$P,'Báo cáo'!$AD:$AD,$A20,'Báo cáo'!$Z:$Z,"&lt;="&amp;I$4)-SUMIFS('Báo cáo'!$Q:$Q,'Báo cáo'!$AD:$AD,$A20,'Báo cáo'!$AA:$AA,"&lt;="&amp;I$4)</f>
        <v>0</v>
      </c>
      <c r="J20" s="28">
        <f>SUMIFS('Báo cáo'!$O:$O,'Báo cáo'!$AD:$AD,$A20,'Báo cáo'!$Z:$Z,"&lt;="&amp;J$4)+SUMIFS('Báo cáo'!$P:$P,'Báo cáo'!$AD:$AD,$A20,'Báo cáo'!$Z:$Z,"&lt;="&amp;J$4)-SUMIFS('Báo cáo'!$Q:$Q,'Báo cáo'!$AD:$AD,$A20,'Báo cáo'!$AA:$AA,"&lt;="&amp;J$4)</f>
        <v>0</v>
      </c>
      <c r="K20" s="28">
        <f>SUMIFS('Báo cáo'!$O:$O,'Báo cáo'!$AD:$AD,$A20,'Báo cáo'!$Z:$Z,"&lt;="&amp;K$4)+SUMIFS('Báo cáo'!$P:$P,'Báo cáo'!$AD:$AD,$A20,'Báo cáo'!$Z:$Z,"&lt;="&amp;K$4)-SUMIFS('Báo cáo'!$Q:$Q,'Báo cáo'!$AD:$AD,$A20,'Báo cáo'!$AA:$AA,"&lt;="&amp;K$4)</f>
        <v>0</v>
      </c>
      <c r="L20" s="28">
        <f>SUMIFS('Báo cáo'!$O:$O,'Báo cáo'!$AD:$AD,$A20,'Báo cáo'!$Z:$Z,"&lt;="&amp;L$4)+SUMIFS('Báo cáo'!$P:$P,'Báo cáo'!$AD:$AD,$A20,'Báo cáo'!$Z:$Z,"&lt;="&amp;L$4)-SUMIFS('Báo cáo'!$Q:$Q,'Báo cáo'!$AD:$AD,$A20,'Báo cáo'!$AA:$AA,"&lt;="&amp;L$4)</f>
        <v>0</v>
      </c>
      <c r="M20" s="28">
        <f>SUMIFS('Báo cáo'!$O:$O,'Báo cáo'!$AD:$AD,$A20,'Báo cáo'!$Z:$Z,"&lt;="&amp;M$4)+SUMIFS('Báo cáo'!$P:$P,'Báo cáo'!$AD:$AD,$A20,'Báo cáo'!$Z:$Z,"&lt;="&amp;M$4)-SUMIFS('Báo cáo'!$Q:$Q,'Báo cáo'!$AD:$AD,$A20,'Báo cáo'!$AA:$AA,"&lt;="&amp;M$4)</f>
        <v>0</v>
      </c>
      <c r="N20" s="28">
        <f>SUMIFS('Báo cáo'!$O:$O,'Báo cáo'!$AD:$AD,$A20,'Báo cáo'!$Z:$Z,"&lt;="&amp;N$4)+SUMIFS('Báo cáo'!$P:$P,'Báo cáo'!$AD:$AD,$A20,'Báo cáo'!$Z:$Z,"&lt;="&amp;N$4)-SUMIFS('Báo cáo'!$Q:$Q,'Báo cáo'!$AD:$AD,$A20,'Báo cáo'!$AA:$AA,"&lt;="&amp;N$4)</f>
        <v>0</v>
      </c>
    </row>
    <row r="21" spans="1:14">
      <c r="A21"/>
      <c r="B21"/>
      <c r="C21" s="114">
        <f>SUMIFS('Báo cáo'!$O:$O,'Báo cáo'!$AD:$AD,$A21,'Báo cáo'!$Z:$Z,"&lt;="&amp;C$4)+SUMIFS('Báo cáo'!$P:$P,'Báo cáo'!$AD:$AD,$A21,'Báo cáo'!$Z:$Z,"&lt;="&amp;C$4)-SUMIFS('Báo cáo'!$Q:$Q,'Báo cáo'!$AD:$AD,$A21,'Báo cáo'!$AA:$AA,"&lt;="&amp;C$4)</f>
        <v>0</v>
      </c>
      <c r="D21" s="28">
        <f>SUMIFS('Báo cáo'!$O:$O,'Báo cáo'!$AD:$AD,$A21,'Báo cáo'!$Z:$Z,"&lt;="&amp;D$4)+SUMIFS('Báo cáo'!$P:$P,'Báo cáo'!$AD:$AD,$A21,'Báo cáo'!$Z:$Z,"&lt;="&amp;D$4)-SUMIFS('Báo cáo'!$Q:$Q,'Báo cáo'!$AD:$AD,$A21,'Báo cáo'!$AA:$AA,"&lt;="&amp;D$4)</f>
        <v>0</v>
      </c>
      <c r="E21" s="28">
        <f>SUMIFS('Báo cáo'!$O:$O,'Báo cáo'!$AD:$AD,$A21,'Báo cáo'!$Z:$Z,"&lt;="&amp;E$4)+SUMIFS('Báo cáo'!$P:$P,'Báo cáo'!$AD:$AD,$A21,'Báo cáo'!$Z:$Z,"&lt;="&amp;E$4)-SUMIFS('Báo cáo'!$Q:$Q,'Báo cáo'!$AD:$AD,$A21,'Báo cáo'!$AA:$AA,"&lt;="&amp;E$4)</f>
        <v>0</v>
      </c>
      <c r="F21" s="28">
        <f>SUMIFS('Báo cáo'!$O:$O,'Báo cáo'!$AD:$AD,$A21,'Báo cáo'!$Z:$Z,"&lt;="&amp;F$4)+SUMIFS('Báo cáo'!$P:$P,'Báo cáo'!$AD:$AD,$A21,'Báo cáo'!$Z:$Z,"&lt;="&amp;F$4)-SUMIFS('Báo cáo'!$Q:$Q,'Báo cáo'!$AD:$AD,$A21,'Báo cáo'!$AA:$AA,"&lt;="&amp;F$4)</f>
        <v>0</v>
      </c>
      <c r="G21" s="28">
        <f>SUMIFS('Báo cáo'!$O:$O,'Báo cáo'!$AD:$AD,$A21,'Báo cáo'!$Z:$Z,"&lt;="&amp;G$4)+SUMIFS('Báo cáo'!$P:$P,'Báo cáo'!$AD:$AD,$A21,'Báo cáo'!$Z:$Z,"&lt;="&amp;G$4)-SUMIFS('Báo cáo'!$Q:$Q,'Báo cáo'!$AD:$AD,$A21,'Báo cáo'!$AA:$AA,"&lt;="&amp;G$4)</f>
        <v>0</v>
      </c>
      <c r="H21" s="28">
        <f>SUMIFS('Báo cáo'!$O:$O,'Báo cáo'!$AD:$AD,$A21,'Báo cáo'!$Z:$Z,"&lt;="&amp;H$4)+SUMIFS('Báo cáo'!$P:$P,'Báo cáo'!$AD:$AD,$A21,'Báo cáo'!$Z:$Z,"&lt;="&amp;H$4)-SUMIFS('Báo cáo'!$Q:$Q,'Báo cáo'!$AD:$AD,$A21,'Báo cáo'!$AA:$AA,"&lt;="&amp;H$4)</f>
        <v>0</v>
      </c>
      <c r="I21" s="28">
        <f>SUMIFS('Báo cáo'!$O:$O,'Báo cáo'!$AD:$AD,$A21,'Báo cáo'!$Z:$Z,"&lt;="&amp;I$4)+SUMIFS('Báo cáo'!$P:$P,'Báo cáo'!$AD:$AD,$A21,'Báo cáo'!$Z:$Z,"&lt;="&amp;I$4)-SUMIFS('Báo cáo'!$Q:$Q,'Báo cáo'!$AD:$AD,$A21,'Báo cáo'!$AA:$AA,"&lt;="&amp;I$4)</f>
        <v>0</v>
      </c>
      <c r="J21" s="28">
        <f>SUMIFS('Báo cáo'!$O:$O,'Báo cáo'!$AD:$AD,$A21,'Báo cáo'!$Z:$Z,"&lt;="&amp;J$4)+SUMIFS('Báo cáo'!$P:$P,'Báo cáo'!$AD:$AD,$A21,'Báo cáo'!$Z:$Z,"&lt;="&amp;J$4)-SUMIFS('Báo cáo'!$Q:$Q,'Báo cáo'!$AD:$AD,$A21,'Báo cáo'!$AA:$AA,"&lt;="&amp;J$4)</f>
        <v>0</v>
      </c>
      <c r="K21" s="28">
        <f>SUMIFS('Báo cáo'!$O:$O,'Báo cáo'!$AD:$AD,$A21,'Báo cáo'!$Z:$Z,"&lt;="&amp;K$4)+SUMIFS('Báo cáo'!$P:$P,'Báo cáo'!$AD:$AD,$A21,'Báo cáo'!$Z:$Z,"&lt;="&amp;K$4)-SUMIFS('Báo cáo'!$Q:$Q,'Báo cáo'!$AD:$AD,$A21,'Báo cáo'!$AA:$AA,"&lt;="&amp;K$4)</f>
        <v>0</v>
      </c>
      <c r="L21" s="28">
        <f>SUMIFS('Báo cáo'!$O:$O,'Báo cáo'!$AD:$AD,$A21,'Báo cáo'!$Z:$Z,"&lt;="&amp;L$4)+SUMIFS('Báo cáo'!$P:$P,'Báo cáo'!$AD:$AD,$A21,'Báo cáo'!$Z:$Z,"&lt;="&amp;L$4)-SUMIFS('Báo cáo'!$Q:$Q,'Báo cáo'!$AD:$AD,$A21,'Báo cáo'!$AA:$AA,"&lt;="&amp;L$4)</f>
        <v>0</v>
      </c>
      <c r="M21" s="28">
        <f>SUMIFS('Báo cáo'!$O:$O,'Báo cáo'!$AD:$AD,$A21,'Báo cáo'!$Z:$Z,"&lt;="&amp;M$4)+SUMIFS('Báo cáo'!$P:$P,'Báo cáo'!$AD:$AD,$A21,'Báo cáo'!$Z:$Z,"&lt;="&amp;M$4)-SUMIFS('Báo cáo'!$Q:$Q,'Báo cáo'!$AD:$AD,$A21,'Báo cáo'!$AA:$AA,"&lt;="&amp;M$4)</f>
        <v>0</v>
      </c>
      <c r="N21" s="28">
        <f>SUMIFS('Báo cáo'!$O:$O,'Báo cáo'!$AD:$AD,$A21,'Báo cáo'!$Z:$Z,"&lt;="&amp;N$4)+SUMIFS('Báo cáo'!$P:$P,'Báo cáo'!$AD:$AD,$A21,'Báo cáo'!$Z:$Z,"&lt;="&amp;N$4)-SUMIFS('Báo cáo'!$Q:$Q,'Báo cáo'!$AD:$AD,$A21,'Báo cáo'!$AA:$AA,"&lt;="&amp;N$4)</f>
        <v>0</v>
      </c>
    </row>
    <row r="22" spans="1:14" s="111" customFormat="1">
      <c r="A22"/>
      <c r="B22"/>
      <c r="C22" s="112">
        <f>SUMIFS('Báo cáo'!$O:$O,'Báo cáo'!$AD:$AD,$A22,'Báo cáo'!$Z:$Z,"&lt;="&amp;C$4)+SUMIFS('Báo cáo'!$P:$P,'Báo cáo'!$AD:$AD,$A22,'Báo cáo'!$Z:$Z,"&lt;="&amp;C$4)-SUMIFS('Báo cáo'!$Q:$Q,'Báo cáo'!$AD:$AD,$A22,'Báo cáo'!$AA:$AA,"&lt;="&amp;C$4)</f>
        <v>0</v>
      </c>
      <c r="D22" s="112">
        <f>SUMIFS('Báo cáo'!$O:$O,'Báo cáo'!$AD:$AD,$A22,'Báo cáo'!$Z:$Z,"&lt;="&amp;D$4)+SUMIFS('Báo cáo'!$P:$P,'Báo cáo'!$AD:$AD,$A22,'Báo cáo'!$Z:$Z,"&lt;="&amp;D$4)-SUMIFS('Báo cáo'!$Q:$Q,'Báo cáo'!$AD:$AD,$A22,'Báo cáo'!$AA:$AA,"&lt;="&amp;D$4)</f>
        <v>0</v>
      </c>
      <c r="E22" s="112">
        <f>SUMIFS('Báo cáo'!$O:$O,'Báo cáo'!$AD:$AD,$A22,'Báo cáo'!$Z:$Z,"&lt;="&amp;E$4)+SUMIFS('Báo cáo'!$P:$P,'Báo cáo'!$AD:$AD,$A22,'Báo cáo'!$Z:$Z,"&lt;="&amp;E$4)-SUMIFS('Báo cáo'!$Q:$Q,'Báo cáo'!$AD:$AD,$A22,'Báo cáo'!$AA:$AA,"&lt;="&amp;E$4)</f>
        <v>0</v>
      </c>
      <c r="F22" s="112">
        <f>SUMIFS('Báo cáo'!$O:$O,'Báo cáo'!$AD:$AD,$A22,'Báo cáo'!$Z:$Z,"&lt;="&amp;F$4)+SUMIFS('Báo cáo'!$P:$P,'Báo cáo'!$AD:$AD,$A22,'Báo cáo'!$Z:$Z,"&lt;="&amp;F$4)-SUMIFS('Báo cáo'!$Q:$Q,'Báo cáo'!$AD:$AD,$A22,'Báo cáo'!$AA:$AA,"&lt;="&amp;F$4)</f>
        <v>0</v>
      </c>
      <c r="G22" s="112">
        <f>SUMIFS('Báo cáo'!$O:$O,'Báo cáo'!$AD:$AD,$A22,'Báo cáo'!$Z:$Z,"&lt;="&amp;G$4)+SUMIFS('Báo cáo'!$P:$P,'Báo cáo'!$AD:$AD,$A22,'Báo cáo'!$Z:$Z,"&lt;="&amp;G$4)-SUMIFS('Báo cáo'!$Q:$Q,'Báo cáo'!$AD:$AD,$A22,'Báo cáo'!$AA:$AA,"&lt;="&amp;G$4)</f>
        <v>0</v>
      </c>
      <c r="H22" s="112">
        <f>SUMIFS('Báo cáo'!$O:$O,'Báo cáo'!$AD:$AD,$A22,'Báo cáo'!$Z:$Z,"&lt;="&amp;H$4)+SUMIFS('Báo cáo'!$P:$P,'Báo cáo'!$AD:$AD,$A22,'Báo cáo'!$Z:$Z,"&lt;="&amp;H$4)-SUMIFS('Báo cáo'!$Q:$Q,'Báo cáo'!$AD:$AD,$A22,'Báo cáo'!$AA:$AA,"&lt;="&amp;H$4)</f>
        <v>0</v>
      </c>
      <c r="I22" s="112">
        <f>SUMIFS('Báo cáo'!$O:$O,'Báo cáo'!$AD:$AD,$A22,'Báo cáo'!$Z:$Z,"&lt;="&amp;I$4)+SUMIFS('Báo cáo'!$P:$P,'Báo cáo'!$AD:$AD,$A22,'Báo cáo'!$Z:$Z,"&lt;="&amp;I$4)-SUMIFS('Báo cáo'!$Q:$Q,'Báo cáo'!$AD:$AD,$A22,'Báo cáo'!$AA:$AA,"&lt;="&amp;I$4)</f>
        <v>0</v>
      </c>
      <c r="J22" s="112">
        <f>SUMIFS('Báo cáo'!$O:$O,'Báo cáo'!$AD:$AD,$A22,'Báo cáo'!$Z:$Z,"&lt;="&amp;J$4)+SUMIFS('Báo cáo'!$P:$P,'Báo cáo'!$AD:$AD,$A22,'Báo cáo'!$Z:$Z,"&lt;="&amp;J$4)-SUMIFS('Báo cáo'!$Q:$Q,'Báo cáo'!$AD:$AD,$A22,'Báo cáo'!$AA:$AA,"&lt;="&amp;J$4)</f>
        <v>0</v>
      </c>
      <c r="K22" s="112">
        <f>SUMIFS('Báo cáo'!$O:$O,'Báo cáo'!$AD:$AD,$A22,'Báo cáo'!$Z:$Z,"&lt;="&amp;K$4)+SUMIFS('Báo cáo'!$P:$P,'Báo cáo'!$AD:$AD,$A22,'Báo cáo'!$Z:$Z,"&lt;="&amp;K$4)-SUMIFS('Báo cáo'!$Q:$Q,'Báo cáo'!$AD:$AD,$A22,'Báo cáo'!$AA:$AA,"&lt;="&amp;K$4)</f>
        <v>0</v>
      </c>
      <c r="L22" s="112">
        <f>SUMIFS('Báo cáo'!$O:$O,'Báo cáo'!$AD:$AD,$A22,'Báo cáo'!$Z:$Z,"&lt;="&amp;L$4)+SUMIFS('Báo cáo'!$P:$P,'Báo cáo'!$AD:$AD,$A22,'Báo cáo'!$Z:$Z,"&lt;="&amp;L$4)-SUMIFS('Báo cáo'!$Q:$Q,'Báo cáo'!$AD:$AD,$A22,'Báo cáo'!$AA:$AA,"&lt;="&amp;L$4)</f>
        <v>0</v>
      </c>
      <c r="M22" s="112">
        <f>SUMIFS('Báo cáo'!$O:$O,'Báo cáo'!$AD:$AD,$A22,'Báo cáo'!$Z:$Z,"&lt;="&amp;M$4)+SUMIFS('Báo cáo'!$P:$P,'Báo cáo'!$AD:$AD,$A22,'Báo cáo'!$Z:$Z,"&lt;="&amp;M$4)-SUMIFS('Báo cáo'!$Q:$Q,'Báo cáo'!$AD:$AD,$A22,'Báo cáo'!$AA:$AA,"&lt;="&amp;M$4)</f>
        <v>0</v>
      </c>
      <c r="N22" s="112">
        <f>SUMIFS('Báo cáo'!$O:$O,'Báo cáo'!$AD:$AD,$A22,'Báo cáo'!$Z:$Z,"&lt;="&amp;N$4)+SUMIFS('Báo cáo'!$P:$P,'Báo cáo'!$AD:$AD,$A22,'Báo cáo'!$Z:$Z,"&lt;="&amp;N$4)-SUMIFS('Báo cáo'!$Q:$Q,'Báo cáo'!$AD:$AD,$A22,'Báo cáo'!$AA:$AA,"&lt;="&amp;N$4)</f>
        <v>0</v>
      </c>
    </row>
    <row r="23" spans="1:14">
      <c r="A23"/>
      <c r="B23"/>
      <c r="C23" s="114">
        <f>SUMIFS('Báo cáo'!$O:$O,'Báo cáo'!$AD:$AD,$A23,'Báo cáo'!$Z:$Z,"&lt;="&amp;C$4)+SUMIFS('Báo cáo'!$P:$P,'Báo cáo'!$AD:$AD,$A23,'Báo cáo'!$Z:$Z,"&lt;="&amp;C$4)-SUMIFS('Báo cáo'!$Q:$Q,'Báo cáo'!$AD:$AD,$A23,'Báo cáo'!$AA:$AA,"&lt;="&amp;C$4)</f>
        <v>0</v>
      </c>
      <c r="D23" s="28">
        <f>SUMIFS('Báo cáo'!$O:$O,'Báo cáo'!$AD:$AD,$A23,'Báo cáo'!$Z:$Z,"&lt;="&amp;D$4)+SUMIFS('Báo cáo'!$P:$P,'Báo cáo'!$AD:$AD,$A23,'Báo cáo'!$Z:$Z,"&lt;="&amp;D$4)-SUMIFS('Báo cáo'!$Q:$Q,'Báo cáo'!$AD:$AD,$A23,'Báo cáo'!$AA:$AA,"&lt;="&amp;D$4)</f>
        <v>0</v>
      </c>
      <c r="E23" s="28">
        <f>SUMIFS('Báo cáo'!$O:$O,'Báo cáo'!$AD:$AD,$A23,'Báo cáo'!$Z:$Z,"&lt;="&amp;E$4)+SUMIFS('Báo cáo'!$P:$P,'Báo cáo'!$AD:$AD,$A23,'Báo cáo'!$Z:$Z,"&lt;="&amp;E$4)-SUMIFS('Báo cáo'!$Q:$Q,'Báo cáo'!$AD:$AD,$A23,'Báo cáo'!$AA:$AA,"&lt;="&amp;E$4)</f>
        <v>0</v>
      </c>
      <c r="F23" s="28">
        <f>SUMIFS('Báo cáo'!$O:$O,'Báo cáo'!$AD:$AD,$A23,'Báo cáo'!$Z:$Z,"&lt;="&amp;F$4)+SUMIFS('Báo cáo'!$P:$P,'Báo cáo'!$AD:$AD,$A23,'Báo cáo'!$Z:$Z,"&lt;="&amp;F$4)-SUMIFS('Báo cáo'!$Q:$Q,'Báo cáo'!$AD:$AD,$A23,'Báo cáo'!$AA:$AA,"&lt;="&amp;F$4)</f>
        <v>0</v>
      </c>
      <c r="G23" s="28">
        <f>SUMIFS('Báo cáo'!$O:$O,'Báo cáo'!$AD:$AD,$A23,'Báo cáo'!$Z:$Z,"&lt;="&amp;G$4)+SUMIFS('Báo cáo'!$P:$P,'Báo cáo'!$AD:$AD,$A23,'Báo cáo'!$Z:$Z,"&lt;="&amp;G$4)-SUMIFS('Báo cáo'!$Q:$Q,'Báo cáo'!$AD:$AD,$A23,'Báo cáo'!$AA:$AA,"&lt;="&amp;G$4)</f>
        <v>0</v>
      </c>
      <c r="H23" s="28">
        <f>SUMIFS('Báo cáo'!$O:$O,'Báo cáo'!$AD:$AD,$A23,'Báo cáo'!$Z:$Z,"&lt;="&amp;H$4)+SUMIFS('Báo cáo'!$P:$P,'Báo cáo'!$AD:$AD,$A23,'Báo cáo'!$Z:$Z,"&lt;="&amp;H$4)-SUMIFS('Báo cáo'!$Q:$Q,'Báo cáo'!$AD:$AD,$A23,'Báo cáo'!$AA:$AA,"&lt;="&amp;H$4)</f>
        <v>0</v>
      </c>
      <c r="I23" s="28">
        <f>SUMIFS('Báo cáo'!$O:$O,'Báo cáo'!$AD:$AD,$A23,'Báo cáo'!$Z:$Z,"&lt;="&amp;I$4)+SUMIFS('Báo cáo'!$P:$P,'Báo cáo'!$AD:$AD,$A23,'Báo cáo'!$Z:$Z,"&lt;="&amp;I$4)-SUMIFS('Báo cáo'!$Q:$Q,'Báo cáo'!$AD:$AD,$A23,'Báo cáo'!$AA:$AA,"&lt;="&amp;I$4)</f>
        <v>0</v>
      </c>
      <c r="J23" s="28">
        <f>SUMIFS('Báo cáo'!$O:$O,'Báo cáo'!$AD:$AD,$A23,'Báo cáo'!$Z:$Z,"&lt;="&amp;J$4)+SUMIFS('Báo cáo'!$P:$P,'Báo cáo'!$AD:$AD,$A23,'Báo cáo'!$Z:$Z,"&lt;="&amp;J$4)-SUMIFS('Báo cáo'!$Q:$Q,'Báo cáo'!$AD:$AD,$A23,'Báo cáo'!$AA:$AA,"&lt;="&amp;J$4)</f>
        <v>0</v>
      </c>
      <c r="K23" s="28">
        <f>SUMIFS('Báo cáo'!$O:$O,'Báo cáo'!$AD:$AD,$A23,'Báo cáo'!$Z:$Z,"&lt;="&amp;K$4)+SUMIFS('Báo cáo'!$P:$P,'Báo cáo'!$AD:$AD,$A23,'Báo cáo'!$Z:$Z,"&lt;="&amp;K$4)-SUMIFS('Báo cáo'!$Q:$Q,'Báo cáo'!$AD:$AD,$A23,'Báo cáo'!$AA:$AA,"&lt;="&amp;K$4)</f>
        <v>0</v>
      </c>
      <c r="L23" s="28">
        <f>SUMIFS('Báo cáo'!$O:$O,'Báo cáo'!$AD:$AD,$A23,'Báo cáo'!$Z:$Z,"&lt;="&amp;L$4)+SUMIFS('Báo cáo'!$P:$P,'Báo cáo'!$AD:$AD,$A23,'Báo cáo'!$Z:$Z,"&lt;="&amp;L$4)-SUMIFS('Báo cáo'!$Q:$Q,'Báo cáo'!$AD:$AD,$A23,'Báo cáo'!$AA:$AA,"&lt;="&amp;L$4)</f>
        <v>0</v>
      </c>
      <c r="M23" s="28">
        <f>SUMIFS('Báo cáo'!$O:$O,'Báo cáo'!$AD:$AD,$A23,'Báo cáo'!$Z:$Z,"&lt;="&amp;M$4)+SUMIFS('Báo cáo'!$P:$P,'Báo cáo'!$AD:$AD,$A23,'Báo cáo'!$Z:$Z,"&lt;="&amp;M$4)-SUMIFS('Báo cáo'!$Q:$Q,'Báo cáo'!$AD:$AD,$A23,'Báo cáo'!$AA:$AA,"&lt;="&amp;M$4)</f>
        <v>0</v>
      </c>
      <c r="N23" s="28">
        <f>SUMIFS('Báo cáo'!$O:$O,'Báo cáo'!$AD:$AD,$A23,'Báo cáo'!$Z:$Z,"&lt;="&amp;N$4)+SUMIFS('Báo cáo'!$P:$P,'Báo cáo'!$AD:$AD,$A23,'Báo cáo'!$Z:$Z,"&lt;="&amp;N$4)-SUMIFS('Báo cáo'!$Q:$Q,'Báo cáo'!$AD:$AD,$A23,'Báo cáo'!$AA:$AA,"&lt;="&amp;N$4)</f>
        <v>0</v>
      </c>
    </row>
    <row r="24" spans="1:14">
      <c r="A24"/>
      <c r="B24"/>
      <c r="C24" s="114">
        <f>SUMIFS('Báo cáo'!$O:$O,'Báo cáo'!$AD:$AD,$A24,'Báo cáo'!$Z:$Z,"&lt;="&amp;C$4)+SUMIFS('Báo cáo'!$P:$P,'Báo cáo'!$AD:$AD,$A24,'Báo cáo'!$Z:$Z,"&lt;="&amp;C$4)-SUMIFS('Báo cáo'!$Q:$Q,'Báo cáo'!$AD:$AD,$A24,'Báo cáo'!$AA:$AA,"&lt;="&amp;C$4)</f>
        <v>0</v>
      </c>
      <c r="D24" s="28">
        <f>SUMIFS('Báo cáo'!$O:$O,'Báo cáo'!$AD:$AD,$A24,'Báo cáo'!$Z:$Z,"&lt;="&amp;D$4)+SUMIFS('Báo cáo'!$P:$P,'Báo cáo'!$AD:$AD,$A24,'Báo cáo'!$Z:$Z,"&lt;="&amp;D$4)-SUMIFS('Báo cáo'!$Q:$Q,'Báo cáo'!$AD:$AD,$A24,'Báo cáo'!$AA:$AA,"&lt;="&amp;D$4)</f>
        <v>0</v>
      </c>
      <c r="E24" s="28">
        <f>SUMIFS('Báo cáo'!$O:$O,'Báo cáo'!$AD:$AD,$A24,'Báo cáo'!$Z:$Z,"&lt;="&amp;E$4)+SUMIFS('Báo cáo'!$P:$P,'Báo cáo'!$AD:$AD,$A24,'Báo cáo'!$Z:$Z,"&lt;="&amp;E$4)-SUMIFS('Báo cáo'!$Q:$Q,'Báo cáo'!$AD:$AD,$A24,'Báo cáo'!$AA:$AA,"&lt;="&amp;E$4)</f>
        <v>0</v>
      </c>
      <c r="F24" s="28">
        <f>SUMIFS('Báo cáo'!$O:$O,'Báo cáo'!$AD:$AD,$A24,'Báo cáo'!$Z:$Z,"&lt;="&amp;F$4)+SUMIFS('Báo cáo'!$P:$P,'Báo cáo'!$AD:$AD,$A24,'Báo cáo'!$Z:$Z,"&lt;="&amp;F$4)-SUMIFS('Báo cáo'!$Q:$Q,'Báo cáo'!$AD:$AD,$A24,'Báo cáo'!$AA:$AA,"&lt;="&amp;F$4)</f>
        <v>0</v>
      </c>
      <c r="G24" s="28">
        <f>SUMIFS('Báo cáo'!$O:$O,'Báo cáo'!$AD:$AD,$A24,'Báo cáo'!$Z:$Z,"&lt;="&amp;G$4)+SUMIFS('Báo cáo'!$P:$P,'Báo cáo'!$AD:$AD,$A24,'Báo cáo'!$Z:$Z,"&lt;="&amp;G$4)-SUMIFS('Báo cáo'!$Q:$Q,'Báo cáo'!$AD:$AD,$A24,'Báo cáo'!$AA:$AA,"&lt;="&amp;G$4)</f>
        <v>0</v>
      </c>
      <c r="H24" s="28">
        <f>SUMIFS('Báo cáo'!$O:$O,'Báo cáo'!$AD:$AD,$A24,'Báo cáo'!$Z:$Z,"&lt;="&amp;H$4)+SUMIFS('Báo cáo'!$P:$P,'Báo cáo'!$AD:$AD,$A24,'Báo cáo'!$Z:$Z,"&lt;="&amp;H$4)-SUMIFS('Báo cáo'!$Q:$Q,'Báo cáo'!$AD:$AD,$A24,'Báo cáo'!$AA:$AA,"&lt;="&amp;H$4)</f>
        <v>0</v>
      </c>
      <c r="I24" s="28">
        <f>SUMIFS('Báo cáo'!$O:$O,'Báo cáo'!$AD:$AD,$A24,'Báo cáo'!$Z:$Z,"&lt;="&amp;I$4)+SUMIFS('Báo cáo'!$P:$P,'Báo cáo'!$AD:$AD,$A24,'Báo cáo'!$Z:$Z,"&lt;="&amp;I$4)-SUMIFS('Báo cáo'!$Q:$Q,'Báo cáo'!$AD:$AD,$A24,'Báo cáo'!$AA:$AA,"&lt;="&amp;I$4)</f>
        <v>0</v>
      </c>
      <c r="J24" s="28">
        <f>SUMIFS('Báo cáo'!$O:$O,'Báo cáo'!$AD:$AD,$A24,'Báo cáo'!$Z:$Z,"&lt;="&amp;J$4)+SUMIFS('Báo cáo'!$P:$P,'Báo cáo'!$AD:$AD,$A24,'Báo cáo'!$Z:$Z,"&lt;="&amp;J$4)-SUMIFS('Báo cáo'!$Q:$Q,'Báo cáo'!$AD:$AD,$A24,'Báo cáo'!$AA:$AA,"&lt;="&amp;J$4)</f>
        <v>0</v>
      </c>
      <c r="K24" s="28">
        <f>SUMIFS('Báo cáo'!$O:$O,'Báo cáo'!$AD:$AD,$A24,'Báo cáo'!$Z:$Z,"&lt;="&amp;K$4)+SUMIFS('Báo cáo'!$P:$P,'Báo cáo'!$AD:$AD,$A24,'Báo cáo'!$Z:$Z,"&lt;="&amp;K$4)-SUMIFS('Báo cáo'!$Q:$Q,'Báo cáo'!$AD:$AD,$A24,'Báo cáo'!$AA:$AA,"&lt;="&amp;K$4)</f>
        <v>0</v>
      </c>
      <c r="L24" s="28">
        <f>SUMIFS('Báo cáo'!$O:$O,'Báo cáo'!$AD:$AD,$A24,'Báo cáo'!$Z:$Z,"&lt;="&amp;L$4)+SUMIFS('Báo cáo'!$P:$P,'Báo cáo'!$AD:$AD,$A24,'Báo cáo'!$Z:$Z,"&lt;="&amp;L$4)-SUMIFS('Báo cáo'!$Q:$Q,'Báo cáo'!$AD:$AD,$A24,'Báo cáo'!$AA:$AA,"&lt;="&amp;L$4)</f>
        <v>0</v>
      </c>
      <c r="M24" s="28">
        <f>SUMIFS('Báo cáo'!$O:$O,'Báo cáo'!$AD:$AD,$A24,'Báo cáo'!$Z:$Z,"&lt;="&amp;M$4)+SUMIFS('Báo cáo'!$P:$P,'Báo cáo'!$AD:$AD,$A24,'Báo cáo'!$Z:$Z,"&lt;="&amp;M$4)-SUMIFS('Báo cáo'!$Q:$Q,'Báo cáo'!$AD:$AD,$A24,'Báo cáo'!$AA:$AA,"&lt;="&amp;M$4)</f>
        <v>0</v>
      </c>
      <c r="N24" s="28">
        <f>SUMIFS('Báo cáo'!$O:$O,'Báo cáo'!$AD:$AD,$A24,'Báo cáo'!$Z:$Z,"&lt;="&amp;N$4)+SUMIFS('Báo cáo'!$P:$P,'Báo cáo'!$AD:$AD,$A24,'Báo cáo'!$Z:$Z,"&lt;="&amp;N$4)-SUMIFS('Báo cáo'!$Q:$Q,'Báo cáo'!$AD:$AD,$A24,'Báo cáo'!$AA:$AA,"&lt;="&amp;N$4)</f>
        <v>0</v>
      </c>
    </row>
    <row r="25" spans="1:14">
      <c r="A25"/>
      <c r="B25"/>
      <c r="C25" s="114">
        <f>SUMIFS('Báo cáo'!$O:$O,'Báo cáo'!$AD:$AD,$A25,'Báo cáo'!$Z:$Z,"&lt;="&amp;C$4)+SUMIFS('Báo cáo'!$P:$P,'Báo cáo'!$AD:$AD,$A25,'Báo cáo'!$Z:$Z,"&lt;="&amp;C$4)-SUMIFS('Báo cáo'!$Q:$Q,'Báo cáo'!$AD:$AD,$A25,'Báo cáo'!$AA:$AA,"&lt;="&amp;C$4)</f>
        <v>0</v>
      </c>
      <c r="D25" s="28">
        <f>SUMIFS('Báo cáo'!$O:$O,'Báo cáo'!$AD:$AD,$A25,'Báo cáo'!$Z:$Z,"&lt;="&amp;D$4)+SUMIFS('Báo cáo'!$P:$P,'Báo cáo'!$AD:$AD,$A25,'Báo cáo'!$Z:$Z,"&lt;="&amp;D$4)-SUMIFS('Báo cáo'!$Q:$Q,'Báo cáo'!$AD:$AD,$A25,'Báo cáo'!$AA:$AA,"&lt;="&amp;D$4)</f>
        <v>0</v>
      </c>
      <c r="E25" s="28">
        <f>SUMIFS('Báo cáo'!$O:$O,'Báo cáo'!$AD:$AD,$A25,'Báo cáo'!$Z:$Z,"&lt;="&amp;E$4)+SUMIFS('Báo cáo'!$P:$P,'Báo cáo'!$AD:$AD,$A25,'Báo cáo'!$Z:$Z,"&lt;="&amp;E$4)-SUMIFS('Báo cáo'!$Q:$Q,'Báo cáo'!$AD:$AD,$A25,'Báo cáo'!$AA:$AA,"&lt;="&amp;E$4)</f>
        <v>0</v>
      </c>
      <c r="F25" s="28">
        <f>SUMIFS('Báo cáo'!$O:$O,'Báo cáo'!$AD:$AD,$A25,'Báo cáo'!$Z:$Z,"&lt;="&amp;F$4)+SUMIFS('Báo cáo'!$P:$P,'Báo cáo'!$AD:$AD,$A25,'Báo cáo'!$Z:$Z,"&lt;="&amp;F$4)-SUMIFS('Báo cáo'!$Q:$Q,'Báo cáo'!$AD:$AD,$A25,'Báo cáo'!$AA:$AA,"&lt;="&amp;F$4)</f>
        <v>0</v>
      </c>
      <c r="G25" s="28">
        <f>SUMIFS('Báo cáo'!$O:$O,'Báo cáo'!$AD:$AD,$A25,'Báo cáo'!$Z:$Z,"&lt;="&amp;G$4)+SUMIFS('Báo cáo'!$P:$P,'Báo cáo'!$AD:$AD,$A25,'Báo cáo'!$Z:$Z,"&lt;="&amp;G$4)-SUMIFS('Báo cáo'!$Q:$Q,'Báo cáo'!$AD:$AD,$A25,'Báo cáo'!$AA:$AA,"&lt;="&amp;G$4)</f>
        <v>0</v>
      </c>
      <c r="H25" s="28">
        <f>SUMIFS('Báo cáo'!$O:$O,'Báo cáo'!$AD:$AD,$A25,'Báo cáo'!$Z:$Z,"&lt;="&amp;H$4)+SUMIFS('Báo cáo'!$P:$P,'Báo cáo'!$AD:$AD,$A25,'Báo cáo'!$Z:$Z,"&lt;="&amp;H$4)-SUMIFS('Báo cáo'!$Q:$Q,'Báo cáo'!$AD:$AD,$A25,'Báo cáo'!$AA:$AA,"&lt;="&amp;H$4)</f>
        <v>0</v>
      </c>
      <c r="I25" s="28">
        <f>SUMIFS('Báo cáo'!$O:$O,'Báo cáo'!$AD:$AD,$A25,'Báo cáo'!$Z:$Z,"&lt;="&amp;I$4)+SUMIFS('Báo cáo'!$P:$P,'Báo cáo'!$AD:$AD,$A25,'Báo cáo'!$Z:$Z,"&lt;="&amp;I$4)-SUMIFS('Báo cáo'!$Q:$Q,'Báo cáo'!$AD:$AD,$A25,'Báo cáo'!$AA:$AA,"&lt;="&amp;I$4)</f>
        <v>0</v>
      </c>
      <c r="J25" s="28">
        <f>SUMIFS('Báo cáo'!$O:$O,'Báo cáo'!$AD:$AD,$A25,'Báo cáo'!$Z:$Z,"&lt;="&amp;J$4)+SUMIFS('Báo cáo'!$P:$P,'Báo cáo'!$AD:$AD,$A25,'Báo cáo'!$Z:$Z,"&lt;="&amp;J$4)-SUMIFS('Báo cáo'!$Q:$Q,'Báo cáo'!$AD:$AD,$A25,'Báo cáo'!$AA:$AA,"&lt;="&amp;J$4)</f>
        <v>0</v>
      </c>
      <c r="K25" s="28">
        <f>SUMIFS('Báo cáo'!$O:$O,'Báo cáo'!$AD:$AD,$A25,'Báo cáo'!$Z:$Z,"&lt;="&amp;K$4)+SUMIFS('Báo cáo'!$P:$P,'Báo cáo'!$AD:$AD,$A25,'Báo cáo'!$Z:$Z,"&lt;="&amp;K$4)-SUMIFS('Báo cáo'!$Q:$Q,'Báo cáo'!$AD:$AD,$A25,'Báo cáo'!$AA:$AA,"&lt;="&amp;K$4)</f>
        <v>0</v>
      </c>
      <c r="L25" s="28">
        <f>SUMIFS('Báo cáo'!$O:$O,'Báo cáo'!$AD:$AD,$A25,'Báo cáo'!$Z:$Z,"&lt;="&amp;L$4)+SUMIFS('Báo cáo'!$P:$P,'Báo cáo'!$AD:$AD,$A25,'Báo cáo'!$Z:$Z,"&lt;="&amp;L$4)-SUMIFS('Báo cáo'!$Q:$Q,'Báo cáo'!$AD:$AD,$A25,'Báo cáo'!$AA:$AA,"&lt;="&amp;L$4)</f>
        <v>0</v>
      </c>
      <c r="M25" s="28">
        <f>SUMIFS('Báo cáo'!$O:$O,'Báo cáo'!$AD:$AD,$A25,'Báo cáo'!$Z:$Z,"&lt;="&amp;M$4)+SUMIFS('Báo cáo'!$P:$P,'Báo cáo'!$AD:$AD,$A25,'Báo cáo'!$Z:$Z,"&lt;="&amp;M$4)-SUMIFS('Báo cáo'!$Q:$Q,'Báo cáo'!$AD:$AD,$A25,'Báo cáo'!$AA:$AA,"&lt;="&amp;M$4)</f>
        <v>0</v>
      </c>
      <c r="N25" s="28">
        <f>SUMIFS('Báo cáo'!$O:$O,'Báo cáo'!$AD:$AD,$A25,'Báo cáo'!$Z:$Z,"&lt;="&amp;N$4)+SUMIFS('Báo cáo'!$P:$P,'Báo cáo'!$AD:$AD,$A25,'Báo cáo'!$Z:$Z,"&lt;="&amp;N$4)-SUMIFS('Báo cáo'!$Q:$Q,'Báo cáo'!$AD:$AD,$A25,'Báo cáo'!$AA:$AA,"&lt;="&amp;N$4)</f>
        <v>0</v>
      </c>
    </row>
    <row r="26" spans="1:14">
      <c r="A26"/>
      <c r="B26"/>
      <c r="C26" s="114">
        <f>SUMIFS('Báo cáo'!$O:$O,'Báo cáo'!$AD:$AD,$A26,'Báo cáo'!$Z:$Z,"&lt;="&amp;C$4)+SUMIFS('Báo cáo'!$P:$P,'Báo cáo'!$AD:$AD,$A26,'Báo cáo'!$Z:$Z,"&lt;="&amp;C$4)-SUMIFS('Báo cáo'!$Q:$Q,'Báo cáo'!$AD:$AD,$A26,'Báo cáo'!$AA:$AA,"&lt;="&amp;C$4)</f>
        <v>0</v>
      </c>
      <c r="D26" s="28">
        <f>SUMIFS('Báo cáo'!$O:$O,'Báo cáo'!$AD:$AD,$A26,'Báo cáo'!$Z:$Z,"&lt;="&amp;D$4)+SUMIFS('Báo cáo'!$P:$P,'Báo cáo'!$AD:$AD,$A26,'Báo cáo'!$Z:$Z,"&lt;="&amp;D$4)-SUMIFS('Báo cáo'!$Q:$Q,'Báo cáo'!$AD:$AD,$A26,'Báo cáo'!$AA:$AA,"&lt;="&amp;D$4)</f>
        <v>0</v>
      </c>
      <c r="E26" s="28">
        <f>SUMIFS('Báo cáo'!$O:$O,'Báo cáo'!$AD:$AD,$A26,'Báo cáo'!$Z:$Z,"&lt;="&amp;E$4)+SUMIFS('Báo cáo'!$P:$P,'Báo cáo'!$AD:$AD,$A26,'Báo cáo'!$Z:$Z,"&lt;="&amp;E$4)-SUMIFS('Báo cáo'!$Q:$Q,'Báo cáo'!$AD:$AD,$A26,'Báo cáo'!$AA:$AA,"&lt;="&amp;E$4)</f>
        <v>0</v>
      </c>
      <c r="F26" s="28">
        <f>SUMIFS('Báo cáo'!$O:$O,'Báo cáo'!$AD:$AD,$A26,'Báo cáo'!$Z:$Z,"&lt;="&amp;F$4)+SUMIFS('Báo cáo'!$P:$P,'Báo cáo'!$AD:$AD,$A26,'Báo cáo'!$Z:$Z,"&lt;="&amp;F$4)-SUMIFS('Báo cáo'!$Q:$Q,'Báo cáo'!$AD:$AD,$A26,'Báo cáo'!$AA:$AA,"&lt;="&amp;F$4)</f>
        <v>0</v>
      </c>
      <c r="G26" s="28">
        <f>SUMIFS('Báo cáo'!$O:$O,'Báo cáo'!$AD:$AD,$A26,'Báo cáo'!$Z:$Z,"&lt;="&amp;G$4)+SUMIFS('Báo cáo'!$P:$P,'Báo cáo'!$AD:$AD,$A26,'Báo cáo'!$Z:$Z,"&lt;="&amp;G$4)-SUMIFS('Báo cáo'!$Q:$Q,'Báo cáo'!$AD:$AD,$A26,'Báo cáo'!$AA:$AA,"&lt;="&amp;G$4)</f>
        <v>0</v>
      </c>
      <c r="H26" s="28">
        <f>SUMIFS('Báo cáo'!$O:$O,'Báo cáo'!$AD:$AD,$A26,'Báo cáo'!$Z:$Z,"&lt;="&amp;H$4)+SUMIFS('Báo cáo'!$P:$P,'Báo cáo'!$AD:$AD,$A26,'Báo cáo'!$Z:$Z,"&lt;="&amp;H$4)-SUMIFS('Báo cáo'!$Q:$Q,'Báo cáo'!$AD:$AD,$A26,'Báo cáo'!$AA:$AA,"&lt;="&amp;H$4)</f>
        <v>0</v>
      </c>
      <c r="I26" s="28">
        <f>SUMIFS('Báo cáo'!$O:$O,'Báo cáo'!$AD:$AD,$A26,'Báo cáo'!$Z:$Z,"&lt;="&amp;I$4)+SUMIFS('Báo cáo'!$P:$P,'Báo cáo'!$AD:$AD,$A26,'Báo cáo'!$Z:$Z,"&lt;="&amp;I$4)-SUMIFS('Báo cáo'!$Q:$Q,'Báo cáo'!$AD:$AD,$A26,'Báo cáo'!$AA:$AA,"&lt;="&amp;I$4)</f>
        <v>0</v>
      </c>
      <c r="J26" s="28">
        <f>SUMIFS('Báo cáo'!$O:$O,'Báo cáo'!$AD:$AD,$A26,'Báo cáo'!$Z:$Z,"&lt;="&amp;J$4)+SUMIFS('Báo cáo'!$P:$P,'Báo cáo'!$AD:$AD,$A26,'Báo cáo'!$Z:$Z,"&lt;="&amp;J$4)-SUMIFS('Báo cáo'!$Q:$Q,'Báo cáo'!$AD:$AD,$A26,'Báo cáo'!$AA:$AA,"&lt;="&amp;J$4)</f>
        <v>0</v>
      </c>
      <c r="K26" s="28">
        <f>SUMIFS('Báo cáo'!$O:$O,'Báo cáo'!$AD:$AD,$A26,'Báo cáo'!$Z:$Z,"&lt;="&amp;K$4)+SUMIFS('Báo cáo'!$P:$P,'Báo cáo'!$AD:$AD,$A26,'Báo cáo'!$Z:$Z,"&lt;="&amp;K$4)-SUMIFS('Báo cáo'!$Q:$Q,'Báo cáo'!$AD:$AD,$A26,'Báo cáo'!$AA:$AA,"&lt;="&amp;K$4)</f>
        <v>0</v>
      </c>
      <c r="L26" s="28">
        <f>SUMIFS('Báo cáo'!$O:$O,'Báo cáo'!$AD:$AD,$A26,'Báo cáo'!$Z:$Z,"&lt;="&amp;L$4)+SUMIFS('Báo cáo'!$P:$P,'Báo cáo'!$AD:$AD,$A26,'Báo cáo'!$Z:$Z,"&lt;="&amp;L$4)-SUMIFS('Báo cáo'!$Q:$Q,'Báo cáo'!$AD:$AD,$A26,'Báo cáo'!$AA:$AA,"&lt;="&amp;L$4)</f>
        <v>0</v>
      </c>
      <c r="M26" s="28">
        <f>SUMIFS('Báo cáo'!$O:$O,'Báo cáo'!$AD:$AD,$A26,'Báo cáo'!$Z:$Z,"&lt;="&amp;M$4)+SUMIFS('Báo cáo'!$P:$P,'Báo cáo'!$AD:$AD,$A26,'Báo cáo'!$Z:$Z,"&lt;="&amp;M$4)-SUMIFS('Báo cáo'!$Q:$Q,'Báo cáo'!$AD:$AD,$A26,'Báo cáo'!$AA:$AA,"&lt;="&amp;M$4)</f>
        <v>0</v>
      </c>
      <c r="N26" s="28">
        <f>SUMIFS('Báo cáo'!$O:$O,'Báo cáo'!$AD:$AD,$A26,'Báo cáo'!$Z:$Z,"&lt;="&amp;N$4)+SUMIFS('Báo cáo'!$P:$P,'Báo cáo'!$AD:$AD,$A26,'Báo cáo'!$Z:$Z,"&lt;="&amp;N$4)-SUMIFS('Báo cáo'!$Q:$Q,'Báo cáo'!$AD:$AD,$A26,'Báo cáo'!$AA:$AA,"&lt;="&amp;N$4)</f>
        <v>0</v>
      </c>
    </row>
    <row r="27" spans="1:14">
      <c r="A27"/>
      <c r="B27"/>
      <c r="C27" s="114">
        <f>SUMIFS('Báo cáo'!$O:$O,'Báo cáo'!$AD:$AD,$A27,'Báo cáo'!$Z:$Z,"&lt;="&amp;C$4)+SUMIFS('Báo cáo'!$P:$P,'Báo cáo'!$AD:$AD,$A27,'Báo cáo'!$Z:$Z,"&lt;="&amp;C$4)-SUMIFS('Báo cáo'!$Q:$Q,'Báo cáo'!$AD:$AD,$A27,'Báo cáo'!$AA:$AA,"&lt;="&amp;C$4)</f>
        <v>0</v>
      </c>
      <c r="D27" s="28">
        <f>SUMIFS('Báo cáo'!$O:$O,'Báo cáo'!$AD:$AD,$A27,'Báo cáo'!$Z:$Z,"&lt;="&amp;D$4)+SUMIFS('Báo cáo'!$P:$P,'Báo cáo'!$AD:$AD,$A27,'Báo cáo'!$Z:$Z,"&lt;="&amp;D$4)-SUMIFS('Báo cáo'!$Q:$Q,'Báo cáo'!$AD:$AD,$A27,'Báo cáo'!$AA:$AA,"&lt;="&amp;D$4)</f>
        <v>0</v>
      </c>
      <c r="E27" s="28">
        <f>SUMIFS('Báo cáo'!$O:$O,'Báo cáo'!$AD:$AD,$A27,'Báo cáo'!$Z:$Z,"&lt;="&amp;E$4)+SUMIFS('Báo cáo'!$P:$P,'Báo cáo'!$AD:$AD,$A27,'Báo cáo'!$Z:$Z,"&lt;="&amp;E$4)-SUMIFS('Báo cáo'!$Q:$Q,'Báo cáo'!$AD:$AD,$A27,'Báo cáo'!$AA:$AA,"&lt;="&amp;E$4)</f>
        <v>0</v>
      </c>
      <c r="F27" s="28">
        <f>SUMIFS('Báo cáo'!$O:$O,'Báo cáo'!$AD:$AD,$A27,'Báo cáo'!$Z:$Z,"&lt;="&amp;F$4)+SUMIFS('Báo cáo'!$P:$P,'Báo cáo'!$AD:$AD,$A27,'Báo cáo'!$Z:$Z,"&lt;="&amp;F$4)-SUMIFS('Báo cáo'!$Q:$Q,'Báo cáo'!$AD:$AD,$A27,'Báo cáo'!$AA:$AA,"&lt;="&amp;F$4)</f>
        <v>0</v>
      </c>
      <c r="G27" s="28">
        <f>SUMIFS('Báo cáo'!$O:$O,'Báo cáo'!$AD:$AD,$A27,'Báo cáo'!$Z:$Z,"&lt;="&amp;G$4)+SUMIFS('Báo cáo'!$P:$P,'Báo cáo'!$AD:$AD,$A27,'Báo cáo'!$Z:$Z,"&lt;="&amp;G$4)-SUMIFS('Báo cáo'!$Q:$Q,'Báo cáo'!$AD:$AD,$A27,'Báo cáo'!$AA:$AA,"&lt;="&amp;G$4)</f>
        <v>0</v>
      </c>
      <c r="H27" s="28">
        <f>SUMIFS('Báo cáo'!$O:$O,'Báo cáo'!$AD:$AD,$A27,'Báo cáo'!$Z:$Z,"&lt;="&amp;H$4)+SUMIFS('Báo cáo'!$P:$P,'Báo cáo'!$AD:$AD,$A27,'Báo cáo'!$Z:$Z,"&lt;="&amp;H$4)-SUMIFS('Báo cáo'!$Q:$Q,'Báo cáo'!$AD:$AD,$A27,'Báo cáo'!$AA:$AA,"&lt;="&amp;H$4)</f>
        <v>0</v>
      </c>
      <c r="I27" s="28">
        <f>SUMIFS('Báo cáo'!$O:$O,'Báo cáo'!$AD:$AD,$A27,'Báo cáo'!$Z:$Z,"&lt;="&amp;I$4)+SUMIFS('Báo cáo'!$P:$P,'Báo cáo'!$AD:$AD,$A27,'Báo cáo'!$Z:$Z,"&lt;="&amp;I$4)-SUMIFS('Báo cáo'!$Q:$Q,'Báo cáo'!$AD:$AD,$A27,'Báo cáo'!$AA:$AA,"&lt;="&amp;I$4)</f>
        <v>0</v>
      </c>
      <c r="J27" s="28">
        <f>SUMIFS('Báo cáo'!$O:$O,'Báo cáo'!$AD:$AD,$A27,'Báo cáo'!$Z:$Z,"&lt;="&amp;J$4)+SUMIFS('Báo cáo'!$P:$P,'Báo cáo'!$AD:$AD,$A27,'Báo cáo'!$Z:$Z,"&lt;="&amp;J$4)-SUMIFS('Báo cáo'!$Q:$Q,'Báo cáo'!$AD:$AD,$A27,'Báo cáo'!$AA:$AA,"&lt;="&amp;J$4)</f>
        <v>0</v>
      </c>
      <c r="K27" s="28">
        <f>SUMIFS('Báo cáo'!$O:$O,'Báo cáo'!$AD:$AD,$A27,'Báo cáo'!$Z:$Z,"&lt;="&amp;K$4)+SUMIFS('Báo cáo'!$P:$P,'Báo cáo'!$AD:$AD,$A27,'Báo cáo'!$Z:$Z,"&lt;="&amp;K$4)-SUMIFS('Báo cáo'!$Q:$Q,'Báo cáo'!$AD:$AD,$A27,'Báo cáo'!$AA:$AA,"&lt;="&amp;K$4)</f>
        <v>0</v>
      </c>
      <c r="L27" s="28">
        <f>SUMIFS('Báo cáo'!$O:$O,'Báo cáo'!$AD:$AD,$A27,'Báo cáo'!$Z:$Z,"&lt;="&amp;L$4)+SUMIFS('Báo cáo'!$P:$P,'Báo cáo'!$AD:$AD,$A27,'Báo cáo'!$Z:$Z,"&lt;="&amp;L$4)-SUMIFS('Báo cáo'!$Q:$Q,'Báo cáo'!$AD:$AD,$A27,'Báo cáo'!$AA:$AA,"&lt;="&amp;L$4)</f>
        <v>0</v>
      </c>
      <c r="M27" s="28">
        <f>SUMIFS('Báo cáo'!$O:$O,'Báo cáo'!$AD:$AD,$A27,'Báo cáo'!$Z:$Z,"&lt;="&amp;M$4)+SUMIFS('Báo cáo'!$P:$P,'Báo cáo'!$AD:$AD,$A27,'Báo cáo'!$Z:$Z,"&lt;="&amp;M$4)-SUMIFS('Báo cáo'!$Q:$Q,'Báo cáo'!$AD:$AD,$A27,'Báo cáo'!$AA:$AA,"&lt;="&amp;M$4)</f>
        <v>0</v>
      </c>
      <c r="N27" s="28">
        <f>SUMIFS('Báo cáo'!$O:$O,'Báo cáo'!$AD:$AD,$A27,'Báo cáo'!$Z:$Z,"&lt;="&amp;N$4)+SUMIFS('Báo cáo'!$P:$P,'Báo cáo'!$AD:$AD,$A27,'Báo cáo'!$Z:$Z,"&lt;="&amp;N$4)-SUMIFS('Báo cáo'!$Q:$Q,'Báo cáo'!$AD:$AD,$A27,'Báo cáo'!$AA:$AA,"&lt;="&amp;N$4)</f>
        <v>0</v>
      </c>
    </row>
    <row r="28" spans="1:14" s="111" customFormat="1">
      <c r="A28"/>
      <c r="B28"/>
      <c r="C28" s="112">
        <f>SUMIFS('Báo cáo'!$O:$O,'Báo cáo'!$AD:$AD,$A28,'Báo cáo'!$Z:$Z,"&lt;="&amp;C$4)+SUMIFS('Báo cáo'!$P:$P,'Báo cáo'!$AD:$AD,$A28,'Báo cáo'!$Z:$Z,"&lt;="&amp;C$4)-SUMIFS('Báo cáo'!$Q:$Q,'Báo cáo'!$AD:$AD,$A28,'Báo cáo'!$AA:$AA,"&lt;="&amp;C$4)</f>
        <v>0</v>
      </c>
      <c r="D28" s="112">
        <f>SUMIFS('Báo cáo'!$O:$O,'Báo cáo'!$AD:$AD,$A28,'Báo cáo'!$Z:$Z,"&lt;="&amp;D$4)+SUMIFS('Báo cáo'!$P:$P,'Báo cáo'!$AD:$AD,$A28,'Báo cáo'!$Z:$Z,"&lt;="&amp;D$4)-SUMIFS('Báo cáo'!$Q:$Q,'Báo cáo'!$AD:$AD,$A28,'Báo cáo'!$AA:$AA,"&lt;="&amp;D$4)</f>
        <v>0</v>
      </c>
      <c r="E28" s="112">
        <f>SUMIFS('Báo cáo'!$O:$O,'Báo cáo'!$AD:$AD,$A28,'Báo cáo'!$Z:$Z,"&lt;="&amp;E$4)+SUMIFS('Báo cáo'!$P:$P,'Báo cáo'!$AD:$AD,$A28,'Báo cáo'!$Z:$Z,"&lt;="&amp;E$4)-SUMIFS('Báo cáo'!$Q:$Q,'Báo cáo'!$AD:$AD,$A28,'Báo cáo'!$AA:$AA,"&lt;="&amp;E$4)</f>
        <v>0</v>
      </c>
      <c r="F28" s="112">
        <f>SUMIFS('Báo cáo'!$O:$O,'Báo cáo'!$AD:$AD,$A28,'Báo cáo'!$Z:$Z,"&lt;="&amp;F$4)+SUMIFS('Báo cáo'!$P:$P,'Báo cáo'!$AD:$AD,$A28,'Báo cáo'!$Z:$Z,"&lt;="&amp;F$4)-SUMIFS('Báo cáo'!$Q:$Q,'Báo cáo'!$AD:$AD,$A28,'Báo cáo'!$AA:$AA,"&lt;="&amp;F$4)</f>
        <v>0</v>
      </c>
      <c r="G28" s="112">
        <f>SUMIFS('Báo cáo'!$O:$O,'Báo cáo'!$AD:$AD,$A28,'Báo cáo'!$Z:$Z,"&lt;="&amp;G$4)+SUMIFS('Báo cáo'!$P:$P,'Báo cáo'!$AD:$AD,$A28,'Báo cáo'!$Z:$Z,"&lt;="&amp;G$4)-SUMIFS('Báo cáo'!$Q:$Q,'Báo cáo'!$AD:$AD,$A28,'Báo cáo'!$AA:$AA,"&lt;="&amp;G$4)</f>
        <v>0</v>
      </c>
      <c r="H28" s="112">
        <f>SUMIFS('Báo cáo'!$O:$O,'Báo cáo'!$AD:$AD,$A28,'Báo cáo'!$Z:$Z,"&lt;="&amp;H$4)+SUMIFS('Báo cáo'!$P:$P,'Báo cáo'!$AD:$AD,$A28,'Báo cáo'!$Z:$Z,"&lt;="&amp;H$4)-SUMIFS('Báo cáo'!$Q:$Q,'Báo cáo'!$AD:$AD,$A28,'Báo cáo'!$AA:$AA,"&lt;="&amp;H$4)</f>
        <v>0</v>
      </c>
      <c r="I28" s="112">
        <f>SUMIFS('Báo cáo'!$O:$O,'Báo cáo'!$AD:$AD,$A28,'Báo cáo'!$Z:$Z,"&lt;="&amp;I$4)+SUMIFS('Báo cáo'!$P:$P,'Báo cáo'!$AD:$AD,$A28,'Báo cáo'!$Z:$Z,"&lt;="&amp;I$4)-SUMIFS('Báo cáo'!$Q:$Q,'Báo cáo'!$AD:$AD,$A28,'Báo cáo'!$AA:$AA,"&lt;="&amp;I$4)</f>
        <v>0</v>
      </c>
      <c r="J28" s="112">
        <f>SUMIFS('Báo cáo'!$O:$O,'Báo cáo'!$AD:$AD,$A28,'Báo cáo'!$Z:$Z,"&lt;="&amp;J$4)+SUMIFS('Báo cáo'!$P:$P,'Báo cáo'!$AD:$AD,$A28,'Báo cáo'!$Z:$Z,"&lt;="&amp;J$4)-SUMIFS('Báo cáo'!$Q:$Q,'Báo cáo'!$AD:$AD,$A28,'Báo cáo'!$AA:$AA,"&lt;="&amp;J$4)</f>
        <v>0</v>
      </c>
      <c r="K28" s="112">
        <f>SUMIFS('Báo cáo'!$O:$O,'Báo cáo'!$AD:$AD,$A28,'Báo cáo'!$Z:$Z,"&lt;="&amp;K$4)+SUMIFS('Báo cáo'!$P:$P,'Báo cáo'!$AD:$AD,$A28,'Báo cáo'!$Z:$Z,"&lt;="&amp;K$4)-SUMIFS('Báo cáo'!$Q:$Q,'Báo cáo'!$AD:$AD,$A28,'Báo cáo'!$AA:$AA,"&lt;="&amp;K$4)</f>
        <v>0</v>
      </c>
      <c r="L28" s="112">
        <f>SUMIFS('Báo cáo'!$O:$O,'Báo cáo'!$AD:$AD,$A28,'Báo cáo'!$Z:$Z,"&lt;="&amp;L$4)+SUMIFS('Báo cáo'!$P:$P,'Báo cáo'!$AD:$AD,$A28,'Báo cáo'!$Z:$Z,"&lt;="&amp;L$4)-SUMIFS('Báo cáo'!$Q:$Q,'Báo cáo'!$AD:$AD,$A28,'Báo cáo'!$AA:$AA,"&lt;="&amp;L$4)</f>
        <v>0</v>
      </c>
      <c r="M28" s="112">
        <f>SUMIFS('Báo cáo'!$O:$O,'Báo cáo'!$AD:$AD,$A28,'Báo cáo'!$Z:$Z,"&lt;="&amp;M$4)+SUMIFS('Báo cáo'!$P:$P,'Báo cáo'!$AD:$AD,$A28,'Báo cáo'!$Z:$Z,"&lt;="&amp;M$4)-SUMIFS('Báo cáo'!$Q:$Q,'Báo cáo'!$AD:$AD,$A28,'Báo cáo'!$AA:$AA,"&lt;="&amp;M$4)</f>
        <v>0</v>
      </c>
      <c r="N28" s="112">
        <f>SUMIFS('Báo cáo'!$O:$O,'Báo cáo'!$AD:$AD,$A28,'Báo cáo'!$Z:$Z,"&lt;="&amp;N$4)+SUMIFS('Báo cáo'!$P:$P,'Báo cáo'!$AD:$AD,$A28,'Báo cáo'!$Z:$Z,"&lt;="&amp;N$4)-SUMIFS('Báo cáo'!$Q:$Q,'Báo cáo'!$AD:$AD,$A28,'Báo cáo'!$AA:$AA,"&lt;="&amp;N$4)</f>
        <v>0</v>
      </c>
    </row>
    <row r="29" spans="1:14" s="111" customFormat="1">
      <c r="A29"/>
      <c r="B29"/>
      <c r="C29" s="112">
        <f>SUMIFS('Báo cáo'!$O:$O,'Báo cáo'!$AD:$AD,$A29,'Báo cáo'!$Z:$Z,"&lt;="&amp;C$4)+SUMIFS('Báo cáo'!$P:$P,'Báo cáo'!$AD:$AD,$A29,'Báo cáo'!$Z:$Z,"&lt;="&amp;C$4)-SUMIFS('Báo cáo'!$Q:$Q,'Báo cáo'!$AD:$AD,$A29,'Báo cáo'!$AA:$AA,"&lt;="&amp;C$4)</f>
        <v>0</v>
      </c>
      <c r="D29" s="112">
        <f>SUMIFS('Báo cáo'!$O:$O,'Báo cáo'!$AD:$AD,$A29,'Báo cáo'!$Z:$Z,"&lt;="&amp;D$4)+SUMIFS('Báo cáo'!$P:$P,'Báo cáo'!$AD:$AD,$A29,'Báo cáo'!$Z:$Z,"&lt;="&amp;D$4)-SUMIFS('Báo cáo'!$Q:$Q,'Báo cáo'!$AD:$AD,$A29,'Báo cáo'!$AA:$AA,"&lt;="&amp;D$4)</f>
        <v>0</v>
      </c>
      <c r="E29" s="112">
        <f>SUMIFS('Báo cáo'!$O:$O,'Báo cáo'!$AD:$AD,$A29,'Báo cáo'!$Z:$Z,"&lt;="&amp;E$4)+SUMIFS('Báo cáo'!$P:$P,'Báo cáo'!$AD:$AD,$A29,'Báo cáo'!$Z:$Z,"&lt;="&amp;E$4)-SUMIFS('Báo cáo'!$Q:$Q,'Báo cáo'!$AD:$AD,$A29,'Báo cáo'!$AA:$AA,"&lt;="&amp;E$4)</f>
        <v>0</v>
      </c>
      <c r="F29" s="112">
        <f>SUMIFS('Báo cáo'!$O:$O,'Báo cáo'!$AD:$AD,$A29,'Báo cáo'!$Z:$Z,"&lt;="&amp;F$4)+SUMIFS('Báo cáo'!$P:$P,'Báo cáo'!$AD:$AD,$A29,'Báo cáo'!$Z:$Z,"&lt;="&amp;F$4)-SUMIFS('Báo cáo'!$Q:$Q,'Báo cáo'!$AD:$AD,$A29,'Báo cáo'!$AA:$AA,"&lt;="&amp;F$4)</f>
        <v>0</v>
      </c>
      <c r="G29" s="112">
        <f>SUMIFS('Báo cáo'!$O:$O,'Báo cáo'!$AD:$AD,$A29,'Báo cáo'!$Z:$Z,"&lt;="&amp;G$4)+SUMIFS('Báo cáo'!$P:$P,'Báo cáo'!$AD:$AD,$A29,'Báo cáo'!$Z:$Z,"&lt;="&amp;G$4)-SUMIFS('Báo cáo'!$Q:$Q,'Báo cáo'!$AD:$AD,$A29,'Báo cáo'!$AA:$AA,"&lt;="&amp;G$4)</f>
        <v>0</v>
      </c>
      <c r="H29" s="112">
        <f>SUMIFS('Báo cáo'!$O:$O,'Báo cáo'!$AD:$AD,$A29,'Báo cáo'!$Z:$Z,"&lt;="&amp;H$4)+SUMIFS('Báo cáo'!$P:$P,'Báo cáo'!$AD:$AD,$A29,'Báo cáo'!$Z:$Z,"&lt;="&amp;H$4)-SUMIFS('Báo cáo'!$Q:$Q,'Báo cáo'!$AD:$AD,$A29,'Báo cáo'!$AA:$AA,"&lt;="&amp;H$4)</f>
        <v>0</v>
      </c>
      <c r="I29" s="112">
        <f>SUMIFS('Báo cáo'!$O:$O,'Báo cáo'!$AD:$AD,$A29,'Báo cáo'!$Z:$Z,"&lt;="&amp;I$4)+SUMIFS('Báo cáo'!$P:$P,'Báo cáo'!$AD:$AD,$A29,'Báo cáo'!$Z:$Z,"&lt;="&amp;I$4)-SUMIFS('Báo cáo'!$Q:$Q,'Báo cáo'!$AD:$AD,$A29,'Báo cáo'!$AA:$AA,"&lt;="&amp;I$4)</f>
        <v>0</v>
      </c>
      <c r="J29" s="112">
        <f>SUMIFS('Báo cáo'!$O:$O,'Báo cáo'!$AD:$AD,$A29,'Báo cáo'!$Z:$Z,"&lt;="&amp;J$4)+SUMIFS('Báo cáo'!$P:$P,'Báo cáo'!$AD:$AD,$A29,'Báo cáo'!$Z:$Z,"&lt;="&amp;J$4)-SUMIFS('Báo cáo'!$Q:$Q,'Báo cáo'!$AD:$AD,$A29,'Báo cáo'!$AA:$AA,"&lt;="&amp;J$4)</f>
        <v>0</v>
      </c>
      <c r="K29" s="112">
        <f>SUMIFS('Báo cáo'!$O:$O,'Báo cáo'!$AD:$AD,$A29,'Báo cáo'!$Z:$Z,"&lt;="&amp;K$4)+SUMIFS('Báo cáo'!$P:$P,'Báo cáo'!$AD:$AD,$A29,'Báo cáo'!$Z:$Z,"&lt;="&amp;K$4)-SUMIFS('Báo cáo'!$Q:$Q,'Báo cáo'!$AD:$AD,$A29,'Báo cáo'!$AA:$AA,"&lt;="&amp;K$4)</f>
        <v>0</v>
      </c>
      <c r="L29" s="112">
        <f>SUMIFS('Báo cáo'!$O:$O,'Báo cáo'!$AD:$AD,$A29,'Báo cáo'!$Z:$Z,"&lt;="&amp;L$4)+SUMIFS('Báo cáo'!$P:$P,'Báo cáo'!$AD:$AD,$A29,'Báo cáo'!$Z:$Z,"&lt;="&amp;L$4)-SUMIFS('Báo cáo'!$Q:$Q,'Báo cáo'!$AD:$AD,$A29,'Báo cáo'!$AA:$AA,"&lt;="&amp;L$4)</f>
        <v>0</v>
      </c>
      <c r="M29" s="112">
        <f>SUMIFS('Báo cáo'!$O:$O,'Báo cáo'!$AD:$AD,$A29,'Báo cáo'!$Z:$Z,"&lt;="&amp;M$4)+SUMIFS('Báo cáo'!$P:$P,'Báo cáo'!$AD:$AD,$A29,'Báo cáo'!$Z:$Z,"&lt;="&amp;M$4)-SUMIFS('Báo cáo'!$Q:$Q,'Báo cáo'!$AD:$AD,$A29,'Báo cáo'!$AA:$AA,"&lt;="&amp;M$4)</f>
        <v>0</v>
      </c>
      <c r="N29" s="112">
        <f>SUMIFS('Báo cáo'!$O:$O,'Báo cáo'!$AD:$AD,$A29,'Báo cáo'!$Z:$Z,"&lt;="&amp;N$4)+SUMIFS('Báo cáo'!$P:$P,'Báo cáo'!$AD:$AD,$A29,'Báo cáo'!$Z:$Z,"&lt;="&amp;N$4)-SUMIFS('Báo cáo'!$Q:$Q,'Báo cáo'!$AD:$AD,$A29,'Báo cáo'!$AA:$AA,"&lt;="&amp;N$4)</f>
        <v>0</v>
      </c>
    </row>
    <row r="30" spans="1:14">
      <c r="A30"/>
      <c r="B30"/>
      <c r="C30" s="114">
        <f>SUMIFS('Báo cáo'!$O:$O,'Báo cáo'!$AD:$AD,$A30,'Báo cáo'!$Z:$Z,"&lt;="&amp;C$4)+SUMIFS('Báo cáo'!$P:$P,'Báo cáo'!$AD:$AD,$A30,'Báo cáo'!$Z:$Z,"&lt;="&amp;C$4)-SUMIFS('Báo cáo'!$Q:$Q,'Báo cáo'!$AD:$AD,$A30,'Báo cáo'!$AA:$AA,"&lt;="&amp;C$4)</f>
        <v>0</v>
      </c>
      <c r="D30" s="28">
        <f>SUMIFS('Báo cáo'!$O:$O,'Báo cáo'!$AD:$AD,$A30,'Báo cáo'!$Z:$Z,"&lt;="&amp;D$4)+SUMIFS('Báo cáo'!$P:$P,'Báo cáo'!$AD:$AD,$A30,'Báo cáo'!$Z:$Z,"&lt;="&amp;D$4)-SUMIFS('Báo cáo'!$Q:$Q,'Báo cáo'!$AD:$AD,$A30,'Báo cáo'!$AA:$AA,"&lt;="&amp;D$4)</f>
        <v>0</v>
      </c>
      <c r="E30" s="28">
        <f>SUMIFS('Báo cáo'!$O:$O,'Báo cáo'!$AD:$AD,$A30,'Báo cáo'!$Z:$Z,"&lt;="&amp;E$4)+SUMIFS('Báo cáo'!$P:$P,'Báo cáo'!$AD:$AD,$A30,'Báo cáo'!$Z:$Z,"&lt;="&amp;E$4)-SUMIFS('Báo cáo'!$Q:$Q,'Báo cáo'!$AD:$AD,$A30,'Báo cáo'!$AA:$AA,"&lt;="&amp;E$4)</f>
        <v>0</v>
      </c>
      <c r="F30" s="28">
        <f>SUMIFS('Báo cáo'!$O:$O,'Báo cáo'!$AD:$AD,$A30,'Báo cáo'!$Z:$Z,"&lt;="&amp;F$4)+SUMIFS('Báo cáo'!$P:$P,'Báo cáo'!$AD:$AD,$A30,'Báo cáo'!$Z:$Z,"&lt;="&amp;F$4)-SUMIFS('Báo cáo'!$Q:$Q,'Báo cáo'!$AD:$AD,$A30,'Báo cáo'!$AA:$AA,"&lt;="&amp;F$4)</f>
        <v>0</v>
      </c>
      <c r="G30" s="28">
        <f>SUMIFS('Báo cáo'!$O:$O,'Báo cáo'!$AD:$AD,$A30,'Báo cáo'!$Z:$Z,"&lt;="&amp;G$4)+SUMIFS('Báo cáo'!$P:$P,'Báo cáo'!$AD:$AD,$A30,'Báo cáo'!$Z:$Z,"&lt;="&amp;G$4)-SUMIFS('Báo cáo'!$Q:$Q,'Báo cáo'!$AD:$AD,$A30,'Báo cáo'!$AA:$AA,"&lt;="&amp;G$4)</f>
        <v>0</v>
      </c>
      <c r="H30" s="28">
        <f>SUMIFS('Báo cáo'!$O:$O,'Báo cáo'!$AD:$AD,$A30,'Báo cáo'!$Z:$Z,"&lt;="&amp;H$4)+SUMIFS('Báo cáo'!$P:$P,'Báo cáo'!$AD:$AD,$A30,'Báo cáo'!$Z:$Z,"&lt;="&amp;H$4)-SUMIFS('Báo cáo'!$Q:$Q,'Báo cáo'!$AD:$AD,$A30,'Báo cáo'!$AA:$AA,"&lt;="&amp;H$4)</f>
        <v>0</v>
      </c>
      <c r="I30" s="28">
        <f>SUMIFS('Báo cáo'!$O:$O,'Báo cáo'!$AD:$AD,$A30,'Báo cáo'!$Z:$Z,"&lt;="&amp;I$4)+SUMIFS('Báo cáo'!$P:$P,'Báo cáo'!$AD:$AD,$A30,'Báo cáo'!$Z:$Z,"&lt;="&amp;I$4)-SUMIFS('Báo cáo'!$Q:$Q,'Báo cáo'!$AD:$AD,$A30,'Báo cáo'!$AA:$AA,"&lt;="&amp;I$4)</f>
        <v>0</v>
      </c>
      <c r="J30" s="28">
        <f>SUMIFS('Báo cáo'!$O:$O,'Báo cáo'!$AD:$AD,$A30,'Báo cáo'!$Z:$Z,"&lt;="&amp;J$4)+SUMIFS('Báo cáo'!$P:$P,'Báo cáo'!$AD:$AD,$A30,'Báo cáo'!$Z:$Z,"&lt;="&amp;J$4)-SUMIFS('Báo cáo'!$Q:$Q,'Báo cáo'!$AD:$AD,$A30,'Báo cáo'!$AA:$AA,"&lt;="&amp;J$4)</f>
        <v>0</v>
      </c>
      <c r="K30" s="28">
        <f>SUMIFS('Báo cáo'!$O:$O,'Báo cáo'!$AD:$AD,$A30,'Báo cáo'!$Z:$Z,"&lt;="&amp;K$4)+SUMIFS('Báo cáo'!$P:$P,'Báo cáo'!$AD:$AD,$A30,'Báo cáo'!$Z:$Z,"&lt;="&amp;K$4)-SUMIFS('Báo cáo'!$Q:$Q,'Báo cáo'!$AD:$AD,$A30,'Báo cáo'!$AA:$AA,"&lt;="&amp;K$4)</f>
        <v>0</v>
      </c>
      <c r="L30" s="28">
        <f>SUMIFS('Báo cáo'!$O:$O,'Báo cáo'!$AD:$AD,$A30,'Báo cáo'!$Z:$Z,"&lt;="&amp;L$4)+SUMIFS('Báo cáo'!$P:$P,'Báo cáo'!$AD:$AD,$A30,'Báo cáo'!$Z:$Z,"&lt;="&amp;L$4)-SUMIFS('Báo cáo'!$Q:$Q,'Báo cáo'!$AD:$AD,$A30,'Báo cáo'!$AA:$AA,"&lt;="&amp;L$4)</f>
        <v>0</v>
      </c>
      <c r="M30" s="28">
        <f>SUMIFS('Báo cáo'!$O:$O,'Báo cáo'!$AD:$AD,$A30,'Báo cáo'!$Z:$Z,"&lt;="&amp;M$4)+SUMIFS('Báo cáo'!$P:$P,'Báo cáo'!$AD:$AD,$A30,'Báo cáo'!$Z:$Z,"&lt;="&amp;M$4)-SUMIFS('Báo cáo'!$Q:$Q,'Báo cáo'!$AD:$AD,$A30,'Báo cáo'!$AA:$AA,"&lt;="&amp;M$4)</f>
        <v>0</v>
      </c>
      <c r="N30" s="28">
        <f>SUMIFS('Báo cáo'!$O:$O,'Báo cáo'!$AD:$AD,$A30,'Báo cáo'!$Z:$Z,"&lt;="&amp;N$4)+SUMIFS('Báo cáo'!$P:$P,'Báo cáo'!$AD:$AD,$A30,'Báo cáo'!$Z:$Z,"&lt;="&amp;N$4)-SUMIFS('Báo cáo'!$Q:$Q,'Báo cáo'!$AD:$AD,$A30,'Báo cáo'!$AA:$AA,"&lt;="&amp;N$4)</f>
        <v>0</v>
      </c>
    </row>
    <row r="31" spans="1:14">
      <c r="A31"/>
      <c r="B31"/>
      <c r="C31" s="114">
        <f>SUMIFS('Báo cáo'!$O:$O,'Báo cáo'!$AD:$AD,$A31,'Báo cáo'!$Z:$Z,"&lt;="&amp;C$4)+SUMIFS('Báo cáo'!$P:$P,'Báo cáo'!$AD:$AD,$A31,'Báo cáo'!$Z:$Z,"&lt;="&amp;C$4)-SUMIFS('Báo cáo'!$Q:$Q,'Báo cáo'!$AD:$AD,$A31,'Báo cáo'!$AA:$AA,"&lt;="&amp;C$4)</f>
        <v>0</v>
      </c>
      <c r="D31" s="28">
        <f>SUMIFS('Báo cáo'!$O:$O,'Báo cáo'!$AD:$AD,$A31,'Báo cáo'!$Z:$Z,"&lt;="&amp;D$4)+SUMIFS('Báo cáo'!$P:$P,'Báo cáo'!$AD:$AD,$A31,'Báo cáo'!$Z:$Z,"&lt;="&amp;D$4)-SUMIFS('Báo cáo'!$Q:$Q,'Báo cáo'!$AD:$AD,$A31,'Báo cáo'!$AA:$AA,"&lt;="&amp;D$4)</f>
        <v>0</v>
      </c>
      <c r="E31" s="28">
        <f>SUMIFS('Báo cáo'!$O:$O,'Báo cáo'!$AD:$AD,$A31,'Báo cáo'!$Z:$Z,"&lt;="&amp;E$4)+SUMIFS('Báo cáo'!$P:$P,'Báo cáo'!$AD:$AD,$A31,'Báo cáo'!$Z:$Z,"&lt;="&amp;E$4)-SUMIFS('Báo cáo'!$Q:$Q,'Báo cáo'!$AD:$AD,$A31,'Báo cáo'!$AA:$AA,"&lt;="&amp;E$4)</f>
        <v>0</v>
      </c>
      <c r="F31" s="28">
        <f>SUMIFS('Báo cáo'!$O:$O,'Báo cáo'!$AD:$AD,$A31,'Báo cáo'!$Z:$Z,"&lt;="&amp;F$4)+SUMIFS('Báo cáo'!$P:$P,'Báo cáo'!$AD:$AD,$A31,'Báo cáo'!$Z:$Z,"&lt;="&amp;F$4)-SUMIFS('Báo cáo'!$Q:$Q,'Báo cáo'!$AD:$AD,$A31,'Báo cáo'!$AA:$AA,"&lt;="&amp;F$4)</f>
        <v>0</v>
      </c>
      <c r="G31" s="28">
        <f>SUMIFS('Báo cáo'!$O:$O,'Báo cáo'!$AD:$AD,$A31,'Báo cáo'!$Z:$Z,"&lt;="&amp;G$4)+SUMIFS('Báo cáo'!$P:$P,'Báo cáo'!$AD:$AD,$A31,'Báo cáo'!$Z:$Z,"&lt;="&amp;G$4)-SUMIFS('Báo cáo'!$Q:$Q,'Báo cáo'!$AD:$AD,$A31,'Báo cáo'!$AA:$AA,"&lt;="&amp;G$4)</f>
        <v>0</v>
      </c>
      <c r="H31" s="28">
        <f>SUMIFS('Báo cáo'!$O:$O,'Báo cáo'!$AD:$AD,$A31,'Báo cáo'!$Z:$Z,"&lt;="&amp;H$4)+SUMIFS('Báo cáo'!$P:$P,'Báo cáo'!$AD:$AD,$A31,'Báo cáo'!$Z:$Z,"&lt;="&amp;H$4)-SUMIFS('Báo cáo'!$Q:$Q,'Báo cáo'!$AD:$AD,$A31,'Báo cáo'!$AA:$AA,"&lt;="&amp;H$4)</f>
        <v>0</v>
      </c>
      <c r="I31" s="28">
        <f>SUMIFS('Báo cáo'!$O:$O,'Báo cáo'!$AD:$AD,$A31,'Báo cáo'!$Z:$Z,"&lt;="&amp;I$4)+SUMIFS('Báo cáo'!$P:$P,'Báo cáo'!$AD:$AD,$A31,'Báo cáo'!$Z:$Z,"&lt;="&amp;I$4)-SUMIFS('Báo cáo'!$Q:$Q,'Báo cáo'!$AD:$AD,$A31,'Báo cáo'!$AA:$AA,"&lt;="&amp;I$4)</f>
        <v>0</v>
      </c>
      <c r="J31" s="28">
        <f>SUMIFS('Báo cáo'!$O:$O,'Báo cáo'!$AD:$AD,$A31,'Báo cáo'!$Z:$Z,"&lt;="&amp;J$4)+SUMIFS('Báo cáo'!$P:$P,'Báo cáo'!$AD:$AD,$A31,'Báo cáo'!$Z:$Z,"&lt;="&amp;J$4)-SUMIFS('Báo cáo'!$Q:$Q,'Báo cáo'!$AD:$AD,$A31,'Báo cáo'!$AA:$AA,"&lt;="&amp;J$4)</f>
        <v>0</v>
      </c>
      <c r="K31" s="28">
        <f>SUMIFS('Báo cáo'!$O:$O,'Báo cáo'!$AD:$AD,$A31,'Báo cáo'!$Z:$Z,"&lt;="&amp;K$4)+SUMIFS('Báo cáo'!$P:$P,'Báo cáo'!$AD:$AD,$A31,'Báo cáo'!$Z:$Z,"&lt;="&amp;K$4)-SUMIFS('Báo cáo'!$Q:$Q,'Báo cáo'!$AD:$AD,$A31,'Báo cáo'!$AA:$AA,"&lt;="&amp;K$4)</f>
        <v>0</v>
      </c>
      <c r="L31" s="28">
        <f>SUMIFS('Báo cáo'!$O:$O,'Báo cáo'!$AD:$AD,$A31,'Báo cáo'!$Z:$Z,"&lt;="&amp;L$4)+SUMIFS('Báo cáo'!$P:$P,'Báo cáo'!$AD:$AD,$A31,'Báo cáo'!$Z:$Z,"&lt;="&amp;L$4)-SUMIFS('Báo cáo'!$Q:$Q,'Báo cáo'!$AD:$AD,$A31,'Báo cáo'!$AA:$AA,"&lt;="&amp;L$4)</f>
        <v>0</v>
      </c>
      <c r="M31" s="28">
        <f>SUMIFS('Báo cáo'!$O:$O,'Báo cáo'!$AD:$AD,$A31,'Báo cáo'!$Z:$Z,"&lt;="&amp;M$4)+SUMIFS('Báo cáo'!$P:$P,'Báo cáo'!$AD:$AD,$A31,'Báo cáo'!$Z:$Z,"&lt;="&amp;M$4)-SUMIFS('Báo cáo'!$Q:$Q,'Báo cáo'!$AD:$AD,$A31,'Báo cáo'!$AA:$AA,"&lt;="&amp;M$4)</f>
        <v>0</v>
      </c>
      <c r="N31" s="28">
        <f>SUMIFS('Báo cáo'!$O:$O,'Báo cáo'!$AD:$AD,$A31,'Báo cáo'!$Z:$Z,"&lt;="&amp;N$4)+SUMIFS('Báo cáo'!$P:$P,'Báo cáo'!$AD:$AD,$A31,'Báo cáo'!$Z:$Z,"&lt;="&amp;N$4)-SUMIFS('Báo cáo'!$Q:$Q,'Báo cáo'!$AD:$AD,$A31,'Báo cáo'!$AA:$AA,"&lt;="&amp;N$4)</f>
        <v>0</v>
      </c>
    </row>
    <row r="32" spans="1:14">
      <c r="A32"/>
      <c r="B32"/>
      <c r="C32" s="114">
        <f>SUMIFS('Báo cáo'!$O:$O,'Báo cáo'!$AD:$AD,$A32,'Báo cáo'!$Z:$Z,"&lt;="&amp;C$4)+SUMIFS('Báo cáo'!$P:$P,'Báo cáo'!$AD:$AD,$A32,'Báo cáo'!$Z:$Z,"&lt;="&amp;C$4)-SUMIFS('Báo cáo'!$Q:$Q,'Báo cáo'!$AD:$AD,$A32,'Báo cáo'!$AA:$AA,"&lt;="&amp;C$4)</f>
        <v>0</v>
      </c>
      <c r="D32" s="28">
        <f>SUMIFS('Báo cáo'!$O:$O,'Báo cáo'!$AD:$AD,$A32,'Báo cáo'!$Z:$Z,"&lt;="&amp;D$4)+SUMIFS('Báo cáo'!$P:$P,'Báo cáo'!$AD:$AD,$A32,'Báo cáo'!$Z:$Z,"&lt;="&amp;D$4)-SUMIFS('Báo cáo'!$Q:$Q,'Báo cáo'!$AD:$AD,$A32,'Báo cáo'!$AA:$AA,"&lt;="&amp;D$4)</f>
        <v>0</v>
      </c>
      <c r="E32" s="28">
        <f>SUMIFS('Báo cáo'!$O:$O,'Báo cáo'!$AD:$AD,$A32,'Báo cáo'!$Z:$Z,"&lt;="&amp;E$4)+SUMIFS('Báo cáo'!$P:$P,'Báo cáo'!$AD:$AD,$A32,'Báo cáo'!$Z:$Z,"&lt;="&amp;E$4)-SUMIFS('Báo cáo'!$Q:$Q,'Báo cáo'!$AD:$AD,$A32,'Báo cáo'!$AA:$AA,"&lt;="&amp;E$4)</f>
        <v>0</v>
      </c>
      <c r="F32" s="28">
        <f>SUMIFS('Báo cáo'!$O:$O,'Báo cáo'!$AD:$AD,$A32,'Báo cáo'!$Z:$Z,"&lt;="&amp;F$4)+SUMIFS('Báo cáo'!$P:$P,'Báo cáo'!$AD:$AD,$A32,'Báo cáo'!$Z:$Z,"&lt;="&amp;F$4)-SUMIFS('Báo cáo'!$Q:$Q,'Báo cáo'!$AD:$AD,$A32,'Báo cáo'!$AA:$AA,"&lt;="&amp;F$4)</f>
        <v>0</v>
      </c>
      <c r="G32" s="28">
        <f>SUMIFS('Báo cáo'!$O:$O,'Báo cáo'!$AD:$AD,$A32,'Báo cáo'!$Z:$Z,"&lt;="&amp;G$4)+SUMIFS('Báo cáo'!$P:$P,'Báo cáo'!$AD:$AD,$A32,'Báo cáo'!$Z:$Z,"&lt;="&amp;G$4)-SUMIFS('Báo cáo'!$Q:$Q,'Báo cáo'!$AD:$AD,$A32,'Báo cáo'!$AA:$AA,"&lt;="&amp;G$4)</f>
        <v>0</v>
      </c>
      <c r="H32" s="28">
        <f>SUMIFS('Báo cáo'!$O:$O,'Báo cáo'!$AD:$AD,$A32,'Báo cáo'!$Z:$Z,"&lt;="&amp;H$4)+SUMIFS('Báo cáo'!$P:$P,'Báo cáo'!$AD:$AD,$A32,'Báo cáo'!$Z:$Z,"&lt;="&amp;H$4)-SUMIFS('Báo cáo'!$Q:$Q,'Báo cáo'!$AD:$AD,$A32,'Báo cáo'!$AA:$AA,"&lt;="&amp;H$4)</f>
        <v>0</v>
      </c>
      <c r="I32" s="28">
        <f>SUMIFS('Báo cáo'!$O:$O,'Báo cáo'!$AD:$AD,$A32,'Báo cáo'!$Z:$Z,"&lt;="&amp;I$4)+SUMIFS('Báo cáo'!$P:$P,'Báo cáo'!$AD:$AD,$A32,'Báo cáo'!$Z:$Z,"&lt;="&amp;I$4)-SUMIFS('Báo cáo'!$Q:$Q,'Báo cáo'!$AD:$AD,$A32,'Báo cáo'!$AA:$AA,"&lt;="&amp;I$4)</f>
        <v>0</v>
      </c>
      <c r="J32" s="28">
        <f>SUMIFS('Báo cáo'!$O:$O,'Báo cáo'!$AD:$AD,$A32,'Báo cáo'!$Z:$Z,"&lt;="&amp;J$4)+SUMIFS('Báo cáo'!$P:$P,'Báo cáo'!$AD:$AD,$A32,'Báo cáo'!$Z:$Z,"&lt;="&amp;J$4)-SUMIFS('Báo cáo'!$Q:$Q,'Báo cáo'!$AD:$AD,$A32,'Báo cáo'!$AA:$AA,"&lt;="&amp;J$4)</f>
        <v>0</v>
      </c>
      <c r="K32" s="28">
        <f>SUMIFS('Báo cáo'!$O:$O,'Báo cáo'!$AD:$AD,$A32,'Báo cáo'!$Z:$Z,"&lt;="&amp;K$4)+SUMIFS('Báo cáo'!$P:$P,'Báo cáo'!$AD:$AD,$A32,'Báo cáo'!$Z:$Z,"&lt;="&amp;K$4)-SUMIFS('Báo cáo'!$Q:$Q,'Báo cáo'!$AD:$AD,$A32,'Báo cáo'!$AA:$AA,"&lt;="&amp;K$4)</f>
        <v>0</v>
      </c>
      <c r="L32" s="28">
        <f>SUMIFS('Báo cáo'!$O:$O,'Báo cáo'!$AD:$AD,$A32,'Báo cáo'!$Z:$Z,"&lt;="&amp;L$4)+SUMIFS('Báo cáo'!$P:$P,'Báo cáo'!$AD:$AD,$A32,'Báo cáo'!$Z:$Z,"&lt;="&amp;L$4)-SUMIFS('Báo cáo'!$Q:$Q,'Báo cáo'!$AD:$AD,$A32,'Báo cáo'!$AA:$AA,"&lt;="&amp;L$4)</f>
        <v>0</v>
      </c>
      <c r="M32" s="28">
        <f>SUMIFS('Báo cáo'!$O:$O,'Báo cáo'!$AD:$AD,$A32,'Báo cáo'!$Z:$Z,"&lt;="&amp;M$4)+SUMIFS('Báo cáo'!$P:$P,'Báo cáo'!$AD:$AD,$A32,'Báo cáo'!$Z:$Z,"&lt;="&amp;M$4)-SUMIFS('Báo cáo'!$Q:$Q,'Báo cáo'!$AD:$AD,$A32,'Báo cáo'!$AA:$AA,"&lt;="&amp;M$4)</f>
        <v>0</v>
      </c>
      <c r="N32" s="28">
        <f>SUMIFS('Báo cáo'!$O:$O,'Báo cáo'!$AD:$AD,$A32,'Báo cáo'!$Z:$Z,"&lt;="&amp;N$4)+SUMIFS('Báo cáo'!$P:$P,'Báo cáo'!$AD:$AD,$A32,'Báo cáo'!$Z:$Z,"&lt;="&amp;N$4)-SUMIFS('Báo cáo'!$Q:$Q,'Báo cáo'!$AD:$AD,$A32,'Báo cáo'!$AA:$AA,"&lt;="&amp;N$4)</f>
        <v>0</v>
      </c>
    </row>
    <row r="33" spans="1:14">
      <c r="A33"/>
      <c r="B33"/>
      <c r="C33" s="114">
        <f>SUMIFS('Báo cáo'!$O:$O,'Báo cáo'!$AD:$AD,$A33,'Báo cáo'!$Z:$Z,"&lt;="&amp;C$4)+SUMIFS('Báo cáo'!$P:$P,'Báo cáo'!$AD:$AD,$A33,'Báo cáo'!$Z:$Z,"&lt;="&amp;C$4)-SUMIFS('Báo cáo'!$Q:$Q,'Báo cáo'!$AD:$AD,$A33,'Báo cáo'!$AA:$AA,"&lt;="&amp;C$4)</f>
        <v>0</v>
      </c>
      <c r="D33" s="28">
        <f>SUMIFS('Báo cáo'!$O:$O,'Báo cáo'!$AD:$AD,$A33,'Báo cáo'!$Z:$Z,"&lt;="&amp;D$4)+SUMIFS('Báo cáo'!$P:$P,'Báo cáo'!$AD:$AD,$A33,'Báo cáo'!$Z:$Z,"&lt;="&amp;D$4)-SUMIFS('Báo cáo'!$Q:$Q,'Báo cáo'!$AD:$AD,$A33,'Báo cáo'!$AA:$AA,"&lt;="&amp;D$4)</f>
        <v>0</v>
      </c>
      <c r="E33" s="28">
        <f>SUMIFS('Báo cáo'!$O:$O,'Báo cáo'!$AD:$AD,$A33,'Báo cáo'!$Z:$Z,"&lt;="&amp;E$4)+SUMIFS('Báo cáo'!$P:$P,'Báo cáo'!$AD:$AD,$A33,'Báo cáo'!$Z:$Z,"&lt;="&amp;E$4)-SUMIFS('Báo cáo'!$Q:$Q,'Báo cáo'!$AD:$AD,$A33,'Báo cáo'!$AA:$AA,"&lt;="&amp;E$4)</f>
        <v>0</v>
      </c>
      <c r="F33" s="28">
        <f>SUMIFS('Báo cáo'!$O:$O,'Báo cáo'!$AD:$AD,$A33,'Báo cáo'!$Z:$Z,"&lt;="&amp;F$4)+SUMIFS('Báo cáo'!$P:$P,'Báo cáo'!$AD:$AD,$A33,'Báo cáo'!$Z:$Z,"&lt;="&amp;F$4)-SUMIFS('Báo cáo'!$Q:$Q,'Báo cáo'!$AD:$AD,$A33,'Báo cáo'!$AA:$AA,"&lt;="&amp;F$4)</f>
        <v>0</v>
      </c>
      <c r="G33" s="28">
        <f>SUMIFS('Báo cáo'!$O:$O,'Báo cáo'!$AD:$AD,$A33,'Báo cáo'!$Z:$Z,"&lt;="&amp;G$4)+SUMIFS('Báo cáo'!$P:$P,'Báo cáo'!$AD:$AD,$A33,'Báo cáo'!$Z:$Z,"&lt;="&amp;G$4)-SUMIFS('Báo cáo'!$Q:$Q,'Báo cáo'!$AD:$AD,$A33,'Báo cáo'!$AA:$AA,"&lt;="&amp;G$4)</f>
        <v>0</v>
      </c>
      <c r="H33" s="28">
        <f>SUMIFS('Báo cáo'!$O:$O,'Báo cáo'!$AD:$AD,$A33,'Báo cáo'!$Z:$Z,"&lt;="&amp;H$4)+SUMIFS('Báo cáo'!$P:$P,'Báo cáo'!$AD:$AD,$A33,'Báo cáo'!$Z:$Z,"&lt;="&amp;H$4)-SUMIFS('Báo cáo'!$Q:$Q,'Báo cáo'!$AD:$AD,$A33,'Báo cáo'!$AA:$AA,"&lt;="&amp;H$4)</f>
        <v>0</v>
      </c>
      <c r="I33" s="28">
        <f>SUMIFS('Báo cáo'!$O:$O,'Báo cáo'!$AD:$AD,$A33,'Báo cáo'!$Z:$Z,"&lt;="&amp;I$4)+SUMIFS('Báo cáo'!$P:$P,'Báo cáo'!$AD:$AD,$A33,'Báo cáo'!$Z:$Z,"&lt;="&amp;I$4)-SUMIFS('Báo cáo'!$Q:$Q,'Báo cáo'!$AD:$AD,$A33,'Báo cáo'!$AA:$AA,"&lt;="&amp;I$4)</f>
        <v>0</v>
      </c>
      <c r="J33" s="28">
        <f>SUMIFS('Báo cáo'!$O:$O,'Báo cáo'!$AD:$AD,$A33,'Báo cáo'!$Z:$Z,"&lt;="&amp;J$4)+SUMIFS('Báo cáo'!$P:$P,'Báo cáo'!$AD:$AD,$A33,'Báo cáo'!$Z:$Z,"&lt;="&amp;J$4)-SUMIFS('Báo cáo'!$Q:$Q,'Báo cáo'!$AD:$AD,$A33,'Báo cáo'!$AA:$AA,"&lt;="&amp;J$4)</f>
        <v>0</v>
      </c>
      <c r="K33" s="28">
        <f>SUMIFS('Báo cáo'!$O:$O,'Báo cáo'!$AD:$AD,$A33,'Báo cáo'!$Z:$Z,"&lt;="&amp;K$4)+SUMIFS('Báo cáo'!$P:$P,'Báo cáo'!$AD:$AD,$A33,'Báo cáo'!$Z:$Z,"&lt;="&amp;K$4)-SUMIFS('Báo cáo'!$Q:$Q,'Báo cáo'!$AD:$AD,$A33,'Báo cáo'!$AA:$AA,"&lt;="&amp;K$4)</f>
        <v>0</v>
      </c>
      <c r="L33" s="28">
        <f>SUMIFS('Báo cáo'!$O:$O,'Báo cáo'!$AD:$AD,$A33,'Báo cáo'!$Z:$Z,"&lt;="&amp;L$4)+SUMIFS('Báo cáo'!$P:$P,'Báo cáo'!$AD:$AD,$A33,'Báo cáo'!$Z:$Z,"&lt;="&amp;L$4)-SUMIFS('Báo cáo'!$Q:$Q,'Báo cáo'!$AD:$AD,$A33,'Báo cáo'!$AA:$AA,"&lt;="&amp;L$4)</f>
        <v>0</v>
      </c>
      <c r="M33" s="28">
        <f>SUMIFS('Báo cáo'!$O:$O,'Báo cáo'!$AD:$AD,$A33,'Báo cáo'!$Z:$Z,"&lt;="&amp;M$4)+SUMIFS('Báo cáo'!$P:$P,'Báo cáo'!$AD:$AD,$A33,'Báo cáo'!$Z:$Z,"&lt;="&amp;M$4)-SUMIFS('Báo cáo'!$Q:$Q,'Báo cáo'!$AD:$AD,$A33,'Báo cáo'!$AA:$AA,"&lt;="&amp;M$4)</f>
        <v>0</v>
      </c>
      <c r="N33" s="28">
        <f>SUMIFS('Báo cáo'!$O:$O,'Báo cáo'!$AD:$AD,$A33,'Báo cáo'!$Z:$Z,"&lt;="&amp;N$4)+SUMIFS('Báo cáo'!$P:$P,'Báo cáo'!$AD:$AD,$A33,'Báo cáo'!$Z:$Z,"&lt;="&amp;N$4)-SUMIFS('Báo cáo'!$Q:$Q,'Báo cáo'!$AD:$AD,$A33,'Báo cáo'!$AA:$AA,"&lt;="&amp;N$4)</f>
        <v>0</v>
      </c>
    </row>
    <row r="34" spans="1:14">
      <c r="A34"/>
      <c r="B34"/>
      <c r="C34" s="114">
        <f>SUMIFS('Báo cáo'!$O:$O,'Báo cáo'!$AD:$AD,$A34,'Báo cáo'!$Z:$Z,"&lt;="&amp;C$4)+SUMIFS('Báo cáo'!$P:$P,'Báo cáo'!$AD:$AD,$A34,'Báo cáo'!$Z:$Z,"&lt;="&amp;C$4)-SUMIFS('Báo cáo'!$Q:$Q,'Báo cáo'!$AD:$AD,$A34,'Báo cáo'!$AA:$AA,"&lt;="&amp;C$4)</f>
        <v>0</v>
      </c>
      <c r="D34" s="28">
        <f>SUMIFS('Báo cáo'!$O:$O,'Báo cáo'!$AD:$AD,$A34,'Báo cáo'!$Z:$Z,"&lt;="&amp;D$4)+SUMIFS('Báo cáo'!$P:$P,'Báo cáo'!$AD:$AD,$A34,'Báo cáo'!$Z:$Z,"&lt;="&amp;D$4)-SUMIFS('Báo cáo'!$Q:$Q,'Báo cáo'!$AD:$AD,$A34,'Báo cáo'!$AA:$AA,"&lt;="&amp;D$4)</f>
        <v>0</v>
      </c>
      <c r="E34" s="28">
        <f>SUMIFS('Báo cáo'!$O:$O,'Báo cáo'!$AD:$AD,$A34,'Báo cáo'!$Z:$Z,"&lt;="&amp;E$4)+SUMIFS('Báo cáo'!$P:$P,'Báo cáo'!$AD:$AD,$A34,'Báo cáo'!$Z:$Z,"&lt;="&amp;E$4)-SUMIFS('Báo cáo'!$Q:$Q,'Báo cáo'!$AD:$AD,$A34,'Báo cáo'!$AA:$AA,"&lt;="&amp;E$4)</f>
        <v>0</v>
      </c>
      <c r="F34" s="28">
        <f>SUMIFS('Báo cáo'!$O:$O,'Báo cáo'!$AD:$AD,$A34,'Báo cáo'!$Z:$Z,"&lt;="&amp;F$4)+SUMIFS('Báo cáo'!$P:$P,'Báo cáo'!$AD:$AD,$A34,'Báo cáo'!$Z:$Z,"&lt;="&amp;F$4)-SUMIFS('Báo cáo'!$Q:$Q,'Báo cáo'!$AD:$AD,$A34,'Báo cáo'!$AA:$AA,"&lt;="&amp;F$4)</f>
        <v>0</v>
      </c>
      <c r="G34" s="28">
        <f>SUMIFS('Báo cáo'!$O:$O,'Báo cáo'!$AD:$AD,$A34,'Báo cáo'!$Z:$Z,"&lt;="&amp;G$4)+SUMIFS('Báo cáo'!$P:$P,'Báo cáo'!$AD:$AD,$A34,'Báo cáo'!$Z:$Z,"&lt;="&amp;G$4)-SUMIFS('Báo cáo'!$Q:$Q,'Báo cáo'!$AD:$AD,$A34,'Báo cáo'!$AA:$AA,"&lt;="&amp;G$4)</f>
        <v>0</v>
      </c>
      <c r="H34" s="28">
        <f>SUMIFS('Báo cáo'!$O:$O,'Báo cáo'!$AD:$AD,$A34,'Báo cáo'!$Z:$Z,"&lt;="&amp;H$4)+SUMIFS('Báo cáo'!$P:$P,'Báo cáo'!$AD:$AD,$A34,'Báo cáo'!$Z:$Z,"&lt;="&amp;H$4)-SUMIFS('Báo cáo'!$Q:$Q,'Báo cáo'!$AD:$AD,$A34,'Báo cáo'!$AA:$AA,"&lt;="&amp;H$4)</f>
        <v>0</v>
      </c>
      <c r="I34" s="28">
        <f>SUMIFS('Báo cáo'!$O:$O,'Báo cáo'!$AD:$AD,$A34,'Báo cáo'!$Z:$Z,"&lt;="&amp;I$4)+SUMIFS('Báo cáo'!$P:$P,'Báo cáo'!$AD:$AD,$A34,'Báo cáo'!$Z:$Z,"&lt;="&amp;I$4)-SUMIFS('Báo cáo'!$Q:$Q,'Báo cáo'!$AD:$AD,$A34,'Báo cáo'!$AA:$AA,"&lt;="&amp;I$4)</f>
        <v>0</v>
      </c>
      <c r="J34" s="28">
        <f>SUMIFS('Báo cáo'!$O:$O,'Báo cáo'!$AD:$AD,$A34,'Báo cáo'!$Z:$Z,"&lt;="&amp;J$4)+SUMIFS('Báo cáo'!$P:$P,'Báo cáo'!$AD:$AD,$A34,'Báo cáo'!$Z:$Z,"&lt;="&amp;J$4)-SUMIFS('Báo cáo'!$Q:$Q,'Báo cáo'!$AD:$AD,$A34,'Báo cáo'!$AA:$AA,"&lt;="&amp;J$4)</f>
        <v>0</v>
      </c>
      <c r="K34" s="28">
        <f>SUMIFS('Báo cáo'!$O:$O,'Báo cáo'!$AD:$AD,$A34,'Báo cáo'!$Z:$Z,"&lt;="&amp;K$4)+SUMIFS('Báo cáo'!$P:$P,'Báo cáo'!$AD:$AD,$A34,'Báo cáo'!$Z:$Z,"&lt;="&amp;K$4)-SUMIFS('Báo cáo'!$Q:$Q,'Báo cáo'!$AD:$AD,$A34,'Báo cáo'!$AA:$AA,"&lt;="&amp;K$4)</f>
        <v>0</v>
      </c>
      <c r="L34" s="28">
        <f>SUMIFS('Báo cáo'!$O:$O,'Báo cáo'!$AD:$AD,$A34,'Báo cáo'!$Z:$Z,"&lt;="&amp;L$4)+SUMIFS('Báo cáo'!$P:$P,'Báo cáo'!$AD:$AD,$A34,'Báo cáo'!$Z:$Z,"&lt;="&amp;L$4)-SUMIFS('Báo cáo'!$Q:$Q,'Báo cáo'!$AD:$AD,$A34,'Báo cáo'!$AA:$AA,"&lt;="&amp;L$4)</f>
        <v>0</v>
      </c>
      <c r="M34" s="28">
        <f>SUMIFS('Báo cáo'!$O:$O,'Báo cáo'!$AD:$AD,$A34,'Báo cáo'!$Z:$Z,"&lt;="&amp;M$4)+SUMIFS('Báo cáo'!$P:$P,'Báo cáo'!$AD:$AD,$A34,'Báo cáo'!$Z:$Z,"&lt;="&amp;M$4)-SUMIFS('Báo cáo'!$Q:$Q,'Báo cáo'!$AD:$AD,$A34,'Báo cáo'!$AA:$AA,"&lt;="&amp;M$4)</f>
        <v>0</v>
      </c>
      <c r="N34" s="28">
        <f>SUMIFS('Báo cáo'!$O:$O,'Báo cáo'!$AD:$AD,$A34,'Báo cáo'!$Z:$Z,"&lt;="&amp;N$4)+SUMIFS('Báo cáo'!$P:$P,'Báo cáo'!$AD:$AD,$A34,'Báo cáo'!$Z:$Z,"&lt;="&amp;N$4)-SUMIFS('Báo cáo'!$Q:$Q,'Báo cáo'!$AD:$AD,$A34,'Báo cáo'!$AA:$AA,"&lt;="&amp;N$4)</f>
        <v>0</v>
      </c>
    </row>
    <row r="35" spans="1:14">
      <c r="A35"/>
      <c r="B35"/>
      <c r="C35" s="114">
        <f>SUMIFS('Báo cáo'!$O:$O,'Báo cáo'!$AD:$AD,$A35,'Báo cáo'!$Z:$Z,"&lt;="&amp;C$4)+SUMIFS('Báo cáo'!$P:$P,'Báo cáo'!$AD:$AD,$A35,'Báo cáo'!$Z:$Z,"&lt;="&amp;C$4)-SUMIFS('Báo cáo'!$Q:$Q,'Báo cáo'!$AD:$AD,$A35,'Báo cáo'!$AA:$AA,"&lt;="&amp;C$4)</f>
        <v>0</v>
      </c>
      <c r="D35" s="28">
        <f>SUMIFS('Báo cáo'!$O:$O,'Báo cáo'!$AD:$AD,$A35,'Báo cáo'!$Z:$Z,"&lt;="&amp;D$4)+SUMIFS('Báo cáo'!$P:$P,'Báo cáo'!$AD:$AD,$A35,'Báo cáo'!$Z:$Z,"&lt;="&amp;D$4)-SUMIFS('Báo cáo'!$Q:$Q,'Báo cáo'!$AD:$AD,$A35,'Báo cáo'!$AA:$AA,"&lt;="&amp;D$4)</f>
        <v>0</v>
      </c>
      <c r="E35" s="28">
        <f>SUMIFS('Báo cáo'!$O:$O,'Báo cáo'!$AD:$AD,$A35,'Báo cáo'!$Z:$Z,"&lt;="&amp;E$4)+SUMIFS('Báo cáo'!$P:$P,'Báo cáo'!$AD:$AD,$A35,'Báo cáo'!$Z:$Z,"&lt;="&amp;E$4)-SUMIFS('Báo cáo'!$Q:$Q,'Báo cáo'!$AD:$AD,$A35,'Báo cáo'!$AA:$AA,"&lt;="&amp;E$4)</f>
        <v>0</v>
      </c>
      <c r="F35" s="28">
        <f>SUMIFS('Báo cáo'!$O:$O,'Báo cáo'!$AD:$AD,$A35,'Báo cáo'!$Z:$Z,"&lt;="&amp;F$4)+SUMIFS('Báo cáo'!$P:$P,'Báo cáo'!$AD:$AD,$A35,'Báo cáo'!$Z:$Z,"&lt;="&amp;F$4)-SUMIFS('Báo cáo'!$Q:$Q,'Báo cáo'!$AD:$AD,$A35,'Báo cáo'!$AA:$AA,"&lt;="&amp;F$4)</f>
        <v>0</v>
      </c>
      <c r="G35" s="28">
        <f>SUMIFS('Báo cáo'!$O:$O,'Báo cáo'!$AD:$AD,$A35,'Báo cáo'!$Z:$Z,"&lt;="&amp;G$4)+SUMIFS('Báo cáo'!$P:$P,'Báo cáo'!$AD:$AD,$A35,'Báo cáo'!$Z:$Z,"&lt;="&amp;G$4)-SUMIFS('Báo cáo'!$Q:$Q,'Báo cáo'!$AD:$AD,$A35,'Báo cáo'!$AA:$AA,"&lt;="&amp;G$4)</f>
        <v>0</v>
      </c>
      <c r="H35" s="28">
        <f>SUMIFS('Báo cáo'!$O:$O,'Báo cáo'!$AD:$AD,$A35,'Báo cáo'!$Z:$Z,"&lt;="&amp;H$4)+SUMIFS('Báo cáo'!$P:$P,'Báo cáo'!$AD:$AD,$A35,'Báo cáo'!$Z:$Z,"&lt;="&amp;H$4)-SUMIFS('Báo cáo'!$Q:$Q,'Báo cáo'!$AD:$AD,$A35,'Báo cáo'!$AA:$AA,"&lt;="&amp;H$4)</f>
        <v>0</v>
      </c>
      <c r="I35" s="28">
        <f>SUMIFS('Báo cáo'!$O:$O,'Báo cáo'!$AD:$AD,$A35,'Báo cáo'!$Z:$Z,"&lt;="&amp;I$4)+SUMIFS('Báo cáo'!$P:$P,'Báo cáo'!$AD:$AD,$A35,'Báo cáo'!$Z:$Z,"&lt;="&amp;I$4)-SUMIFS('Báo cáo'!$Q:$Q,'Báo cáo'!$AD:$AD,$A35,'Báo cáo'!$AA:$AA,"&lt;="&amp;I$4)</f>
        <v>0</v>
      </c>
      <c r="J35" s="28">
        <f>SUMIFS('Báo cáo'!$O:$O,'Báo cáo'!$AD:$AD,$A35,'Báo cáo'!$Z:$Z,"&lt;="&amp;J$4)+SUMIFS('Báo cáo'!$P:$P,'Báo cáo'!$AD:$AD,$A35,'Báo cáo'!$Z:$Z,"&lt;="&amp;J$4)-SUMIFS('Báo cáo'!$Q:$Q,'Báo cáo'!$AD:$AD,$A35,'Báo cáo'!$AA:$AA,"&lt;="&amp;J$4)</f>
        <v>0</v>
      </c>
      <c r="K35" s="28">
        <f>SUMIFS('Báo cáo'!$O:$O,'Báo cáo'!$AD:$AD,$A35,'Báo cáo'!$Z:$Z,"&lt;="&amp;K$4)+SUMIFS('Báo cáo'!$P:$P,'Báo cáo'!$AD:$AD,$A35,'Báo cáo'!$Z:$Z,"&lt;="&amp;K$4)-SUMIFS('Báo cáo'!$Q:$Q,'Báo cáo'!$AD:$AD,$A35,'Báo cáo'!$AA:$AA,"&lt;="&amp;K$4)</f>
        <v>0</v>
      </c>
      <c r="L35" s="28">
        <f>SUMIFS('Báo cáo'!$O:$O,'Báo cáo'!$AD:$AD,$A35,'Báo cáo'!$Z:$Z,"&lt;="&amp;L$4)+SUMIFS('Báo cáo'!$P:$P,'Báo cáo'!$AD:$AD,$A35,'Báo cáo'!$Z:$Z,"&lt;="&amp;L$4)-SUMIFS('Báo cáo'!$Q:$Q,'Báo cáo'!$AD:$AD,$A35,'Báo cáo'!$AA:$AA,"&lt;="&amp;L$4)</f>
        <v>0</v>
      </c>
      <c r="M35" s="28">
        <f>SUMIFS('Báo cáo'!$O:$O,'Báo cáo'!$AD:$AD,$A35,'Báo cáo'!$Z:$Z,"&lt;="&amp;M$4)+SUMIFS('Báo cáo'!$P:$P,'Báo cáo'!$AD:$AD,$A35,'Báo cáo'!$Z:$Z,"&lt;="&amp;M$4)-SUMIFS('Báo cáo'!$Q:$Q,'Báo cáo'!$AD:$AD,$A35,'Báo cáo'!$AA:$AA,"&lt;="&amp;M$4)</f>
        <v>0</v>
      </c>
      <c r="N35" s="28">
        <f>SUMIFS('Báo cáo'!$O:$O,'Báo cáo'!$AD:$AD,$A35,'Báo cáo'!$Z:$Z,"&lt;="&amp;N$4)+SUMIFS('Báo cáo'!$P:$P,'Báo cáo'!$AD:$AD,$A35,'Báo cáo'!$Z:$Z,"&lt;="&amp;N$4)-SUMIFS('Báo cáo'!$Q:$Q,'Báo cáo'!$AD:$AD,$A35,'Báo cáo'!$AA:$AA,"&lt;="&amp;N$4)</f>
        <v>0</v>
      </c>
    </row>
    <row r="36" spans="1:14">
      <c r="A36"/>
      <c r="B36"/>
      <c r="C36" s="114">
        <f>SUMIFS('Báo cáo'!$O:$O,'Báo cáo'!$AD:$AD,$A36,'Báo cáo'!$Z:$Z,"&lt;="&amp;C$4)+SUMIFS('Báo cáo'!$P:$P,'Báo cáo'!$AD:$AD,$A36,'Báo cáo'!$Z:$Z,"&lt;="&amp;C$4)-SUMIFS('Báo cáo'!$Q:$Q,'Báo cáo'!$AD:$AD,$A36,'Báo cáo'!$AA:$AA,"&lt;="&amp;C$4)</f>
        <v>0</v>
      </c>
      <c r="D36" s="28">
        <f>SUMIFS('Báo cáo'!$O:$O,'Báo cáo'!$AD:$AD,$A36,'Báo cáo'!$Z:$Z,"&lt;="&amp;D$4)+SUMIFS('Báo cáo'!$P:$P,'Báo cáo'!$AD:$AD,$A36,'Báo cáo'!$Z:$Z,"&lt;="&amp;D$4)-SUMIFS('Báo cáo'!$Q:$Q,'Báo cáo'!$AD:$AD,$A36,'Báo cáo'!$AA:$AA,"&lt;="&amp;D$4)</f>
        <v>0</v>
      </c>
      <c r="E36" s="28">
        <f>SUMIFS('Báo cáo'!$O:$O,'Báo cáo'!$AD:$AD,$A36,'Báo cáo'!$Z:$Z,"&lt;="&amp;E$4)+SUMIFS('Báo cáo'!$P:$P,'Báo cáo'!$AD:$AD,$A36,'Báo cáo'!$Z:$Z,"&lt;="&amp;E$4)-SUMIFS('Báo cáo'!$Q:$Q,'Báo cáo'!$AD:$AD,$A36,'Báo cáo'!$AA:$AA,"&lt;="&amp;E$4)</f>
        <v>0</v>
      </c>
      <c r="F36" s="28">
        <f>SUMIFS('Báo cáo'!$O:$O,'Báo cáo'!$AD:$AD,$A36,'Báo cáo'!$Z:$Z,"&lt;="&amp;F$4)+SUMIFS('Báo cáo'!$P:$P,'Báo cáo'!$AD:$AD,$A36,'Báo cáo'!$Z:$Z,"&lt;="&amp;F$4)-SUMIFS('Báo cáo'!$Q:$Q,'Báo cáo'!$AD:$AD,$A36,'Báo cáo'!$AA:$AA,"&lt;="&amp;F$4)</f>
        <v>0</v>
      </c>
      <c r="G36" s="28">
        <f>SUMIFS('Báo cáo'!$O:$O,'Báo cáo'!$AD:$AD,$A36,'Báo cáo'!$Z:$Z,"&lt;="&amp;G$4)+SUMIFS('Báo cáo'!$P:$P,'Báo cáo'!$AD:$AD,$A36,'Báo cáo'!$Z:$Z,"&lt;="&amp;G$4)-SUMIFS('Báo cáo'!$Q:$Q,'Báo cáo'!$AD:$AD,$A36,'Báo cáo'!$AA:$AA,"&lt;="&amp;G$4)</f>
        <v>0</v>
      </c>
      <c r="H36" s="28">
        <f>SUMIFS('Báo cáo'!$O:$O,'Báo cáo'!$AD:$AD,$A36,'Báo cáo'!$Z:$Z,"&lt;="&amp;H$4)+SUMIFS('Báo cáo'!$P:$P,'Báo cáo'!$AD:$AD,$A36,'Báo cáo'!$Z:$Z,"&lt;="&amp;H$4)-SUMIFS('Báo cáo'!$Q:$Q,'Báo cáo'!$AD:$AD,$A36,'Báo cáo'!$AA:$AA,"&lt;="&amp;H$4)</f>
        <v>0</v>
      </c>
      <c r="I36" s="28">
        <f>SUMIFS('Báo cáo'!$O:$O,'Báo cáo'!$AD:$AD,$A36,'Báo cáo'!$Z:$Z,"&lt;="&amp;I$4)+SUMIFS('Báo cáo'!$P:$P,'Báo cáo'!$AD:$AD,$A36,'Báo cáo'!$Z:$Z,"&lt;="&amp;I$4)-SUMIFS('Báo cáo'!$Q:$Q,'Báo cáo'!$AD:$AD,$A36,'Báo cáo'!$AA:$AA,"&lt;="&amp;I$4)</f>
        <v>0</v>
      </c>
      <c r="J36" s="28">
        <f>SUMIFS('Báo cáo'!$O:$O,'Báo cáo'!$AD:$AD,$A36,'Báo cáo'!$Z:$Z,"&lt;="&amp;J$4)+SUMIFS('Báo cáo'!$P:$P,'Báo cáo'!$AD:$AD,$A36,'Báo cáo'!$Z:$Z,"&lt;="&amp;J$4)-SUMIFS('Báo cáo'!$Q:$Q,'Báo cáo'!$AD:$AD,$A36,'Báo cáo'!$AA:$AA,"&lt;="&amp;J$4)</f>
        <v>0</v>
      </c>
      <c r="K36" s="28">
        <f>SUMIFS('Báo cáo'!$O:$O,'Báo cáo'!$AD:$AD,$A36,'Báo cáo'!$Z:$Z,"&lt;="&amp;K$4)+SUMIFS('Báo cáo'!$P:$P,'Báo cáo'!$AD:$AD,$A36,'Báo cáo'!$Z:$Z,"&lt;="&amp;K$4)-SUMIFS('Báo cáo'!$Q:$Q,'Báo cáo'!$AD:$AD,$A36,'Báo cáo'!$AA:$AA,"&lt;="&amp;K$4)</f>
        <v>0</v>
      </c>
      <c r="L36" s="28">
        <f>SUMIFS('Báo cáo'!$O:$O,'Báo cáo'!$AD:$AD,$A36,'Báo cáo'!$Z:$Z,"&lt;="&amp;L$4)+SUMIFS('Báo cáo'!$P:$P,'Báo cáo'!$AD:$AD,$A36,'Báo cáo'!$Z:$Z,"&lt;="&amp;L$4)-SUMIFS('Báo cáo'!$Q:$Q,'Báo cáo'!$AD:$AD,$A36,'Báo cáo'!$AA:$AA,"&lt;="&amp;L$4)</f>
        <v>0</v>
      </c>
      <c r="M36" s="28">
        <f>SUMIFS('Báo cáo'!$O:$O,'Báo cáo'!$AD:$AD,$A36,'Báo cáo'!$Z:$Z,"&lt;="&amp;M$4)+SUMIFS('Báo cáo'!$P:$P,'Báo cáo'!$AD:$AD,$A36,'Báo cáo'!$Z:$Z,"&lt;="&amp;M$4)-SUMIFS('Báo cáo'!$Q:$Q,'Báo cáo'!$AD:$AD,$A36,'Báo cáo'!$AA:$AA,"&lt;="&amp;M$4)</f>
        <v>0</v>
      </c>
      <c r="N36" s="28">
        <f>SUMIFS('Báo cáo'!$O:$O,'Báo cáo'!$AD:$AD,$A36,'Báo cáo'!$Z:$Z,"&lt;="&amp;N$4)+SUMIFS('Báo cáo'!$P:$P,'Báo cáo'!$AD:$AD,$A36,'Báo cáo'!$Z:$Z,"&lt;="&amp;N$4)-SUMIFS('Báo cáo'!$Q:$Q,'Báo cáo'!$AD:$AD,$A36,'Báo cáo'!$AA:$AA,"&lt;="&amp;N$4)</f>
        <v>0</v>
      </c>
    </row>
    <row r="37" spans="1:14">
      <c r="A37"/>
      <c r="B37"/>
      <c r="C37" s="114">
        <f>SUMIFS('Báo cáo'!$O:$O,'Báo cáo'!$AD:$AD,$A37,'Báo cáo'!$Z:$Z,"&lt;="&amp;C$4)+SUMIFS('Báo cáo'!$P:$P,'Báo cáo'!$AD:$AD,$A37,'Báo cáo'!$Z:$Z,"&lt;="&amp;C$4)-SUMIFS('Báo cáo'!$Q:$Q,'Báo cáo'!$AD:$AD,$A37,'Báo cáo'!$AA:$AA,"&lt;="&amp;C$4)</f>
        <v>0</v>
      </c>
      <c r="D37" s="28">
        <f>SUMIFS('Báo cáo'!$O:$O,'Báo cáo'!$AD:$AD,$A37,'Báo cáo'!$Z:$Z,"&lt;="&amp;D$4)+SUMIFS('Báo cáo'!$P:$P,'Báo cáo'!$AD:$AD,$A37,'Báo cáo'!$Z:$Z,"&lt;="&amp;D$4)-SUMIFS('Báo cáo'!$Q:$Q,'Báo cáo'!$AD:$AD,$A37,'Báo cáo'!$AA:$AA,"&lt;="&amp;D$4)</f>
        <v>0</v>
      </c>
      <c r="E37" s="28">
        <f>SUMIFS('Báo cáo'!$O:$O,'Báo cáo'!$AD:$AD,$A37,'Báo cáo'!$Z:$Z,"&lt;="&amp;E$4)+SUMIFS('Báo cáo'!$P:$P,'Báo cáo'!$AD:$AD,$A37,'Báo cáo'!$Z:$Z,"&lt;="&amp;E$4)-SUMIFS('Báo cáo'!$Q:$Q,'Báo cáo'!$AD:$AD,$A37,'Báo cáo'!$AA:$AA,"&lt;="&amp;E$4)</f>
        <v>0</v>
      </c>
      <c r="F37" s="28">
        <f>SUMIFS('Báo cáo'!$O:$O,'Báo cáo'!$AD:$AD,$A37,'Báo cáo'!$Z:$Z,"&lt;="&amp;F$4)+SUMIFS('Báo cáo'!$P:$P,'Báo cáo'!$AD:$AD,$A37,'Báo cáo'!$Z:$Z,"&lt;="&amp;F$4)-SUMIFS('Báo cáo'!$Q:$Q,'Báo cáo'!$AD:$AD,$A37,'Báo cáo'!$AA:$AA,"&lt;="&amp;F$4)</f>
        <v>0</v>
      </c>
      <c r="G37" s="28">
        <f>SUMIFS('Báo cáo'!$O:$O,'Báo cáo'!$AD:$AD,$A37,'Báo cáo'!$Z:$Z,"&lt;="&amp;G$4)+SUMIFS('Báo cáo'!$P:$P,'Báo cáo'!$AD:$AD,$A37,'Báo cáo'!$Z:$Z,"&lt;="&amp;G$4)-SUMIFS('Báo cáo'!$Q:$Q,'Báo cáo'!$AD:$AD,$A37,'Báo cáo'!$AA:$AA,"&lt;="&amp;G$4)</f>
        <v>0</v>
      </c>
      <c r="H37" s="28">
        <f>SUMIFS('Báo cáo'!$O:$O,'Báo cáo'!$AD:$AD,$A37,'Báo cáo'!$Z:$Z,"&lt;="&amp;H$4)+SUMIFS('Báo cáo'!$P:$P,'Báo cáo'!$AD:$AD,$A37,'Báo cáo'!$Z:$Z,"&lt;="&amp;H$4)-SUMIFS('Báo cáo'!$Q:$Q,'Báo cáo'!$AD:$AD,$A37,'Báo cáo'!$AA:$AA,"&lt;="&amp;H$4)</f>
        <v>0</v>
      </c>
      <c r="I37" s="28">
        <f>SUMIFS('Báo cáo'!$O:$O,'Báo cáo'!$AD:$AD,$A37,'Báo cáo'!$Z:$Z,"&lt;="&amp;I$4)+SUMIFS('Báo cáo'!$P:$P,'Báo cáo'!$AD:$AD,$A37,'Báo cáo'!$Z:$Z,"&lt;="&amp;I$4)-SUMIFS('Báo cáo'!$Q:$Q,'Báo cáo'!$AD:$AD,$A37,'Báo cáo'!$AA:$AA,"&lt;="&amp;I$4)</f>
        <v>0</v>
      </c>
      <c r="J37" s="28">
        <f>SUMIFS('Báo cáo'!$O:$O,'Báo cáo'!$AD:$AD,$A37,'Báo cáo'!$Z:$Z,"&lt;="&amp;J$4)+SUMIFS('Báo cáo'!$P:$P,'Báo cáo'!$AD:$AD,$A37,'Báo cáo'!$Z:$Z,"&lt;="&amp;J$4)-SUMIFS('Báo cáo'!$Q:$Q,'Báo cáo'!$AD:$AD,$A37,'Báo cáo'!$AA:$AA,"&lt;="&amp;J$4)</f>
        <v>0</v>
      </c>
      <c r="K37" s="28">
        <f>SUMIFS('Báo cáo'!$O:$O,'Báo cáo'!$AD:$AD,$A37,'Báo cáo'!$Z:$Z,"&lt;="&amp;K$4)+SUMIFS('Báo cáo'!$P:$P,'Báo cáo'!$AD:$AD,$A37,'Báo cáo'!$Z:$Z,"&lt;="&amp;K$4)-SUMIFS('Báo cáo'!$Q:$Q,'Báo cáo'!$AD:$AD,$A37,'Báo cáo'!$AA:$AA,"&lt;="&amp;K$4)</f>
        <v>0</v>
      </c>
      <c r="L37" s="28">
        <f>SUMIFS('Báo cáo'!$O:$O,'Báo cáo'!$AD:$AD,$A37,'Báo cáo'!$Z:$Z,"&lt;="&amp;L$4)+SUMIFS('Báo cáo'!$P:$P,'Báo cáo'!$AD:$AD,$A37,'Báo cáo'!$Z:$Z,"&lt;="&amp;L$4)-SUMIFS('Báo cáo'!$Q:$Q,'Báo cáo'!$AD:$AD,$A37,'Báo cáo'!$AA:$AA,"&lt;="&amp;L$4)</f>
        <v>0</v>
      </c>
      <c r="M37" s="28">
        <f>SUMIFS('Báo cáo'!$O:$O,'Báo cáo'!$AD:$AD,$A37,'Báo cáo'!$Z:$Z,"&lt;="&amp;M$4)+SUMIFS('Báo cáo'!$P:$P,'Báo cáo'!$AD:$AD,$A37,'Báo cáo'!$Z:$Z,"&lt;="&amp;M$4)-SUMIFS('Báo cáo'!$Q:$Q,'Báo cáo'!$AD:$AD,$A37,'Báo cáo'!$AA:$AA,"&lt;="&amp;M$4)</f>
        <v>0</v>
      </c>
      <c r="N37" s="28">
        <f>SUMIFS('Báo cáo'!$O:$O,'Báo cáo'!$AD:$AD,$A37,'Báo cáo'!$Z:$Z,"&lt;="&amp;N$4)+SUMIFS('Báo cáo'!$P:$P,'Báo cáo'!$AD:$AD,$A37,'Báo cáo'!$Z:$Z,"&lt;="&amp;N$4)-SUMIFS('Báo cáo'!$Q:$Q,'Báo cáo'!$AD:$AD,$A37,'Báo cáo'!$AA:$AA,"&lt;="&amp;N$4)</f>
        <v>0</v>
      </c>
    </row>
    <row r="38" spans="1:14">
      <c r="A38"/>
      <c r="B38"/>
      <c r="C38" s="114">
        <f>SUMIFS('Báo cáo'!$O:$O,'Báo cáo'!$AD:$AD,$A38,'Báo cáo'!$Z:$Z,"&lt;="&amp;C$4)+SUMIFS('Báo cáo'!$P:$P,'Báo cáo'!$AD:$AD,$A38,'Báo cáo'!$Z:$Z,"&lt;="&amp;C$4)-SUMIFS('Báo cáo'!$Q:$Q,'Báo cáo'!$AD:$AD,$A38,'Báo cáo'!$AA:$AA,"&lt;="&amp;C$4)</f>
        <v>0</v>
      </c>
      <c r="D38" s="28">
        <f>SUMIFS('Báo cáo'!$O:$O,'Báo cáo'!$AD:$AD,$A38,'Báo cáo'!$Z:$Z,"&lt;="&amp;D$4)+SUMIFS('Báo cáo'!$P:$P,'Báo cáo'!$AD:$AD,$A38,'Báo cáo'!$Z:$Z,"&lt;="&amp;D$4)-SUMIFS('Báo cáo'!$Q:$Q,'Báo cáo'!$AD:$AD,$A38,'Báo cáo'!$AA:$AA,"&lt;="&amp;D$4)</f>
        <v>0</v>
      </c>
      <c r="E38" s="28">
        <f>SUMIFS('Báo cáo'!$O:$O,'Báo cáo'!$AD:$AD,$A38,'Báo cáo'!$Z:$Z,"&lt;="&amp;E$4)+SUMIFS('Báo cáo'!$P:$P,'Báo cáo'!$AD:$AD,$A38,'Báo cáo'!$Z:$Z,"&lt;="&amp;E$4)-SUMIFS('Báo cáo'!$Q:$Q,'Báo cáo'!$AD:$AD,$A38,'Báo cáo'!$AA:$AA,"&lt;="&amp;E$4)</f>
        <v>0</v>
      </c>
      <c r="F38" s="28">
        <f>SUMIFS('Báo cáo'!$O:$O,'Báo cáo'!$AD:$AD,$A38,'Báo cáo'!$Z:$Z,"&lt;="&amp;F$4)+SUMIFS('Báo cáo'!$P:$P,'Báo cáo'!$AD:$AD,$A38,'Báo cáo'!$Z:$Z,"&lt;="&amp;F$4)-SUMIFS('Báo cáo'!$Q:$Q,'Báo cáo'!$AD:$AD,$A38,'Báo cáo'!$AA:$AA,"&lt;="&amp;F$4)</f>
        <v>0</v>
      </c>
      <c r="G38" s="28">
        <f>SUMIFS('Báo cáo'!$O:$O,'Báo cáo'!$AD:$AD,$A38,'Báo cáo'!$Z:$Z,"&lt;="&amp;G$4)+SUMIFS('Báo cáo'!$P:$P,'Báo cáo'!$AD:$AD,$A38,'Báo cáo'!$Z:$Z,"&lt;="&amp;G$4)-SUMIFS('Báo cáo'!$Q:$Q,'Báo cáo'!$AD:$AD,$A38,'Báo cáo'!$AA:$AA,"&lt;="&amp;G$4)</f>
        <v>0</v>
      </c>
      <c r="H38" s="28">
        <f>SUMIFS('Báo cáo'!$O:$O,'Báo cáo'!$AD:$AD,$A38,'Báo cáo'!$Z:$Z,"&lt;="&amp;H$4)+SUMIFS('Báo cáo'!$P:$P,'Báo cáo'!$AD:$AD,$A38,'Báo cáo'!$Z:$Z,"&lt;="&amp;H$4)-SUMIFS('Báo cáo'!$Q:$Q,'Báo cáo'!$AD:$AD,$A38,'Báo cáo'!$AA:$AA,"&lt;="&amp;H$4)</f>
        <v>0</v>
      </c>
      <c r="I38" s="28">
        <f>SUMIFS('Báo cáo'!$O:$O,'Báo cáo'!$AD:$AD,$A38,'Báo cáo'!$Z:$Z,"&lt;="&amp;I$4)+SUMIFS('Báo cáo'!$P:$P,'Báo cáo'!$AD:$AD,$A38,'Báo cáo'!$Z:$Z,"&lt;="&amp;I$4)-SUMIFS('Báo cáo'!$Q:$Q,'Báo cáo'!$AD:$AD,$A38,'Báo cáo'!$AA:$AA,"&lt;="&amp;I$4)</f>
        <v>0</v>
      </c>
      <c r="J38" s="28">
        <f>SUMIFS('Báo cáo'!$O:$O,'Báo cáo'!$AD:$AD,$A38,'Báo cáo'!$Z:$Z,"&lt;="&amp;J$4)+SUMIFS('Báo cáo'!$P:$P,'Báo cáo'!$AD:$AD,$A38,'Báo cáo'!$Z:$Z,"&lt;="&amp;J$4)-SUMIFS('Báo cáo'!$Q:$Q,'Báo cáo'!$AD:$AD,$A38,'Báo cáo'!$AA:$AA,"&lt;="&amp;J$4)</f>
        <v>0</v>
      </c>
      <c r="K38" s="28">
        <f>SUMIFS('Báo cáo'!$O:$O,'Báo cáo'!$AD:$AD,$A38,'Báo cáo'!$Z:$Z,"&lt;="&amp;K$4)+SUMIFS('Báo cáo'!$P:$P,'Báo cáo'!$AD:$AD,$A38,'Báo cáo'!$Z:$Z,"&lt;="&amp;K$4)-SUMIFS('Báo cáo'!$Q:$Q,'Báo cáo'!$AD:$AD,$A38,'Báo cáo'!$AA:$AA,"&lt;="&amp;K$4)</f>
        <v>0</v>
      </c>
      <c r="L38" s="28">
        <f>SUMIFS('Báo cáo'!$O:$O,'Báo cáo'!$AD:$AD,$A38,'Báo cáo'!$Z:$Z,"&lt;="&amp;L$4)+SUMIFS('Báo cáo'!$P:$P,'Báo cáo'!$AD:$AD,$A38,'Báo cáo'!$Z:$Z,"&lt;="&amp;L$4)-SUMIFS('Báo cáo'!$Q:$Q,'Báo cáo'!$AD:$AD,$A38,'Báo cáo'!$AA:$AA,"&lt;="&amp;L$4)</f>
        <v>0</v>
      </c>
      <c r="M38" s="28">
        <f>SUMIFS('Báo cáo'!$O:$O,'Báo cáo'!$AD:$AD,$A38,'Báo cáo'!$Z:$Z,"&lt;="&amp;M$4)+SUMIFS('Báo cáo'!$P:$P,'Báo cáo'!$AD:$AD,$A38,'Báo cáo'!$Z:$Z,"&lt;="&amp;M$4)-SUMIFS('Báo cáo'!$Q:$Q,'Báo cáo'!$AD:$AD,$A38,'Báo cáo'!$AA:$AA,"&lt;="&amp;M$4)</f>
        <v>0</v>
      </c>
      <c r="N38" s="28">
        <f>SUMIFS('Báo cáo'!$O:$O,'Báo cáo'!$AD:$AD,$A38,'Báo cáo'!$Z:$Z,"&lt;="&amp;N$4)+SUMIFS('Báo cáo'!$P:$P,'Báo cáo'!$AD:$AD,$A38,'Báo cáo'!$Z:$Z,"&lt;="&amp;N$4)-SUMIFS('Báo cáo'!$Q:$Q,'Báo cáo'!$AD:$AD,$A38,'Báo cáo'!$AA:$AA,"&lt;="&amp;N$4)</f>
        <v>0</v>
      </c>
    </row>
    <row r="39" spans="1:14">
      <c r="A39"/>
      <c r="B39"/>
      <c r="C39" s="114">
        <f>SUMIFS('Báo cáo'!$O:$O,'Báo cáo'!$AD:$AD,$A39,'Báo cáo'!$Z:$Z,"&lt;="&amp;C$4)+SUMIFS('Báo cáo'!$P:$P,'Báo cáo'!$AD:$AD,$A39,'Báo cáo'!$Z:$Z,"&lt;="&amp;C$4)-SUMIFS('Báo cáo'!$Q:$Q,'Báo cáo'!$AD:$AD,$A39,'Báo cáo'!$AA:$AA,"&lt;="&amp;C$4)</f>
        <v>0</v>
      </c>
      <c r="D39" s="28">
        <f>SUMIFS('Báo cáo'!$O:$O,'Báo cáo'!$AD:$AD,$A39,'Báo cáo'!$Z:$Z,"&lt;="&amp;D$4)+SUMIFS('Báo cáo'!$P:$P,'Báo cáo'!$AD:$AD,$A39,'Báo cáo'!$Z:$Z,"&lt;="&amp;D$4)-SUMIFS('Báo cáo'!$Q:$Q,'Báo cáo'!$AD:$AD,$A39,'Báo cáo'!$AA:$AA,"&lt;="&amp;D$4)</f>
        <v>0</v>
      </c>
      <c r="E39" s="28">
        <f>SUMIFS('Báo cáo'!$O:$O,'Báo cáo'!$AD:$AD,$A39,'Báo cáo'!$Z:$Z,"&lt;="&amp;E$4)+SUMIFS('Báo cáo'!$P:$P,'Báo cáo'!$AD:$AD,$A39,'Báo cáo'!$Z:$Z,"&lt;="&amp;E$4)-SUMIFS('Báo cáo'!$Q:$Q,'Báo cáo'!$AD:$AD,$A39,'Báo cáo'!$AA:$AA,"&lt;="&amp;E$4)</f>
        <v>0</v>
      </c>
      <c r="F39" s="28">
        <f>SUMIFS('Báo cáo'!$O:$O,'Báo cáo'!$AD:$AD,$A39,'Báo cáo'!$Z:$Z,"&lt;="&amp;F$4)+SUMIFS('Báo cáo'!$P:$P,'Báo cáo'!$AD:$AD,$A39,'Báo cáo'!$Z:$Z,"&lt;="&amp;F$4)-SUMIFS('Báo cáo'!$Q:$Q,'Báo cáo'!$AD:$AD,$A39,'Báo cáo'!$AA:$AA,"&lt;="&amp;F$4)</f>
        <v>0</v>
      </c>
      <c r="G39" s="28">
        <f>SUMIFS('Báo cáo'!$O:$O,'Báo cáo'!$AD:$AD,$A39,'Báo cáo'!$Z:$Z,"&lt;="&amp;G$4)+SUMIFS('Báo cáo'!$P:$P,'Báo cáo'!$AD:$AD,$A39,'Báo cáo'!$Z:$Z,"&lt;="&amp;G$4)-SUMIFS('Báo cáo'!$Q:$Q,'Báo cáo'!$AD:$AD,$A39,'Báo cáo'!$AA:$AA,"&lt;="&amp;G$4)</f>
        <v>0</v>
      </c>
      <c r="H39" s="28">
        <f>SUMIFS('Báo cáo'!$O:$O,'Báo cáo'!$AD:$AD,$A39,'Báo cáo'!$Z:$Z,"&lt;="&amp;H$4)+SUMIFS('Báo cáo'!$P:$P,'Báo cáo'!$AD:$AD,$A39,'Báo cáo'!$Z:$Z,"&lt;="&amp;H$4)-SUMIFS('Báo cáo'!$Q:$Q,'Báo cáo'!$AD:$AD,$A39,'Báo cáo'!$AA:$AA,"&lt;="&amp;H$4)</f>
        <v>0</v>
      </c>
      <c r="I39" s="28">
        <f>SUMIFS('Báo cáo'!$O:$O,'Báo cáo'!$AD:$AD,$A39,'Báo cáo'!$Z:$Z,"&lt;="&amp;I$4)+SUMIFS('Báo cáo'!$P:$P,'Báo cáo'!$AD:$AD,$A39,'Báo cáo'!$Z:$Z,"&lt;="&amp;I$4)-SUMIFS('Báo cáo'!$Q:$Q,'Báo cáo'!$AD:$AD,$A39,'Báo cáo'!$AA:$AA,"&lt;="&amp;I$4)</f>
        <v>0</v>
      </c>
      <c r="J39" s="28">
        <f>SUMIFS('Báo cáo'!$O:$O,'Báo cáo'!$AD:$AD,$A39,'Báo cáo'!$Z:$Z,"&lt;="&amp;J$4)+SUMIFS('Báo cáo'!$P:$P,'Báo cáo'!$AD:$AD,$A39,'Báo cáo'!$Z:$Z,"&lt;="&amp;J$4)-SUMIFS('Báo cáo'!$Q:$Q,'Báo cáo'!$AD:$AD,$A39,'Báo cáo'!$AA:$AA,"&lt;="&amp;J$4)</f>
        <v>0</v>
      </c>
      <c r="K39" s="28">
        <f>SUMIFS('Báo cáo'!$O:$O,'Báo cáo'!$AD:$AD,$A39,'Báo cáo'!$Z:$Z,"&lt;="&amp;K$4)+SUMIFS('Báo cáo'!$P:$P,'Báo cáo'!$AD:$AD,$A39,'Báo cáo'!$Z:$Z,"&lt;="&amp;K$4)-SUMIFS('Báo cáo'!$Q:$Q,'Báo cáo'!$AD:$AD,$A39,'Báo cáo'!$AA:$AA,"&lt;="&amp;K$4)</f>
        <v>0</v>
      </c>
      <c r="L39" s="28">
        <f>SUMIFS('Báo cáo'!$O:$O,'Báo cáo'!$AD:$AD,$A39,'Báo cáo'!$Z:$Z,"&lt;="&amp;L$4)+SUMIFS('Báo cáo'!$P:$P,'Báo cáo'!$AD:$AD,$A39,'Báo cáo'!$Z:$Z,"&lt;="&amp;L$4)-SUMIFS('Báo cáo'!$Q:$Q,'Báo cáo'!$AD:$AD,$A39,'Báo cáo'!$AA:$AA,"&lt;="&amp;L$4)</f>
        <v>0</v>
      </c>
      <c r="M39" s="28">
        <f>SUMIFS('Báo cáo'!$O:$O,'Báo cáo'!$AD:$AD,$A39,'Báo cáo'!$Z:$Z,"&lt;="&amp;M$4)+SUMIFS('Báo cáo'!$P:$P,'Báo cáo'!$AD:$AD,$A39,'Báo cáo'!$Z:$Z,"&lt;="&amp;M$4)-SUMIFS('Báo cáo'!$Q:$Q,'Báo cáo'!$AD:$AD,$A39,'Báo cáo'!$AA:$AA,"&lt;="&amp;M$4)</f>
        <v>0</v>
      </c>
      <c r="N39" s="28">
        <f>SUMIFS('Báo cáo'!$O:$O,'Báo cáo'!$AD:$AD,$A39,'Báo cáo'!$Z:$Z,"&lt;="&amp;N$4)+SUMIFS('Báo cáo'!$P:$P,'Báo cáo'!$AD:$AD,$A39,'Báo cáo'!$Z:$Z,"&lt;="&amp;N$4)-SUMIFS('Báo cáo'!$Q:$Q,'Báo cáo'!$AD:$AD,$A39,'Báo cáo'!$AA:$AA,"&lt;="&amp;N$4)</f>
        <v>0</v>
      </c>
    </row>
    <row r="40" spans="1:14">
      <c r="A40"/>
      <c r="B40"/>
      <c r="C40" s="114">
        <f>SUMIFS('Báo cáo'!$O:$O,'Báo cáo'!$AD:$AD,$A40,'Báo cáo'!$Z:$Z,"&lt;="&amp;C$4)+SUMIFS('Báo cáo'!$P:$P,'Báo cáo'!$AD:$AD,$A40,'Báo cáo'!$Z:$Z,"&lt;="&amp;C$4)-SUMIFS('Báo cáo'!$Q:$Q,'Báo cáo'!$AD:$AD,$A40,'Báo cáo'!$AA:$AA,"&lt;="&amp;C$4)</f>
        <v>0</v>
      </c>
      <c r="D40" s="28">
        <f>SUMIFS('Báo cáo'!$O:$O,'Báo cáo'!$AD:$AD,$A40,'Báo cáo'!$Z:$Z,"&lt;="&amp;D$4)+SUMIFS('Báo cáo'!$P:$P,'Báo cáo'!$AD:$AD,$A40,'Báo cáo'!$Z:$Z,"&lt;="&amp;D$4)-SUMIFS('Báo cáo'!$Q:$Q,'Báo cáo'!$AD:$AD,$A40,'Báo cáo'!$AA:$AA,"&lt;="&amp;D$4)</f>
        <v>0</v>
      </c>
      <c r="E40" s="28">
        <f>SUMIFS('Báo cáo'!$O:$O,'Báo cáo'!$AD:$AD,$A40,'Báo cáo'!$Z:$Z,"&lt;="&amp;E$4)+SUMIFS('Báo cáo'!$P:$P,'Báo cáo'!$AD:$AD,$A40,'Báo cáo'!$Z:$Z,"&lt;="&amp;E$4)-SUMIFS('Báo cáo'!$Q:$Q,'Báo cáo'!$AD:$AD,$A40,'Báo cáo'!$AA:$AA,"&lt;="&amp;E$4)</f>
        <v>0</v>
      </c>
      <c r="F40" s="28">
        <f>SUMIFS('Báo cáo'!$O:$O,'Báo cáo'!$AD:$AD,$A40,'Báo cáo'!$Z:$Z,"&lt;="&amp;F$4)+SUMIFS('Báo cáo'!$P:$P,'Báo cáo'!$AD:$AD,$A40,'Báo cáo'!$Z:$Z,"&lt;="&amp;F$4)-SUMIFS('Báo cáo'!$Q:$Q,'Báo cáo'!$AD:$AD,$A40,'Báo cáo'!$AA:$AA,"&lt;="&amp;F$4)</f>
        <v>0</v>
      </c>
      <c r="G40" s="28">
        <f>SUMIFS('Báo cáo'!$O:$O,'Báo cáo'!$AD:$AD,$A40,'Báo cáo'!$Z:$Z,"&lt;="&amp;G$4)+SUMIFS('Báo cáo'!$P:$P,'Báo cáo'!$AD:$AD,$A40,'Báo cáo'!$Z:$Z,"&lt;="&amp;G$4)-SUMIFS('Báo cáo'!$Q:$Q,'Báo cáo'!$AD:$AD,$A40,'Báo cáo'!$AA:$AA,"&lt;="&amp;G$4)</f>
        <v>0</v>
      </c>
      <c r="H40" s="28">
        <f>SUMIFS('Báo cáo'!$O:$O,'Báo cáo'!$AD:$AD,$A40,'Báo cáo'!$Z:$Z,"&lt;="&amp;H$4)+SUMIFS('Báo cáo'!$P:$P,'Báo cáo'!$AD:$AD,$A40,'Báo cáo'!$Z:$Z,"&lt;="&amp;H$4)-SUMIFS('Báo cáo'!$Q:$Q,'Báo cáo'!$AD:$AD,$A40,'Báo cáo'!$AA:$AA,"&lt;="&amp;H$4)</f>
        <v>0</v>
      </c>
      <c r="I40" s="28">
        <f>SUMIFS('Báo cáo'!$O:$O,'Báo cáo'!$AD:$AD,$A40,'Báo cáo'!$Z:$Z,"&lt;="&amp;I$4)+SUMIFS('Báo cáo'!$P:$P,'Báo cáo'!$AD:$AD,$A40,'Báo cáo'!$Z:$Z,"&lt;="&amp;I$4)-SUMIFS('Báo cáo'!$Q:$Q,'Báo cáo'!$AD:$AD,$A40,'Báo cáo'!$AA:$AA,"&lt;="&amp;I$4)</f>
        <v>0</v>
      </c>
      <c r="J40" s="28">
        <f>SUMIFS('Báo cáo'!$O:$O,'Báo cáo'!$AD:$AD,$A40,'Báo cáo'!$Z:$Z,"&lt;="&amp;J$4)+SUMIFS('Báo cáo'!$P:$P,'Báo cáo'!$AD:$AD,$A40,'Báo cáo'!$Z:$Z,"&lt;="&amp;J$4)-SUMIFS('Báo cáo'!$Q:$Q,'Báo cáo'!$AD:$AD,$A40,'Báo cáo'!$AA:$AA,"&lt;="&amp;J$4)</f>
        <v>0</v>
      </c>
      <c r="K40" s="28">
        <f>SUMIFS('Báo cáo'!$O:$O,'Báo cáo'!$AD:$AD,$A40,'Báo cáo'!$Z:$Z,"&lt;="&amp;K$4)+SUMIFS('Báo cáo'!$P:$P,'Báo cáo'!$AD:$AD,$A40,'Báo cáo'!$Z:$Z,"&lt;="&amp;K$4)-SUMIFS('Báo cáo'!$Q:$Q,'Báo cáo'!$AD:$AD,$A40,'Báo cáo'!$AA:$AA,"&lt;="&amp;K$4)</f>
        <v>0</v>
      </c>
      <c r="L40" s="28">
        <f>SUMIFS('Báo cáo'!$O:$O,'Báo cáo'!$AD:$AD,$A40,'Báo cáo'!$Z:$Z,"&lt;="&amp;L$4)+SUMIFS('Báo cáo'!$P:$P,'Báo cáo'!$AD:$AD,$A40,'Báo cáo'!$Z:$Z,"&lt;="&amp;L$4)-SUMIFS('Báo cáo'!$Q:$Q,'Báo cáo'!$AD:$AD,$A40,'Báo cáo'!$AA:$AA,"&lt;="&amp;L$4)</f>
        <v>0</v>
      </c>
      <c r="M40" s="28">
        <f>SUMIFS('Báo cáo'!$O:$O,'Báo cáo'!$AD:$AD,$A40,'Báo cáo'!$Z:$Z,"&lt;="&amp;M$4)+SUMIFS('Báo cáo'!$P:$P,'Báo cáo'!$AD:$AD,$A40,'Báo cáo'!$Z:$Z,"&lt;="&amp;M$4)-SUMIFS('Báo cáo'!$Q:$Q,'Báo cáo'!$AD:$AD,$A40,'Báo cáo'!$AA:$AA,"&lt;="&amp;M$4)</f>
        <v>0</v>
      </c>
      <c r="N40" s="28">
        <f>SUMIFS('Báo cáo'!$O:$O,'Báo cáo'!$AD:$AD,$A40,'Báo cáo'!$Z:$Z,"&lt;="&amp;N$4)+SUMIFS('Báo cáo'!$P:$P,'Báo cáo'!$AD:$AD,$A40,'Báo cáo'!$Z:$Z,"&lt;="&amp;N$4)-SUMIFS('Báo cáo'!$Q:$Q,'Báo cáo'!$AD:$AD,$A40,'Báo cáo'!$AA:$AA,"&lt;="&amp;N$4)</f>
        <v>0</v>
      </c>
    </row>
    <row r="41" spans="1:14">
      <c r="A41"/>
      <c r="B41"/>
      <c r="C41" s="114">
        <f>SUMIFS('Báo cáo'!$O:$O,'Báo cáo'!$AD:$AD,$A41,'Báo cáo'!$Z:$Z,"&lt;="&amp;C$4)+SUMIFS('Báo cáo'!$P:$P,'Báo cáo'!$AD:$AD,$A41,'Báo cáo'!$Z:$Z,"&lt;="&amp;C$4)-SUMIFS('Báo cáo'!$Q:$Q,'Báo cáo'!$AD:$AD,$A41,'Báo cáo'!$AA:$AA,"&lt;="&amp;C$4)</f>
        <v>0</v>
      </c>
      <c r="D41" s="28">
        <f>SUMIFS('Báo cáo'!$O:$O,'Báo cáo'!$AD:$AD,$A41,'Báo cáo'!$Z:$Z,"&lt;="&amp;D$4)+SUMIFS('Báo cáo'!$P:$P,'Báo cáo'!$AD:$AD,$A41,'Báo cáo'!$Z:$Z,"&lt;="&amp;D$4)-SUMIFS('Báo cáo'!$Q:$Q,'Báo cáo'!$AD:$AD,$A41,'Báo cáo'!$AA:$AA,"&lt;="&amp;D$4)</f>
        <v>0</v>
      </c>
      <c r="E41" s="28">
        <f>SUMIFS('Báo cáo'!$O:$O,'Báo cáo'!$AD:$AD,$A41,'Báo cáo'!$Z:$Z,"&lt;="&amp;E$4)+SUMIFS('Báo cáo'!$P:$P,'Báo cáo'!$AD:$AD,$A41,'Báo cáo'!$Z:$Z,"&lt;="&amp;E$4)-SUMIFS('Báo cáo'!$Q:$Q,'Báo cáo'!$AD:$AD,$A41,'Báo cáo'!$AA:$AA,"&lt;="&amp;E$4)</f>
        <v>0</v>
      </c>
      <c r="F41" s="28">
        <f>SUMIFS('Báo cáo'!$O:$O,'Báo cáo'!$AD:$AD,$A41,'Báo cáo'!$Z:$Z,"&lt;="&amp;F$4)+SUMIFS('Báo cáo'!$P:$P,'Báo cáo'!$AD:$AD,$A41,'Báo cáo'!$Z:$Z,"&lt;="&amp;F$4)-SUMIFS('Báo cáo'!$Q:$Q,'Báo cáo'!$AD:$AD,$A41,'Báo cáo'!$AA:$AA,"&lt;="&amp;F$4)</f>
        <v>0</v>
      </c>
      <c r="G41" s="28">
        <f>SUMIFS('Báo cáo'!$O:$O,'Báo cáo'!$AD:$AD,$A41,'Báo cáo'!$Z:$Z,"&lt;="&amp;G$4)+SUMIFS('Báo cáo'!$P:$P,'Báo cáo'!$AD:$AD,$A41,'Báo cáo'!$Z:$Z,"&lt;="&amp;G$4)-SUMIFS('Báo cáo'!$Q:$Q,'Báo cáo'!$AD:$AD,$A41,'Báo cáo'!$AA:$AA,"&lt;="&amp;G$4)</f>
        <v>0</v>
      </c>
      <c r="H41" s="28">
        <f>SUMIFS('Báo cáo'!$O:$O,'Báo cáo'!$AD:$AD,$A41,'Báo cáo'!$Z:$Z,"&lt;="&amp;H$4)+SUMIFS('Báo cáo'!$P:$P,'Báo cáo'!$AD:$AD,$A41,'Báo cáo'!$Z:$Z,"&lt;="&amp;H$4)-SUMIFS('Báo cáo'!$Q:$Q,'Báo cáo'!$AD:$AD,$A41,'Báo cáo'!$AA:$AA,"&lt;="&amp;H$4)</f>
        <v>0</v>
      </c>
      <c r="I41" s="28">
        <f>SUMIFS('Báo cáo'!$O:$O,'Báo cáo'!$AD:$AD,$A41,'Báo cáo'!$Z:$Z,"&lt;="&amp;I$4)+SUMIFS('Báo cáo'!$P:$P,'Báo cáo'!$AD:$AD,$A41,'Báo cáo'!$Z:$Z,"&lt;="&amp;I$4)-SUMIFS('Báo cáo'!$Q:$Q,'Báo cáo'!$AD:$AD,$A41,'Báo cáo'!$AA:$AA,"&lt;="&amp;I$4)</f>
        <v>0</v>
      </c>
      <c r="J41" s="28">
        <f>SUMIFS('Báo cáo'!$O:$O,'Báo cáo'!$AD:$AD,$A41,'Báo cáo'!$Z:$Z,"&lt;="&amp;J$4)+SUMIFS('Báo cáo'!$P:$P,'Báo cáo'!$AD:$AD,$A41,'Báo cáo'!$Z:$Z,"&lt;="&amp;J$4)-SUMIFS('Báo cáo'!$Q:$Q,'Báo cáo'!$AD:$AD,$A41,'Báo cáo'!$AA:$AA,"&lt;="&amp;J$4)</f>
        <v>0</v>
      </c>
      <c r="K41" s="28">
        <f>SUMIFS('Báo cáo'!$O:$O,'Báo cáo'!$AD:$AD,$A41,'Báo cáo'!$Z:$Z,"&lt;="&amp;K$4)+SUMIFS('Báo cáo'!$P:$P,'Báo cáo'!$AD:$AD,$A41,'Báo cáo'!$Z:$Z,"&lt;="&amp;K$4)-SUMIFS('Báo cáo'!$Q:$Q,'Báo cáo'!$AD:$AD,$A41,'Báo cáo'!$AA:$AA,"&lt;="&amp;K$4)</f>
        <v>0</v>
      </c>
      <c r="L41" s="28">
        <f>SUMIFS('Báo cáo'!$O:$O,'Báo cáo'!$AD:$AD,$A41,'Báo cáo'!$Z:$Z,"&lt;="&amp;L$4)+SUMIFS('Báo cáo'!$P:$P,'Báo cáo'!$AD:$AD,$A41,'Báo cáo'!$Z:$Z,"&lt;="&amp;L$4)-SUMIFS('Báo cáo'!$Q:$Q,'Báo cáo'!$AD:$AD,$A41,'Báo cáo'!$AA:$AA,"&lt;="&amp;L$4)</f>
        <v>0</v>
      </c>
      <c r="M41" s="28">
        <f>SUMIFS('Báo cáo'!$O:$O,'Báo cáo'!$AD:$AD,$A41,'Báo cáo'!$Z:$Z,"&lt;="&amp;M$4)+SUMIFS('Báo cáo'!$P:$P,'Báo cáo'!$AD:$AD,$A41,'Báo cáo'!$Z:$Z,"&lt;="&amp;M$4)-SUMIFS('Báo cáo'!$Q:$Q,'Báo cáo'!$AD:$AD,$A41,'Báo cáo'!$AA:$AA,"&lt;="&amp;M$4)</f>
        <v>0</v>
      </c>
      <c r="N41" s="28">
        <f>SUMIFS('Báo cáo'!$O:$O,'Báo cáo'!$AD:$AD,$A41,'Báo cáo'!$Z:$Z,"&lt;="&amp;N$4)+SUMIFS('Báo cáo'!$P:$P,'Báo cáo'!$AD:$AD,$A41,'Báo cáo'!$Z:$Z,"&lt;="&amp;N$4)-SUMIFS('Báo cáo'!$Q:$Q,'Báo cáo'!$AD:$AD,$A41,'Báo cáo'!$AA:$AA,"&lt;="&amp;N$4)</f>
        <v>0</v>
      </c>
    </row>
    <row r="42" spans="1:14">
      <c r="A42"/>
      <c r="B42"/>
      <c r="C42" s="114">
        <f>SUMIFS('Báo cáo'!$O:$O,'Báo cáo'!$AD:$AD,$A42,'Báo cáo'!$Z:$Z,"&lt;="&amp;C$4)+SUMIFS('Báo cáo'!$P:$P,'Báo cáo'!$AD:$AD,$A42,'Báo cáo'!$Z:$Z,"&lt;="&amp;C$4)-SUMIFS('Báo cáo'!$Q:$Q,'Báo cáo'!$AD:$AD,$A42,'Báo cáo'!$AA:$AA,"&lt;="&amp;C$4)</f>
        <v>0</v>
      </c>
      <c r="D42" s="28">
        <f>SUMIFS('Báo cáo'!$O:$O,'Báo cáo'!$AD:$AD,$A42,'Báo cáo'!$Z:$Z,"&lt;="&amp;D$4)+SUMIFS('Báo cáo'!$P:$P,'Báo cáo'!$AD:$AD,$A42,'Báo cáo'!$Z:$Z,"&lt;="&amp;D$4)-SUMIFS('Báo cáo'!$Q:$Q,'Báo cáo'!$AD:$AD,$A42,'Báo cáo'!$AA:$AA,"&lt;="&amp;D$4)</f>
        <v>0</v>
      </c>
      <c r="E42" s="28">
        <f>SUMIFS('Báo cáo'!$O:$O,'Báo cáo'!$AD:$AD,$A42,'Báo cáo'!$Z:$Z,"&lt;="&amp;E$4)+SUMIFS('Báo cáo'!$P:$P,'Báo cáo'!$AD:$AD,$A42,'Báo cáo'!$Z:$Z,"&lt;="&amp;E$4)-SUMIFS('Báo cáo'!$Q:$Q,'Báo cáo'!$AD:$AD,$A42,'Báo cáo'!$AA:$AA,"&lt;="&amp;E$4)</f>
        <v>0</v>
      </c>
      <c r="F42" s="28">
        <f>SUMIFS('Báo cáo'!$O:$O,'Báo cáo'!$AD:$AD,$A42,'Báo cáo'!$Z:$Z,"&lt;="&amp;F$4)+SUMIFS('Báo cáo'!$P:$P,'Báo cáo'!$AD:$AD,$A42,'Báo cáo'!$Z:$Z,"&lt;="&amp;F$4)-SUMIFS('Báo cáo'!$Q:$Q,'Báo cáo'!$AD:$AD,$A42,'Báo cáo'!$AA:$AA,"&lt;="&amp;F$4)</f>
        <v>0</v>
      </c>
      <c r="G42" s="28">
        <f>SUMIFS('Báo cáo'!$O:$O,'Báo cáo'!$AD:$AD,$A42,'Báo cáo'!$Z:$Z,"&lt;="&amp;G$4)+SUMIFS('Báo cáo'!$P:$P,'Báo cáo'!$AD:$AD,$A42,'Báo cáo'!$Z:$Z,"&lt;="&amp;G$4)-SUMIFS('Báo cáo'!$Q:$Q,'Báo cáo'!$AD:$AD,$A42,'Báo cáo'!$AA:$AA,"&lt;="&amp;G$4)</f>
        <v>0</v>
      </c>
      <c r="H42" s="28">
        <f>SUMIFS('Báo cáo'!$O:$O,'Báo cáo'!$AD:$AD,$A42,'Báo cáo'!$Z:$Z,"&lt;="&amp;H$4)+SUMIFS('Báo cáo'!$P:$P,'Báo cáo'!$AD:$AD,$A42,'Báo cáo'!$Z:$Z,"&lt;="&amp;H$4)-SUMIFS('Báo cáo'!$Q:$Q,'Báo cáo'!$AD:$AD,$A42,'Báo cáo'!$AA:$AA,"&lt;="&amp;H$4)</f>
        <v>0</v>
      </c>
      <c r="I42" s="28">
        <f>SUMIFS('Báo cáo'!$O:$O,'Báo cáo'!$AD:$AD,$A42,'Báo cáo'!$Z:$Z,"&lt;="&amp;I$4)+SUMIFS('Báo cáo'!$P:$P,'Báo cáo'!$AD:$AD,$A42,'Báo cáo'!$Z:$Z,"&lt;="&amp;I$4)-SUMIFS('Báo cáo'!$Q:$Q,'Báo cáo'!$AD:$AD,$A42,'Báo cáo'!$AA:$AA,"&lt;="&amp;I$4)</f>
        <v>0</v>
      </c>
      <c r="J42" s="28">
        <f>SUMIFS('Báo cáo'!$O:$O,'Báo cáo'!$AD:$AD,$A42,'Báo cáo'!$Z:$Z,"&lt;="&amp;J$4)+SUMIFS('Báo cáo'!$P:$P,'Báo cáo'!$AD:$AD,$A42,'Báo cáo'!$Z:$Z,"&lt;="&amp;J$4)-SUMIFS('Báo cáo'!$Q:$Q,'Báo cáo'!$AD:$AD,$A42,'Báo cáo'!$AA:$AA,"&lt;="&amp;J$4)</f>
        <v>0</v>
      </c>
      <c r="K42" s="28">
        <f>SUMIFS('Báo cáo'!$O:$O,'Báo cáo'!$AD:$AD,$A42,'Báo cáo'!$Z:$Z,"&lt;="&amp;K$4)+SUMIFS('Báo cáo'!$P:$P,'Báo cáo'!$AD:$AD,$A42,'Báo cáo'!$Z:$Z,"&lt;="&amp;K$4)-SUMIFS('Báo cáo'!$Q:$Q,'Báo cáo'!$AD:$AD,$A42,'Báo cáo'!$AA:$AA,"&lt;="&amp;K$4)</f>
        <v>0</v>
      </c>
      <c r="L42" s="28">
        <f>SUMIFS('Báo cáo'!$O:$O,'Báo cáo'!$AD:$AD,$A42,'Báo cáo'!$Z:$Z,"&lt;="&amp;L$4)+SUMIFS('Báo cáo'!$P:$P,'Báo cáo'!$AD:$AD,$A42,'Báo cáo'!$Z:$Z,"&lt;="&amp;L$4)-SUMIFS('Báo cáo'!$Q:$Q,'Báo cáo'!$AD:$AD,$A42,'Báo cáo'!$AA:$AA,"&lt;="&amp;L$4)</f>
        <v>0</v>
      </c>
      <c r="M42" s="28">
        <f>SUMIFS('Báo cáo'!$O:$O,'Báo cáo'!$AD:$AD,$A42,'Báo cáo'!$Z:$Z,"&lt;="&amp;M$4)+SUMIFS('Báo cáo'!$P:$P,'Báo cáo'!$AD:$AD,$A42,'Báo cáo'!$Z:$Z,"&lt;="&amp;M$4)-SUMIFS('Báo cáo'!$Q:$Q,'Báo cáo'!$AD:$AD,$A42,'Báo cáo'!$AA:$AA,"&lt;="&amp;M$4)</f>
        <v>0</v>
      </c>
      <c r="N42" s="28">
        <f>SUMIFS('Báo cáo'!$O:$O,'Báo cáo'!$AD:$AD,$A42,'Báo cáo'!$Z:$Z,"&lt;="&amp;N$4)+SUMIFS('Báo cáo'!$P:$P,'Báo cáo'!$AD:$AD,$A42,'Báo cáo'!$Z:$Z,"&lt;="&amp;N$4)-SUMIFS('Báo cáo'!$Q:$Q,'Báo cáo'!$AD:$AD,$A42,'Báo cáo'!$AA:$AA,"&lt;="&amp;N$4)</f>
        <v>0</v>
      </c>
    </row>
    <row r="43" spans="1:14" s="111" customFormat="1">
      <c r="A43"/>
      <c r="B43"/>
      <c r="C43" s="112">
        <f>SUMIFS('Báo cáo'!$O:$O,'Báo cáo'!$AD:$AD,$A43,'Báo cáo'!$Z:$Z,"&lt;="&amp;C$4)+SUMIFS('Báo cáo'!$P:$P,'Báo cáo'!$AD:$AD,$A43,'Báo cáo'!$Z:$Z,"&lt;="&amp;C$4)-SUMIFS('Báo cáo'!$Q:$Q,'Báo cáo'!$AD:$AD,$A43,'Báo cáo'!$AA:$AA,"&lt;="&amp;C$4)</f>
        <v>0</v>
      </c>
      <c r="D43" s="112">
        <f>SUMIFS('Báo cáo'!$O:$O,'Báo cáo'!$AD:$AD,$A43,'Báo cáo'!$Z:$Z,"&lt;="&amp;D$4)+SUMIFS('Báo cáo'!$P:$P,'Báo cáo'!$AD:$AD,$A43,'Báo cáo'!$Z:$Z,"&lt;="&amp;D$4)-SUMIFS('Báo cáo'!$Q:$Q,'Báo cáo'!$AD:$AD,$A43,'Báo cáo'!$AA:$AA,"&lt;="&amp;D$4)</f>
        <v>0</v>
      </c>
      <c r="E43" s="112">
        <f>SUMIFS('Báo cáo'!$O:$O,'Báo cáo'!$AD:$AD,$A43,'Báo cáo'!$Z:$Z,"&lt;="&amp;E$4)+SUMIFS('Báo cáo'!$P:$P,'Báo cáo'!$AD:$AD,$A43,'Báo cáo'!$Z:$Z,"&lt;="&amp;E$4)-SUMIFS('Báo cáo'!$Q:$Q,'Báo cáo'!$AD:$AD,$A43,'Báo cáo'!$AA:$AA,"&lt;="&amp;E$4)</f>
        <v>0</v>
      </c>
      <c r="F43" s="112">
        <f>SUMIFS('Báo cáo'!$O:$O,'Báo cáo'!$AD:$AD,$A43,'Báo cáo'!$Z:$Z,"&lt;="&amp;F$4)+SUMIFS('Báo cáo'!$P:$P,'Báo cáo'!$AD:$AD,$A43,'Báo cáo'!$Z:$Z,"&lt;="&amp;F$4)-SUMIFS('Báo cáo'!$Q:$Q,'Báo cáo'!$AD:$AD,$A43,'Báo cáo'!$AA:$AA,"&lt;="&amp;F$4)</f>
        <v>0</v>
      </c>
      <c r="G43" s="112">
        <f>SUMIFS('Báo cáo'!$O:$O,'Báo cáo'!$AD:$AD,$A43,'Báo cáo'!$Z:$Z,"&lt;="&amp;G$4)+SUMIFS('Báo cáo'!$P:$P,'Báo cáo'!$AD:$AD,$A43,'Báo cáo'!$Z:$Z,"&lt;="&amp;G$4)-SUMIFS('Báo cáo'!$Q:$Q,'Báo cáo'!$AD:$AD,$A43,'Báo cáo'!$AA:$AA,"&lt;="&amp;G$4)</f>
        <v>0</v>
      </c>
      <c r="H43" s="112">
        <f>SUMIFS('Báo cáo'!$O:$O,'Báo cáo'!$AD:$AD,$A43,'Báo cáo'!$Z:$Z,"&lt;="&amp;H$4)+SUMIFS('Báo cáo'!$P:$P,'Báo cáo'!$AD:$AD,$A43,'Báo cáo'!$Z:$Z,"&lt;="&amp;H$4)-SUMIFS('Báo cáo'!$Q:$Q,'Báo cáo'!$AD:$AD,$A43,'Báo cáo'!$AA:$AA,"&lt;="&amp;H$4)</f>
        <v>0</v>
      </c>
      <c r="I43" s="112">
        <f>SUMIFS('Báo cáo'!$O:$O,'Báo cáo'!$AD:$AD,$A43,'Báo cáo'!$Z:$Z,"&lt;="&amp;I$4)+SUMIFS('Báo cáo'!$P:$P,'Báo cáo'!$AD:$AD,$A43,'Báo cáo'!$Z:$Z,"&lt;="&amp;I$4)-SUMIFS('Báo cáo'!$Q:$Q,'Báo cáo'!$AD:$AD,$A43,'Báo cáo'!$AA:$AA,"&lt;="&amp;I$4)</f>
        <v>0</v>
      </c>
      <c r="J43" s="112">
        <f>SUMIFS('Báo cáo'!$O:$O,'Báo cáo'!$AD:$AD,$A43,'Báo cáo'!$Z:$Z,"&lt;="&amp;J$4)+SUMIFS('Báo cáo'!$P:$P,'Báo cáo'!$AD:$AD,$A43,'Báo cáo'!$Z:$Z,"&lt;="&amp;J$4)-SUMIFS('Báo cáo'!$Q:$Q,'Báo cáo'!$AD:$AD,$A43,'Báo cáo'!$AA:$AA,"&lt;="&amp;J$4)</f>
        <v>0</v>
      </c>
      <c r="K43" s="112">
        <f>SUMIFS('Báo cáo'!$O:$O,'Báo cáo'!$AD:$AD,$A43,'Báo cáo'!$Z:$Z,"&lt;="&amp;K$4)+SUMIFS('Báo cáo'!$P:$P,'Báo cáo'!$AD:$AD,$A43,'Báo cáo'!$Z:$Z,"&lt;="&amp;K$4)-SUMIFS('Báo cáo'!$Q:$Q,'Báo cáo'!$AD:$AD,$A43,'Báo cáo'!$AA:$AA,"&lt;="&amp;K$4)</f>
        <v>0</v>
      </c>
      <c r="L43" s="112">
        <f>SUMIFS('Báo cáo'!$O:$O,'Báo cáo'!$AD:$AD,$A43,'Báo cáo'!$Z:$Z,"&lt;="&amp;L$4)+SUMIFS('Báo cáo'!$P:$P,'Báo cáo'!$AD:$AD,$A43,'Báo cáo'!$Z:$Z,"&lt;="&amp;L$4)-SUMIFS('Báo cáo'!$Q:$Q,'Báo cáo'!$AD:$AD,$A43,'Báo cáo'!$AA:$AA,"&lt;="&amp;L$4)</f>
        <v>0</v>
      </c>
      <c r="M43" s="112">
        <f>SUMIFS('Báo cáo'!$O:$O,'Báo cáo'!$AD:$AD,$A43,'Báo cáo'!$Z:$Z,"&lt;="&amp;M$4)+SUMIFS('Báo cáo'!$P:$P,'Báo cáo'!$AD:$AD,$A43,'Báo cáo'!$Z:$Z,"&lt;="&amp;M$4)-SUMIFS('Báo cáo'!$Q:$Q,'Báo cáo'!$AD:$AD,$A43,'Báo cáo'!$AA:$AA,"&lt;="&amp;M$4)</f>
        <v>0</v>
      </c>
      <c r="N43" s="112">
        <f>SUMIFS('Báo cáo'!$O:$O,'Báo cáo'!$AD:$AD,$A43,'Báo cáo'!$Z:$Z,"&lt;="&amp;N$4)+SUMIFS('Báo cáo'!$P:$P,'Báo cáo'!$AD:$AD,$A43,'Báo cáo'!$Z:$Z,"&lt;="&amp;N$4)-SUMIFS('Báo cáo'!$Q:$Q,'Báo cáo'!$AD:$AD,$A43,'Báo cáo'!$AA:$AA,"&lt;="&amp;N$4)</f>
        <v>0</v>
      </c>
    </row>
    <row r="44" spans="1:14" s="111" customFormat="1">
      <c r="A44"/>
      <c r="B44"/>
      <c r="C44" s="112">
        <f>SUMIFS('Báo cáo'!$O:$O,'Báo cáo'!$AD:$AD,$A44,'Báo cáo'!$Z:$Z,"&lt;="&amp;C$4)+SUMIFS('Báo cáo'!$P:$P,'Báo cáo'!$AD:$AD,$A44,'Báo cáo'!$Z:$Z,"&lt;="&amp;C$4)-SUMIFS('Báo cáo'!$Q:$Q,'Báo cáo'!$AD:$AD,$A44,'Báo cáo'!$AA:$AA,"&lt;="&amp;C$4)</f>
        <v>0</v>
      </c>
      <c r="D44" s="112">
        <f>SUMIFS('Báo cáo'!$O:$O,'Báo cáo'!$AD:$AD,$A44,'Báo cáo'!$Z:$Z,"&lt;="&amp;D$4)+SUMIFS('Báo cáo'!$P:$P,'Báo cáo'!$AD:$AD,$A44,'Báo cáo'!$Z:$Z,"&lt;="&amp;D$4)-SUMIFS('Báo cáo'!$Q:$Q,'Báo cáo'!$AD:$AD,$A44,'Báo cáo'!$AA:$AA,"&lt;="&amp;D$4)</f>
        <v>0</v>
      </c>
      <c r="E44" s="112">
        <f>SUMIFS('Báo cáo'!$O:$O,'Báo cáo'!$AD:$AD,$A44,'Báo cáo'!$Z:$Z,"&lt;="&amp;E$4)+SUMIFS('Báo cáo'!$P:$P,'Báo cáo'!$AD:$AD,$A44,'Báo cáo'!$Z:$Z,"&lt;="&amp;E$4)-SUMIFS('Báo cáo'!$Q:$Q,'Báo cáo'!$AD:$AD,$A44,'Báo cáo'!$AA:$AA,"&lt;="&amp;E$4)</f>
        <v>0</v>
      </c>
      <c r="F44" s="112">
        <f>SUMIFS('Báo cáo'!$O:$O,'Báo cáo'!$AD:$AD,$A44,'Báo cáo'!$Z:$Z,"&lt;="&amp;F$4)+SUMIFS('Báo cáo'!$P:$P,'Báo cáo'!$AD:$AD,$A44,'Báo cáo'!$Z:$Z,"&lt;="&amp;F$4)-SUMIFS('Báo cáo'!$Q:$Q,'Báo cáo'!$AD:$AD,$A44,'Báo cáo'!$AA:$AA,"&lt;="&amp;F$4)</f>
        <v>0</v>
      </c>
      <c r="G44" s="112">
        <f>SUMIFS('Báo cáo'!$O:$O,'Báo cáo'!$AD:$AD,$A44,'Báo cáo'!$Z:$Z,"&lt;="&amp;G$4)+SUMIFS('Báo cáo'!$P:$P,'Báo cáo'!$AD:$AD,$A44,'Báo cáo'!$Z:$Z,"&lt;="&amp;G$4)-SUMIFS('Báo cáo'!$Q:$Q,'Báo cáo'!$AD:$AD,$A44,'Báo cáo'!$AA:$AA,"&lt;="&amp;G$4)</f>
        <v>0</v>
      </c>
      <c r="H44" s="112">
        <f>SUMIFS('Báo cáo'!$O:$O,'Báo cáo'!$AD:$AD,$A44,'Báo cáo'!$Z:$Z,"&lt;="&amp;H$4)+SUMIFS('Báo cáo'!$P:$P,'Báo cáo'!$AD:$AD,$A44,'Báo cáo'!$Z:$Z,"&lt;="&amp;H$4)-SUMIFS('Báo cáo'!$Q:$Q,'Báo cáo'!$AD:$AD,$A44,'Báo cáo'!$AA:$AA,"&lt;="&amp;H$4)</f>
        <v>0</v>
      </c>
      <c r="I44" s="112">
        <f>SUMIFS('Báo cáo'!$O:$O,'Báo cáo'!$AD:$AD,$A44,'Báo cáo'!$Z:$Z,"&lt;="&amp;I$4)+SUMIFS('Báo cáo'!$P:$P,'Báo cáo'!$AD:$AD,$A44,'Báo cáo'!$Z:$Z,"&lt;="&amp;I$4)-SUMIFS('Báo cáo'!$Q:$Q,'Báo cáo'!$AD:$AD,$A44,'Báo cáo'!$AA:$AA,"&lt;="&amp;I$4)</f>
        <v>0</v>
      </c>
      <c r="J44" s="112">
        <f>SUMIFS('Báo cáo'!$O:$O,'Báo cáo'!$AD:$AD,$A44,'Báo cáo'!$Z:$Z,"&lt;="&amp;J$4)+SUMIFS('Báo cáo'!$P:$P,'Báo cáo'!$AD:$AD,$A44,'Báo cáo'!$Z:$Z,"&lt;="&amp;J$4)-SUMIFS('Báo cáo'!$Q:$Q,'Báo cáo'!$AD:$AD,$A44,'Báo cáo'!$AA:$AA,"&lt;="&amp;J$4)</f>
        <v>0</v>
      </c>
      <c r="K44" s="112">
        <f>SUMIFS('Báo cáo'!$O:$O,'Báo cáo'!$AD:$AD,$A44,'Báo cáo'!$Z:$Z,"&lt;="&amp;K$4)+SUMIFS('Báo cáo'!$P:$P,'Báo cáo'!$AD:$AD,$A44,'Báo cáo'!$Z:$Z,"&lt;="&amp;K$4)-SUMIFS('Báo cáo'!$Q:$Q,'Báo cáo'!$AD:$AD,$A44,'Báo cáo'!$AA:$AA,"&lt;="&amp;K$4)</f>
        <v>0</v>
      </c>
      <c r="L44" s="112">
        <f>SUMIFS('Báo cáo'!$O:$O,'Báo cáo'!$AD:$AD,$A44,'Báo cáo'!$Z:$Z,"&lt;="&amp;L$4)+SUMIFS('Báo cáo'!$P:$P,'Báo cáo'!$AD:$AD,$A44,'Báo cáo'!$Z:$Z,"&lt;="&amp;L$4)-SUMIFS('Báo cáo'!$Q:$Q,'Báo cáo'!$AD:$AD,$A44,'Báo cáo'!$AA:$AA,"&lt;="&amp;L$4)</f>
        <v>0</v>
      </c>
      <c r="M44" s="112">
        <f>SUMIFS('Báo cáo'!$O:$O,'Báo cáo'!$AD:$AD,$A44,'Báo cáo'!$Z:$Z,"&lt;="&amp;M$4)+SUMIFS('Báo cáo'!$P:$P,'Báo cáo'!$AD:$AD,$A44,'Báo cáo'!$Z:$Z,"&lt;="&amp;M$4)-SUMIFS('Báo cáo'!$Q:$Q,'Báo cáo'!$AD:$AD,$A44,'Báo cáo'!$AA:$AA,"&lt;="&amp;M$4)</f>
        <v>0</v>
      </c>
      <c r="N44" s="112">
        <f>SUMIFS('Báo cáo'!$O:$O,'Báo cáo'!$AD:$AD,$A44,'Báo cáo'!$Z:$Z,"&lt;="&amp;N$4)+SUMIFS('Báo cáo'!$P:$P,'Báo cáo'!$AD:$AD,$A44,'Báo cáo'!$Z:$Z,"&lt;="&amp;N$4)-SUMIFS('Báo cáo'!$Q:$Q,'Báo cáo'!$AD:$AD,$A44,'Báo cáo'!$AA:$AA,"&lt;="&amp;N$4)</f>
        <v>0</v>
      </c>
    </row>
    <row r="45" spans="1:14">
      <c r="A45"/>
      <c r="B45"/>
      <c r="C45" s="114">
        <f>SUMIFS('Báo cáo'!$O:$O,'Báo cáo'!$AD:$AD,$A45,'Báo cáo'!$Z:$Z,"&lt;="&amp;C$4)+SUMIFS('Báo cáo'!$P:$P,'Báo cáo'!$AD:$AD,$A45,'Báo cáo'!$Z:$Z,"&lt;="&amp;C$4)-SUMIFS('Báo cáo'!$Q:$Q,'Báo cáo'!$AD:$AD,$A45,'Báo cáo'!$AA:$AA,"&lt;="&amp;C$4)</f>
        <v>0</v>
      </c>
      <c r="D45" s="28">
        <f>SUMIFS('Báo cáo'!$O:$O,'Báo cáo'!$AD:$AD,$A45,'Báo cáo'!$Z:$Z,"&lt;="&amp;D$4)+SUMIFS('Báo cáo'!$P:$P,'Báo cáo'!$AD:$AD,$A45,'Báo cáo'!$Z:$Z,"&lt;="&amp;D$4)-SUMIFS('Báo cáo'!$Q:$Q,'Báo cáo'!$AD:$AD,$A45,'Báo cáo'!$AA:$AA,"&lt;="&amp;D$4)</f>
        <v>0</v>
      </c>
      <c r="E45" s="28">
        <f>SUMIFS('Báo cáo'!$O:$O,'Báo cáo'!$AD:$AD,$A45,'Báo cáo'!$Z:$Z,"&lt;="&amp;E$4)+SUMIFS('Báo cáo'!$P:$P,'Báo cáo'!$AD:$AD,$A45,'Báo cáo'!$Z:$Z,"&lt;="&amp;E$4)-SUMIFS('Báo cáo'!$Q:$Q,'Báo cáo'!$AD:$AD,$A45,'Báo cáo'!$AA:$AA,"&lt;="&amp;E$4)</f>
        <v>0</v>
      </c>
      <c r="F45" s="28">
        <f>SUMIFS('Báo cáo'!$O:$O,'Báo cáo'!$AD:$AD,$A45,'Báo cáo'!$Z:$Z,"&lt;="&amp;F$4)+SUMIFS('Báo cáo'!$P:$P,'Báo cáo'!$AD:$AD,$A45,'Báo cáo'!$Z:$Z,"&lt;="&amp;F$4)-SUMIFS('Báo cáo'!$Q:$Q,'Báo cáo'!$AD:$AD,$A45,'Báo cáo'!$AA:$AA,"&lt;="&amp;F$4)</f>
        <v>0</v>
      </c>
      <c r="G45" s="28">
        <f>SUMIFS('Báo cáo'!$O:$O,'Báo cáo'!$AD:$AD,$A45,'Báo cáo'!$Z:$Z,"&lt;="&amp;G$4)+SUMIFS('Báo cáo'!$P:$P,'Báo cáo'!$AD:$AD,$A45,'Báo cáo'!$Z:$Z,"&lt;="&amp;G$4)-SUMIFS('Báo cáo'!$Q:$Q,'Báo cáo'!$AD:$AD,$A45,'Báo cáo'!$AA:$AA,"&lt;="&amp;G$4)</f>
        <v>0</v>
      </c>
      <c r="H45" s="28">
        <f>SUMIFS('Báo cáo'!$O:$O,'Báo cáo'!$AD:$AD,$A45,'Báo cáo'!$Z:$Z,"&lt;="&amp;H$4)+SUMIFS('Báo cáo'!$P:$P,'Báo cáo'!$AD:$AD,$A45,'Báo cáo'!$Z:$Z,"&lt;="&amp;H$4)-SUMIFS('Báo cáo'!$Q:$Q,'Báo cáo'!$AD:$AD,$A45,'Báo cáo'!$AA:$AA,"&lt;="&amp;H$4)</f>
        <v>0</v>
      </c>
      <c r="I45" s="28">
        <f>SUMIFS('Báo cáo'!$O:$O,'Báo cáo'!$AD:$AD,$A45,'Báo cáo'!$Z:$Z,"&lt;="&amp;I$4)+SUMIFS('Báo cáo'!$P:$P,'Báo cáo'!$AD:$AD,$A45,'Báo cáo'!$Z:$Z,"&lt;="&amp;I$4)-SUMIFS('Báo cáo'!$Q:$Q,'Báo cáo'!$AD:$AD,$A45,'Báo cáo'!$AA:$AA,"&lt;="&amp;I$4)</f>
        <v>0</v>
      </c>
      <c r="J45" s="28">
        <f>SUMIFS('Báo cáo'!$O:$O,'Báo cáo'!$AD:$AD,$A45,'Báo cáo'!$Z:$Z,"&lt;="&amp;J$4)+SUMIFS('Báo cáo'!$P:$P,'Báo cáo'!$AD:$AD,$A45,'Báo cáo'!$Z:$Z,"&lt;="&amp;J$4)-SUMIFS('Báo cáo'!$Q:$Q,'Báo cáo'!$AD:$AD,$A45,'Báo cáo'!$AA:$AA,"&lt;="&amp;J$4)</f>
        <v>0</v>
      </c>
      <c r="K45" s="28">
        <f>SUMIFS('Báo cáo'!$O:$O,'Báo cáo'!$AD:$AD,$A45,'Báo cáo'!$Z:$Z,"&lt;="&amp;K$4)+SUMIFS('Báo cáo'!$P:$P,'Báo cáo'!$AD:$AD,$A45,'Báo cáo'!$Z:$Z,"&lt;="&amp;K$4)-SUMIFS('Báo cáo'!$Q:$Q,'Báo cáo'!$AD:$AD,$A45,'Báo cáo'!$AA:$AA,"&lt;="&amp;K$4)</f>
        <v>0</v>
      </c>
      <c r="L45" s="28">
        <f>SUMIFS('Báo cáo'!$O:$O,'Báo cáo'!$AD:$AD,$A45,'Báo cáo'!$Z:$Z,"&lt;="&amp;L$4)+SUMIFS('Báo cáo'!$P:$P,'Báo cáo'!$AD:$AD,$A45,'Báo cáo'!$Z:$Z,"&lt;="&amp;L$4)-SUMIFS('Báo cáo'!$Q:$Q,'Báo cáo'!$AD:$AD,$A45,'Báo cáo'!$AA:$AA,"&lt;="&amp;L$4)</f>
        <v>0</v>
      </c>
      <c r="M45" s="28">
        <f>SUMIFS('Báo cáo'!$O:$O,'Báo cáo'!$AD:$AD,$A45,'Báo cáo'!$Z:$Z,"&lt;="&amp;M$4)+SUMIFS('Báo cáo'!$P:$P,'Báo cáo'!$AD:$AD,$A45,'Báo cáo'!$Z:$Z,"&lt;="&amp;M$4)-SUMIFS('Báo cáo'!$Q:$Q,'Báo cáo'!$AD:$AD,$A45,'Báo cáo'!$AA:$AA,"&lt;="&amp;M$4)</f>
        <v>0</v>
      </c>
      <c r="N45" s="28">
        <f>SUMIFS('Báo cáo'!$O:$O,'Báo cáo'!$AD:$AD,$A45,'Báo cáo'!$Z:$Z,"&lt;="&amp;N$4)+SUMIFS('Báo cáo'!$P:$P,'Báo cáo'!$AD:$AD,$A45,'Báo cáo'!$Z:$Z,"&lt;="&amp;N$4)-SUMIFS('Báo cáo'!$Q:$Q,'Báo cáo'!$AD:$AD,$A45,'Báo cáo'!$AA:$AA,"&lt;="&amp;N$4)</f>
        <v>0</v>
      </c>
    </row>
    <row r="46" spans="1:14">
      <c r="A46"/>
      <c r="B46"/>
      <c r="C46" s="114">
        <f>SUMIFS('Báo cáo'!$O:$O,'Báo cáo'!$AD:$AD,$A46,'Báo cáo'!$Z:$Z,"&lt;="&amp;C$4)+SUMIFS('Báo cáo'!$P:$P,'Báo cáo'!$AD:$AD,$A46,'Báo cáo'!$Z:$Z,"&lt;="&amp;C$4)-SUMIFS('Báo cáo'!$Q:$Q,'Báo cáo'!$AD:$AD,$A46,'Báo cáo'!$AA:$AA,"&lt;="&amp;C$4)</f>
        <v>0</v>
      </c>
      <c r="D46" s="28">
        <f>SUMIFS('Báo cáo'!$O:$O,'Báo cáo'!$AD:$AD,$A46,'Báo cáo'!$Z:$Z,"&lt;="&amp;D$4)+SUMIFS('Báo cáo'!$P:$P,'Báo cáo'!$AD:$AD,$A46,'Báo cáo'!$Z:$Z,"&lt;="&amp;D$4)-SUMIFS('Báo cáo'!$Q:$Q,'Báo cáo'!$AD:$AD,$A46,'Báo cáo'!$AA:$AA,"&lt;="&amp;D$4)</f>
        <v>0</v>
      </c>
      <c r="E46" s="28">
        <f>SUMIFS('Báo cáo'!$O:$O,'Báo cáo'!$AD:$AD,$A46,'Báo cáo'!$Z:$Z,"&lt;="&amp;E$4)+SUMIFS('Báo cáo'!$P:$P,'Báo cáo'!$AD:$AD,$A46,'Báo cáo'!$Z:$Z,"&lt;="&amp;E$4)-SUMIFS('Báo cáo'!$Q:$Q,'Báo cáo'!$AD:$AD,$A46,'Báo cáo'!$AA:$AA,"&lt;="&amp;E$4)</f>
        <v>0</v>
      </c>
      <c r="F46" s="28">
        <f>SUMIFS('Báo cáo'!$O:$O,'Báo cáo'!$AD:$AD,$A46,'Báo cáo'!$Z:$Z,"&lt;="&amp;F$4)+SUMIFS('Báo cáo'!$P:$P,'Báo cáo'!$AD:$AD,$A46,'Báo cáo'!$Z:$Z,"&lt;="&amp;F$4)-SUMIFS('Báo cáo'!$Q:$Q,'Báo cáo'!$AD:$AD,$A46,'Báo cáo'!$AA:$AA,"&lt;="&amp;F$4)</f>
        <v>0</v>
      </c>
      <c r="G46" s="28">
        <f>SUMIFS('Báo cáo'!$O:$O,'Báo cáo'!$AD:$AD,$A46,'Báo cáo'!$Z:$Z,"&lt;="&amp;G$4)+SUMIFS('Báo cáo'!$P:$P,'Báo cáo'!$AD:$AD,$A46,'Báo cáo'!$Z:$Z,"&lt;="&amp;G$4)-SUMIFS('Báo cáo'!$Q:$Q,'Báo cáo'!$AD:$AD,$A46,'Báo cáo'!$AA:$AA,"&lt;="&amp;G$4)</f>
        <v>0</v>
      </c>
      <c r="H46" s="28">
        <f>SUMIFS('Báo cáo'!$O:$O,'Báo cáo'!$AD:$AD,$A46,'Báo cáo'!$Z:$Z,"&lt;="&amp;H$4)+SUMIFS('Báo cáo'!$P:$P,'Báo cáo'!$AD:$AD,$A46,'Báo cáo'!$Z:$Z,"&lt;="&amp;H$4)-SUMIFS('Báo cáo'!$Q:$Q,'Báo cáo'!$AD:$AD,$A46,'Báo cáo'!$AA:$AA,"&lt;="&amp;H$4)</f>
        <v>0</v>
      </c>
      <c r="I46" s="28">
        <f>SUMIFS('Báo cáo'!$O:$O,'Báo cáo'!$AD:$AD,$A46,'Báo cáo'!$Z:$Z,"&lt;="&amp;I$4)+SUMIFS('Báo cáo'!$P:$P,'Báo cáo'!$AD:$AD,$A46,'Báo cáo'!$Z:$Z,"&lt;="&amp;I$4)-SUMIFS('Báo cáo'!$Q:$Q,'Báo cáo'!$AD:$AD,$A46,'Báo cáo'!$AA:$AA,"&lt;="&amp;I$4)</f>
        <v>0</v>
      </c>
      <c r="J46" s="28">
        <f>SUMIFS('Báo cáo'!$O:$O,'Báo cáo'!$AD:$AD,$A46,'Báo cáo'!$Z:$Z,"&lt;="&amp;J$4)+SUMIFS('Báo cáo'!$P:$P,'Báo cáo'!$AD:$AD,$A46,'Báo cáo'!$Z:$Z,"&lt;="&amp;J$4)-SUMIFS('Báo cáo'!$Q:$Q,'Báo cáo'!$AD:$AD,$A46,'Báo cáo'!$AA:$AA,"&lt;="&amp;J$4)</f>
        <v>0</v>
      </c>
      <c r="K46" s="28">
        <f>SUMIFS('Báo cáo'!$O:$O,'Báo cáo'!$AD:$AD,$A46,'Báo cáo'!$Z:$Z,"&lt;="&amp;K$4)+SUMIFS('Báo cáo'!$P:$P,'Báo cáo'!$AD:$AD,$A46,'Báo cáo'!$Z:$Z,"&lt;="&amp;K$4)-SUMIFS('Báo cáo'!$Q:$Q,'Báo cáo'!$AD:$AD,$A46,'Báo cáo'!$AA:$AA,"&lt;="&amp;K$4)</f>
        <v>0</v>
      </c>
      <c r="L46" s="28">
        <f>SUMIFS('Báo cáo'!$O:$O,'Báo cáo'!$AD:$AD,$A46,'Báo cáo'!$Z:$Z,"&lt;="&amp;L$4)+SUMIFS('Báo cáo'!$P:$P,'Báo cáo'!$AD:$AD,$A46,'Báo cáo'!$Z:$Z,"&lt;="&amp;L$4)-SUMIFS('Báo cáo'!$Q:$Q,'Báo cáo'!$AD:$AD,$A46,'Báo cáo'!$AA:$AA,"&lt;="&amp;L$4)</f>
        <v>0</v>
      </c>
      <c r="M46" s="28">
        <f>SUMIFS('Báo cáo'!$O:$O,'Báo cáo'!$AD:$AD,$A46,'Báo cáo'!$Z:$Z,"&lt;="&amp;M$4)+SUMIFS('Báo cáo'!$P:$P,'Báo cáo'!$AD:$AD,$A46,'Báo cáo'!$Z:$Z,"&lt;="&amp;M$4)-SUMIFS('Báo cáo'!$Q:$Q,'Báo cáo'!$AD:$AD,$A46,'Báo cáo'!$AA:$AA,"&lt;="&amp;M$4)</f>
        <v>0</v>
      </c>
      <c r="N46" s="28">
        <f>SUMIFS('Báo cáo'!$O:$O,'Báo cáo'!$AD:$AD,$A46,'Báo cáo'!$Z:$Z,"&lt;="&amp;N$4)+SUMIFS('Báo cáo'!$P:$P,'Báo cáo'!$AD:$AD,$A46,'Báo cáo'!$Z:$Z,"&lt;="&amp;N$4)-SUMIFS('Báo cáo'!$Q:$Q,'Báo cáo'!$AD:$AD,$A46,'Báo cáo'!$AA:$AA,"&lt;="&amp;N$4)</f>
        <v>0</v>
      </c>
    </row>
    <row r="47" spans="1:14">
      <c r="A47"/>
      <c r="B47"/>
      <c r="C47" s="114">
        <f>SUMIFS('Báo cáo'!$O:$O,'Báo cáo'!$AD:$AD,$A47,'Báo cáo'!$Z:$Z,"&lt;="&amp;C$4)+SUMIFS('Báo cáo'!$P:$P,'Báo cáo'!$AD:$AD,$A47,'Báo cáo'!$Z:$Z,"&lt;="&amp;C$4)-SUMIFS('Báo cáo'!$Q:$Q,'Báo cáo'!$AD:$AD,$A47,'Báo cáo'!$AA:$AA,"&lt;="&amp;C$4)</f>
        <v>0</v>
      </c>
      <c r="D47" s="28">
        <f>SUMIFS('Báo cáo'!$O:$O,'Báo cáo'!$AD:$AD,$A47,'Báo cáo'!$Z:$Z,"&lt;="&amp;D$4)+SUMIFS('Báo cáo'!$P:$P,'Báo cáo'!$AD:$AD,$A47,'Báo cáo'!$Z:$Z,"&lt;="&amp;D$4)-SUMIFS('Báo cáo'!$Q:$Q,'Báo cáo'!$AD:$AD,$A47,'Báo cáo'!$AA:$AA,"&lt;="&amp;D$4)</f>
        <v>0</v>
      </c>
      <c r="E47" s="28">
        <f>SUMIFS('Báo cáo'!$O:$O,'Báo cáo'!$AD:$AD,$A47,'Báo cáo'!$Z:$Z,"&lt;="&amp;E$4)+SUMIFS('Báo cáo'!$P:$P,'Báo cáo'!$AD:$AD,$A47,'Báo cáo'!$Z:$Z,"&lt;="&amp;E$4)-SUMIFS('Báo cáo'!$Q:$Q,'Báo cáo'!$AD:$AD,$A47,'Báo cáo'!$AA:$AA,"&lt;="&amp;E$4)</f>
        <v>0</v>
      </c>
      <c r="F47" s="28">
        <f>SUMIFS('Báo cáo'!$O:$O,'Báo cáo'!$AD:$AD,$A47,'Báo cáo'!$Z:$Z,"&lt;="&amp;F$4)+SUMIFS('Báo cáo'!$P:$P,'Báo cáo'!$AD:$AD,$A47,'Báo cáo'!$Z:$Z,"&lt;="&amp;F$4)-SUMIFS('Báo cáo'!$Q:$Q,'Báo cáo'!$AD:$AD,$A47,'Báo cáo'!$AA:$AA,"&lt;="&amp;F$4)</f>
        <v>0</v>
      </c>
      <c r="G47" s="28">
        <f>SUMIFS('Báo cáo'!$O:$O,'Báo cáo'!$AD:$AD,$A47,'Báo cáo'!$Z:$Z,"&lt;="&amp;G$4)+SUMIFS('Báo cáo'!$P:$P,'Báo cáo'!$AD:$AD,$A47,'Báo cáo'!$Z:$Z,"&lt;="&amp;G$4)-SUMIFS('Báo cáo'!$Q:$Q,'Báo cáo'!$AD:$AD,$A47,'Báo cáo'!$AA:$AA,"&lt;="&amp;G$4)</f>
        <v>0</v>
      </c>
      <c r="H47" s="28">
        <f>SUMIFS('Báo cáo'!$O:$O,'Báo cáo'!$AD:$AD,$A47,'Báo cáo'!$Z:$Z,"&lt;="&amp;H$4)+SUMIFS('Báo cáo'!$P:$P,'Báo cáo'!$AD:$AD,$A47,'Báo cáo'!$Z:$Z,"&lt;="&amp;H$4)-SUMIFS('Báo cáo'!$Q:$Q,'Báo cáo'!$AD:$AD,$A47,'Báo cáo'!$AA:$AA,"&lt;="&amp;H$4)</f>
        <v>0</v>
      </c>
      <c r="I47" s="28">
        <f>SUMIFS('Báo cáo'!$O:$O,'Báo cáo'!$AD:$AD,$A47,'Báo cáo'!$Z:$Z,"&lt;="&amp;I$4)+SUMIFS('Báo cáo'!$P:$P,'Báo cáo'!$AD:$AD,$A47,'Báo cáo'!$Z:$Z,"&lt;="&amp;I$4)-SUMIFS('Báo cáo'!$Q:$Q,'Báo cáo'!$AD:$AD,$A47,'Báo cáo'!$AA:$AA,"&lt;="&amp;I$4)</f>
        <v>0</v>
      </c>
      <c r="J47" s="28">
        <f>SUMIFS('Báo cáo'!$O:$O,'Báo cáo'!$AD:$AD,$A47,'Báo cáo'!$Z:$Z,"&lt;="&amp;J$4)+SUMIFS('Báo cáo'!$P:$P,'Báo cáo'!$AD:$AD,$A47,'Báo cáo'!$Z:$Z,"&lt;="&amp;J$4)-SUMIFS('Báo cáo'!$Q:$Q,'Báo cáo'!$AD:$AD,$A47,'Báo cáo'!$AA:$AA,"&lt;="&amp;J$4)</f>
        <v>0</v>
      </c>
      <c r="K47" s="28">
        <f>SUMIFS('Báo cáo'!$O:$O,'Báo cáo'!$AD:$AD,$A47,'Báo cáo'!$Z:$Z,"&lt;="&amp;K$4)+SUMIFS('Báo cáo'!$P:$P,'Báo cáo'!$AD:$AD,$A47,'Báo cáo'!$Z:$Z,"&lt;="&amp;K$4)-SUMIFS('Báo cáo'!$Q:$Q,'Báo cáo'!$AD:$AD,$A47,'Báo cáo'!$AA:$AA,"&lt;="&amp;K$4)</f>
        <v>0</v>
      </c>
      <c r="L47" s="28">
        <f>SUMIFS('Báo cáo'!$O:$O,'Báo cáo'!$AD:$AD,$A47,'Báo cáo'!$Z:$Z,"&lt;="&amp;L$4)+SUMIFS('Báo cáo'!$P:$P,'Báo cáo'!$AD:$AD,$A47,'Báo cáo'!$Z:$Z,"&lt;="&amp;L$4)-SUMIFS('Báo cáo'!$Q:$Q,'Báo cáo'!$AD:$AD,$A47,'Báo cáo'!$AA:$AA,"&lt;="&amp;L$4)</f>
        <v>0</v>
      </c>
      <c r="M47" s="28">
        <f>SUMIFS('Báo cáo'!$O:$O,'Báo cáo'!$AD:$AD,$A47,'Báo cáo'!$Z:$Z,"&lt;="&amp;M$4)+SUMIFS('Báo cáo'!$P:$P,'Báo cáo'!$AD:$AD,$A47,'Báo cáo'!$Z:$Z,"&lt;="&amp;M$4)-SUMIFS('Báo cáo'!$Q:$Q,'Báo cáo'!$AD:$AD,$A47,'Báo cáo'!$AA:$AA,"&lt;="&amp;M$4)</f>
        <v>0</v>
      </c>
      <c r="N47" s="28">
        <f>SUMIFS('Báo cáo'!$O:$O,'Báo cáo'!$AD:$AD,$A47,'Báo cáo'!$Z:$Z,"&lt;="&amp;N$4)+SUMIFS('Báo cáo'!$P:$P,'Báo cáo'!$AD:$AD,$A47,'Báo cáo'!$Z:$Z,"&lt;="&amp;N$4)-SUMIFS('Báo cáo'!$Q:$Q,'Báo cáo'!$AD:$AD,$A47,'Báo cáo'!$AA:$AA,"&lt;="&amp;N$4)</f>
        <v>0</v>
      </c>
    </row>
    <row r="48" spans="1:14">
      <c r="A48"/>
      <c r="B48"/>
      <c r="C48" s="114">
        <f>SUMIFS('Báo cáo'!$O:$O,'Báo cáo'!$AD:$AD,$A48,'Báo cáo'!$Z:$Z,"&lt;="&amp;C$4)+SUMIFS('Báo cáo'!$P:$P,'Báo cáo'!$AD:$AD,$A48,'Báo cáo'!$Z:$Z,"&lt;="&amp;C$4)-SUMIFS('Báo cáo'!$Q:$Q,'Báo cáo'!$AD:$AD,$A48,'Báo cáo'!$AA:$AA,"&lt;="&amp;C$4)</f>
        <v>0</v>
      </c>
      <c r="D48" s="28">
        <f>SUMIFS('Báo cáo'!$O:$O,'Báo cáo'!$AD:$AD,$A48,'Báo cáo'!$Z:$Z,"&lt;="&amp;D$4)+SUMIFS('Báo cáo'!$P:$P,'Báo cáo'!$AD:$AD,$A48,'Báo cáo'!$Z:$Z,"&lt;="&amp;D$4)-SUMIFS('Báo cáo'!$Q:$Q,'Báo cáo'!$AD:$AD,$A48,'Báo cáo'!$AA:$AA,"&lt;="&amp;D$4)</f>
        <v>0</v>
      </c>
      <c r="E48" s="28">
        <f>SUMIFS('Báo cáo'!$O:$O,'Báo cáo'!$AD:$AD,$A48,'Báo cáo'!$Z:$Z,"&lt;="&amp;E$4)+SUMIFS('Báo cáo'!$P:$P,'Báo cáo'!$AD:$AD,$A48,'Báo cáo'!$Z:$Z,"&lt;="&amp;E$4)-SUMIFS('Báo cáo'!$Q:$Q,'Báo cáo'!$AD:$AD,$A48,'Báo cáo'!$AA:$AA,"&lt;="&amp;E$4)</f>
        <v>0</v>
      </c>
      <c r="F48" s="28">
        <f>SUMIFS('Báo cáo'!$O:$O,'Báo cáo'!$AD:$AD,$A48,'Báo cáo'!$Z:$Z,"&lt;="&amp;F$4)+SUMIFS('Báo cáo'!$P:$P,'Báo cáo'!$AD:$AD,$A48,'Báo cáo'!$Z:$Z,"&lt;="&amp;F$4)-SUMIFS('Báo cáo'!$Q:$Q,'Báo cáo'!$AD:$AD,$A48,'Báo cáo'!$AA:$AA,"&lt;="&amp;F$4)</f>
        <v>0</v>
      </c>
      <c r="G48" s="28">
        <f>SUMIFS('Báo cáo'!$O:$O,'Báo cáo'!$AD:$AD,$A48,'Báo cáo'!$Z:$Z,"&lt;="&amp;G$4)+SUMIFS('Báo cáo'!$P:$P,'Báo cáo'!$AD:$AD,$A48,'Báo cáo'!$Z:$Z,"&lt;="&amp;G$4)-SUMIFS('Báo cáo'!$Q:$Q,'Báo cáo'!$AD:$AD,$A48,'Báo cáo'!$AA:$AA,"&lt;="&amp;G$4)</f>
        <v>0</v>
      </c>
      <c r="H48" s="28">
        <f>SUMIFS('Báo cáo'!$O:$O,'Báo cáo'!$AD:$AD,$A48,'Báo cáo'!$Z:$Z,"&lt;="&amp;H$4)+SUMIFS('Báo cáo'!$P:$P,'Báo cáo'!$AD:$AD,$A48,'Báo cáo'!$Z:$Z,"&lt;="&amp;H$4)-SUMIFS('Báo cáo'!$Q:$Q,'Báo cáo'!$AD:$AD,$A48,'Báo cáo'!$AA:$AA,"&lt;="&amp;H$4)</f>
        <v>0</v>
      </c>
      <c r="I48" s="28">
        <f>SUMIFS('Báo cáo'!$O:$O,'Báo cáo'!$AD:$AD,$A48,'Báo cáo'!$Z:$Z,"&lt;="&amp;I$4)+SUMIFS('Báo cáo'!$P:$P,'Báo cáo'!$AD:$AD,$A48,'Báo cáo'!$Z:$Z,"&lt;="&amp;I$4)-SUMIFS('Báo cáo'!$Q:$Q,'Báo cáo'!$AD:$AD,$A48,'Báo cáo'!$AA:$AA,"&lt;="&amp;I$4)</f>
        <v>0</v>
      </c>
      <c r="J48" s="28">
        <f>SUMIFS('Báo cáo'!$O:$O,'Báo cáo'!$AD:$AD,$A48,'Báo cáo'!$Z:$Z,"&lt;="&amp;J$4)+SUMIFS('Báo cáo'!$P:$P,'Báo cáo'!$AD:$AD,$A48,'Báo cáo'!$Z:$Z,"&lt;="&amp;J$4)-SUMIFS('Báo cáo'!$Q:$Q,'Báo cáo'!$AD:$AD,$A48,'Báo cáo'!$AA:$AA,"&lt;="&amp;J$4)</f>
        <v>0</v>
      </c>
      <c r="K48" s="28">
        <f>SUMIFS('Báo cáo'!$O:$O,'Báo cáo'!$AD:$AD,$A48,'Báo cáo'!$Z:$Z,"&lt;="&amp;K$4)+SUMIFS('Báo cáo'!$P:$P,'Báo cáo'!$AD:$AD,$A48,'Báo cáo'!$Z:$Z,"&lt;="&amp;K$4)-SUMIFS('Báo cáo'!$Q:$Q,'Báo cáo'!$AD:$AD,$A48,'Báo cáo'!$AA:$AA,"&lt;="&amp;K$4)</f>
        <v>0</v>
      </c>
      <c r="L48" s="28">
        <f>SUMIFS('Báo cáo'!$O:$O,'Báo cáo'!$AD:$AD,$A48,'Báo cáo'!$Z:$Z,"&lt;="&amp;L$4)+SUMIFS('Báo cáo'!$P:$P,'Báo cáo'!$AD:$AD,$A48,'Báo cáo'!$Z:$Z,"&lt;="&amp;L$4)-SUMIFS('Báo cáo'!$Q:$Q,'Báo cáo'!$AD:$AD,$A48,'Báo cáo'!$AA:$AA,"&lt;="&amp;L$4)</f>
        <v>0</v>
      </c>
      <c r="M48" s="28">
        <f>SUMIFS('Báo cáo'!$O:$O,'Báo cáo'!$AD:$AD,$A48,'Báo cáo'!$Z:$Z,"&lt;="&amp;M$4)+SUMIFS('Báo cáo'!$P:$P,'Báo cáo'!$AD:$AD,$A48,'Báo cáo'!$Z:$Z,"&lt;="&amp;M$4)-SUMIFS('Báo cáo'!$Q:$Q,'Báo cáo'!$AD:$AD,$A48,'Báo cáo'!$AA:$AA,"&lt;="&amp;M$4)</f>
        <v>0</v>
      </c>
      <c r="N48" s="28">
        <f>SUMIFS('Báo cáo'!$O:$O,'Báo cáo'!$AD:$AD,$A48,'Báo cáo'!$Z:$Z,"&lt;="&amp;N$4)+SUMIFS('Báo cáo'!$P:$P,'Báo cáo'!$AD:$AD,$A48,'Báo cáo'!$Z:$Z,"&lt;="&amp;N$4)-SUMIFS('Báo cáo'!$Q:$Q,'Báo cáo'!$AD:$AD,$A48,'Báo cáo'!$AA:$AA,"&lt;="&amp;N$4)</f>
        <v>0</v>
      </c>
    </row>
    <row r="49" spans="1:14">
      <c r="A49"/>
      <c r="B49"/>
      <c r="C49" s="114">
        <f>SUMIFS('Báo cáo'!$O:$O,'Báo cáo'!$AD:$AD,$A49,'Báo cáo'!$Z:$Z,"&lt;="&amp;C$4)+SUMIFS('Báo cáo'!$P:$P,'Báo cáo'!$AD:$AD,$A49,'Báo cáo'!$Z:$Z,"&lt;="&amp;C$4)-SUMIFS('Báo cáo'!$Q:$Q,'Báo cáo'!$AD:$AD,$A49,'Báo cáo'!$AA:$AA,"&lt;="&amp;C$4)</f>
        <v>0</v>
      </c>
      <c r="D49" s="28">
        <f>SUMIFS('Báo cáo'!$O:$O,'Báo cáo'!$AD:$AD,$A49,'Báo cáo'!$Z:$Z,"&lt;="&amp;D$4)+SUMIFS('Báo cáo'!$P:$P,'Báo cáo'!$AD:$AD,$A49,'Báo cáo'!$Z:$Z,"&lt;="&amp;D$4)-SUMIFS('Báo cáo'!$Q:$Q,'Báo cáo'!$AD:$AD,$A49,'Báo cáo'!$AA:$AA,"&lt;="&amp;D$4)</f>
        <v>0</v>
      </c>
      <c r="E49" s="28">
        <f>SUMIFS('Báo cáo'!$O:$O,'Báo cáo'!$AD:$AD,$A49,'Báo cáo'!$Z:$Z,"&lt;="&amp;E$4)+SUMIFS('Báo cáo'!$P:$P,'Báo cáo'!$AD:$AD,$A49,'Báo cáo'!$Z:$Z,"&lt;="&amp;E$4)-SUMIFS('Báo cáo'!$Q:$Q,'Báo cáo'!$AD:$AD,$A49,'Báo cáo'!$AA:$AA,"&lt;="&amp;E$4)</f>
        <v>0</v>
      </c>
      <c r="F49" s="28">
        <f>SUMIFS('Báo cáo'!$O:$O,'Báo cáo'!$AD:$AD,$A49,'Báo cáo'!$Z:$Z,"&lt;="&amp;F$4)+SUMIFS('Báo cáo'!$P:$P,'Báo cáo'!$AD:$AD,$A49,'Báo cáo'!$Z:$Z,"&lt;="&amp;F$4)-SUMIFS('Báo cáo'!$Q:$Q,'Báo cáo'!$AD:$AD,$A49,'Báo cáo'!$AA:$AA,"&lt;="&amp;F$4)</f>
        <v>0</v>
      </c>
      <c r="G49" s="28">
        <f>SUMIFS('Báo cáo'!$O:$O,'Báo cáo'!$AD:$AD,$A49,'Báo cáo'!$Z:$Z,"&lt;="&amp;G$4)+SUMIFS('Báo cáo'!$P:$P,'Báo cáo'!$AD:$AD,$A49,'Báo cáo'!$Z:$Z,"&lt;="&amp;G$4)-SUMIFS('Báo cáo'!$Q:$Q,'Báo cáo'!$AD:$AD,$A49,'Báo cáo'!$AA:$AA,"&lt;="&amp;G$4)</f>
        <v>0</v>
      </c>
      <c r="H49" s="28">
        <f>SUMIFS('Báo cáo'!$O:$O,'Báo cáo'!$AD:$AD,$A49,'Báo cáo'!$Z:$Z,"&lt;="&amp;H$4)+SUMIFS('Báo cáo'!$P:$P,'Báo cáo'!$AD:$AD,$A49,'Báo cáo'!$Z:$Z,"&lt;="&amp;H$4)-SUMIFS('Báo cáo'!$Q:$Q,'Báo cáo'!$AD:$AD,$A49,'Báo cáo'!$AA:$AA,"&lt;="&amp;H$4)</f>
        <v>0</v>
      </c>
      <c r="I49" s="28">
        <f>SUMIFS('Báo cáo'!$O:$O,'Báo cáo'!$AD:$AD,$A49,'Báo cáo'!$Z:$Z,"&lt;="&amp;I$4)+SUMIFS('Báo cáo'!$P:$P,'Báo cáo'!$AD:$AD,$A49,'Báo cáo'!$Z:$Z,"&lt;="&amp;I$4)-SUMIFS('Báo cáo'!$Q:$Q,'Báo cáo'!$AD:$AD,$A49,'Báo cáo'!$AA:$AA,"&lt;="&amp;I$4)</f>
        <v>0</v>
      </c>
      <c r="J49" s="28">
        <f>SUMIFS('Báo cáo'!$O:$O,'Báo cáo'!$AD:$AD,$A49,'Báo cáo'!$Z:$Z,"&lt;="&amp;J$4)+SUMIFS('Báo cáo'!$P:$P,'Báo cáo'!$AD:$AD,$A49,'Báo cáo'!$Z:$Z,"&lt;="&amp;J$4)-SUMIFS('Báo cáo'!$Q:$Q,'Báo cáo'!$AD:$AD,$A49,'Báo cáo'!$AA:$AA,"&lt;="&amp;J$4)</f>
        <v>0</v>
      </c>
      <c r="K49" s="28">
        <f>SUMIFS('Báo cáo'!$O:$O,'Báo cáo'!$AD:$AD,$A49,'Báo cáo'!$Z:$Z,"&lt;="&amp;K$4)+SUMIFS('Báo cáo'!$P:$P,'Báo cáo'!$AD:$AD,$A49,'Báo cáo'!$Z:$Z,"&lt;="&amp;K$4)-SUMIFS('Báo cáo'!$Q:$Q,'Báo cáo'!$AD:$AD,$A49,'Báo cáo'!$AA:$AA,"&lt;="&amp;K$4)</f>
        <v>0</v>
      </c>
      <c r="L49" s="28">
        <f>SUMIFS('Báo cáo'!$O:$O,'Báo cáo'!$AD:$AD,$A49,'Báo cáo'!$Z:$Z,"&lt;="&amp;L$4)+SUMIFS('Báo cáo'!$P:$P,'Báo cáo'!$AD:$AD,$A49,'Báo cáo'!$Z:$Z,"&lt;="&amp;L$4)-SUMIFS('Báo cáo'!$Q:$Q,'Báo cáo'!$AD:$AD,$A49,'Báo cáo'!$AA:$AA,"&lt;="&amp;L$4)</f>
        <v>0</v>
      </c>
      <c r="M49" s="28">
        <f>SUMIFS('Báo cáo'!$O:$O,'Báo cáo'!$AD:$AD,$A49,'Báo cáo'!$Z:$Z,"&lt;="&amp;M$4)+SUMIFS('Báo cáo'!$P:$P,'Báo cáo'!$AD:$AD,$A49,'Báo cáo'!$Z:$Z,"&lt;="&amp;M$4)-SUMIFS('Báo cáo'!$Q:$Q,'Báo cáo'!$AD:$AD,$A49,'Báo cáo'!$AA:$AA,"&lt;="&amp;M$4)</f>
        <v>0</v>
      </c>
      <c r="N49" s="28">
        <f>SUMIFS('Báo cáo'!$O:$O,'Báo cáo'!$AD:$AD,$A49,'Báo cáo'!$Z:$Z,"&lt;="&amp;N$4)+SUMIFS('Báo cáo'!$P:$P,'Báo cáo'!$AD:$AD,$A49,'Báo cáo'!$Z:$Z,"&lt;="&amp;N$4)-SUMIFS('Báo cáo'!$Q:$Q,'Báo cáo'!$AD:$AD,$A49,'Báo cáo'!$AA:$AA,"&lt;="&amp;N$4)</f>
        <v>0</v>
      </c>
    </row>
    <row r="50" spans="1:14">
      <c r="A50"/>
      <c r="B50"/>
      <c r="C50" s="114">
        <f>SUMIFS('Báo cáo'!$O:$O,'Báo cáo'!$AD:$AD,$A50,'Báo cáo'!$Z:$Z,"&lt;="&amp;C$4)+SUMIFS('Báo cáo'!$P:$P,'Báo cáo'!$AD:$AD,$A50,'Báo cáo'!$Z:$Z,"&lt;="&amp;C$4)-SUMIFS('Báo cáo'!$Q:$Q,'Báo cáo'!$AD:$AD,$A50,'Báo cáo'!$AA:$AA,"&lt;="&amp;C$4)</f>
        <v>0</v>
      </c>
      <c r="D50" s="28">
        <f>SUMIFS('Báo cáo'!$O:$O,'Báo cáo'!$AD:$AD,$A50,'Báo cáo'!$Z:$Z,"&lt;="&amp;D$4)+SUMIFS('Báo cáo'!$P:$P,'Báo cáo'!$AD:$AD,$A50,'Báo cáo'!$Z:$Z,"&lt;="&amp;D$4)-SUMIFS('Báo cáo'!$Q:$Q,'Báo cáo'!$AD:$AD,$A50,'Báo cáo'!$AA:$AA,"&lt;="&amp;D$4)</f>
        <v>0</v>
      </c>
      <c r="E50" s="28">
        <f>SUMIFS('Báo cáo'!$O:$O,'Báo cáo'!$AD:$AD,$A50,'Báo cáo'!$Z:$Z,"&lt;="&amp;E$4)+SUMIFS('Báo cáo'!$P:$P,'Báo cáo'!$AD:$AD,$A50,'Báo cáo'!$Z:$Z,"&lt;="&amp;E$4)-SUMIFS('Báo cáo'!$Q:$Q,'Báo cáo'!$AD:$AD,$A50,'Báo cáo'!$AA:$AA,"&lt;="&amp;E$4)</f>
        <v>0</v>
      </c>
      <c r="F50" s="28">
        <f>SUMIFS('Báo cáo'!$O:$O,'Báo cáo'!$AD:$AD,$A50,'Báo cáo'!$Z:$Z,"&lt;="&amp;F$4)+SUMIFS('Báo cáo'!$P:$P,'Báo cáo'!$AD:$AD,$A50,'Báo cáo'!$Z:$Z,"&lt;="&amp;F$4)-SUMIFS('Báo cáo'!$Q:$Q,'Báo cáo'!$AD:$AD,$A50,'Báo cáo'!$AA:$AA,"&lt;="&amp;F$4)</f>
        <v>0</v>
      </c>
      <c r="G50" s="28">
        <f>SUMIFS('Báo cáo'!$O:$O,'Báo cáo'!$AD:$AD,$A50,'Báo cáo'!$Z:$Z,"&lt;="&amp;G$4)+SUMIFS('Báo cáo'!$P:$P,'Báo cáo'!$AD:$AD,$A50,'Báo cáo'!$Z:$Z,"&lt;="&amp;G$4)-SUMIFS('Báo cáo'!$Q:$Q,'Báo cáo'!$AD:$AD,$A50,'Báo cáo'!$AA:$AA,"&lt;="&amp;G$4)</f>
        <v>0</v>
      </c>
      <c r="H50" s="28">
        <f>SUMIFS('Báo cáo'!$O:$O,'Báo cáo'!$AD:$AD,$A50,'Báo cáo'!$Z:$Z,"&lt;="&amp;H$4)+SUMIFS('Báo cáo'!$P:$P,'Báo cáo'!$AD:$AD,$A50,'Báo cáo'!$Z:$Z,"&lt;="&amp;H$4)-SUMIFS('Báo cáo'!$Q:$Q,'Báo cáo'!$AD:$AD,$A50,'Báo cáo'!$AA:$AA,"&lt;="&amp;H$4)</f>
        <v>0</v>
      </c>
      <c r="I50" s="28">
        <f>SUMIFS('Báo cáo'!$O:$O,'Báo cáo'!$AD:$AD,$A50,'Báo cáo'!$Z:$Z,"&lt;="&amp;I$4)+SUMIFS('Báo cáo'!$P:$P,'Báo cáo'!$AD:$AD,$A50,'Báo cáo'!$Z:$Z,"&lt;="&amp;I$4)-SUMIFS('Báo cáo'!$Q:$Q,'Báo cáo'!$AD:$AD,$A50,'Báo cáo'!$AA:$AA,"&lt;="&amp;I$4)</f>
        <v>0</v>
      </c>
      <c r="J50" s="28">
        <f>SUMIFS('Báo cáo'!$O:$O,'Báo cáo'!$AD:$AD,$A50,'Báo cáo'!$Z:$Z,"&lt;="&amp;J$4)+SUMIFS('Báo cáo'!$P:$P,'Báo cáo'!$AD:$AD,$A50,'Báo cáo'!$Z:$Z,"&lt;="&amp;J$4)-SUMIFS('Báo cáo'!$Q:$Q,'Báo cáo'!$AD:$AD,$A50,'Báo cáo'!$AA:$AA,"&lt;="&amp;J$4)</f>
        <v>0</v>
      </c>
      <c r="K50" s="28">
        <f>SUMIFS('Báo cáo'!$O:$O,'Báo cáo'!$AD:$AD,$A50,'Báo cáo'!$Z:$Z,"&lt;="&amp;K$4)+SUMIFS('Báo cáo'!$P:$P,'Báo cáo'!$AD:$AD,$A50,'Báo cáo'!$Z:$Z,"&lt;="&amp;K$4)-SUMIFS('Báo cáo'!$Q:$Q,'Báo cáo'!$AD:$AD,$A50,'Báo cáo'!$AA:$AA,"&lt;="&amp;K$4)</f>
        <v>0</v>
      </c>
      <c r="L50" s="28">
        <f>SUMIFS('Báo cáo'!$O:$O,'Báo cáo'!$AD:$AD,$A50,'Báo cáo'!$Z:$Z,"&lt;="&amp;L$4)+SUMIFS('Báo cáo'!$P:$P,'Báo cáo'!$AD:$AD,$A50,'Báo cáo'!$Z:$Z,"&lt;="&amp;L$4)-SUMIFS('Báo cáo'!$Q:$Q,'Báo cáo'!$AD:$AD,$A50,'Báo cáo'!$AA:$AA,"&lt;="&amp;L$4)</f>
        <v>0</v>
      </c>
      <c r="M50" s="28">
        <f>SUMIFS('Báo cáo'!$O:$O,'Báo cáo'!$AD:$AD,$A50,'Báo cáo'!$Z:$Z,"&lt;="&amp;M$4)+SUMIFS('Báo cáo'!$P:$P,'Báo cáo'!$AD:$AD,$A50,'Báo cáo'!$Z:$Z,"&lt;="&amp;M$4)-SUMIFS('Báo cáo'!$Q:$Q,'Báo cáo'!$AD:$AD,$A50,'Báo cáo'!$AA:$AA,"&lt;="&amp;M$4)</f>
        <v>0</v>
      </c>
      <c r="N50" s="28">
        <f>SUMIFS('Báo cáo'!$O:$O,'Báo cáo'!$AD:$AD,$A50,'Báo cáo'!$Z:$Z,"&lt;="&amp;N$4)+SUMIFS('Báo cáo'!$P:$P,'Báo cáo'!$AD:$AD,$A50,'Báo cáo'!$Z:$Z,"&lt;="&amp;N$4)-SUMIFS('Báo cáo'!$Q:$Q,'Báo cáo'!$AD:$AD,$A50,'Báo cáo'!$AA:$AA,"&lt;="&amp;N$4)</f>
        <v>0</v>
      </c>
    </row>
    <row r="51" spans="1:14">
      <c r="A51"/>
      <c r="B51"/>
      <c r="C51" s="114">
        <f>SUMIFS('Báo cáo'!$O:$O,'Báo cáo'!$AD:$AD,$A51,'Báo cáo'!$Z:$Z,"&lt;="&amp;C$4)+SUMIFS('Báo cáo'!$P:$P,'Báo cáo'!$AD:$AD,$A51,'Báo cáo'!$Z:$Z,"&lt;="&amp;C$4)-SUMIFS('Báo cáo'!$Q:$Q,'Báo cáo'!$AD:$AD,$A51,'Báo cáo'!$AA:$AA,"&lt;="&amp;C$4)</f>
        <v>0</v>
      </c>
      <c r="D51" s="28">
        <f>SUMIFS('Báo cáo'!$O:$O,'Báo cáo'!$AD:$AD,$A51,'Báo cáo'!$Z:$Z,"&lt;="&amp;D$4)+SUMIFS('Báo cáo'!$P:$P,'Báo cáo'!$AD:$AD,$A51,'Báo cáo'!$Z:$Z,"&lt;="&amp;D$4)-SUMIFS('Báo cáo'!$Q:$Q,'Báo cáo'!$AD:$AD,$A51,'Báo cáo'!$AA:$AA,"&lt;="&amp;D$4)</f>
        <v>0</v>
      </c>
      <c r="E51" s="28">
        <f>SUMIFS('Báo cáo'!$O:$O,'Báo cáo'!$AD:$AD,$A51,'Báo cáo'!$Z:$Z,"&lt;="&amp;E$4)+SUMIFS('Báo cáo'!$P:$P,'Báo cáo'!$AD:$AD,$A51,'Báo cáo'!$Z:$Z,"&lt;="&amp;E$4)-SUMIFS('Báo cáo'!$Q:$Q,'Báo cáo'!$AD:$AD,$A51,'Báo cáo'!$AA:$AA,"&lt;="&amp;E$4)</f>
        <v>0</v>
      </c>
      <c r="F51" s="28">
        <f>SUMIFS('Báo cáo'!$O:$O,'Báo cáo'!$AD:$AD,$A51,'Báo cáo'!$Z:$Z,"&lt;="&amp;F$4)+SUMIFS('Báo cáo'!$P:$P,'Báo cáo'!$AD:$AD,$A51,'Báo cáo'!$Z:$Z,"&lt;="&amp;F$4)-SUMIFS('Báo cáo'!$Q:$Q,'Báo cáo'!$AD:$AD,$A51,'Báo cáo'!$AA:$AA,"&lt;="&amp;F$4)</f>
        <v>0</v>
      </c>
      <c r="G51" s="28">
        <f>SUMIFS('Báo cáo'!$O:$O,'Báo cáo'!$AD:$AD,$A51,'Báo cáo'!$Z:$Z,"&lt;="&amp;G$4)+SUMIFS('Báo cáo'!$P:$P,'Báo cáo'!$AD:$AD,$A51,'Báo cáo'!$Z:$Z,"&lt;="&amp;G$4)-SUMIFS('Báo cáo'!$Q:$Q,'Báo cáo'!$AD:$AD,$A51,'Báo cáo'!$AA:$AA,"&lt;="&amp;G$4)</f>
        <v>0</v>
      </c>
      <c r="H51" s="28">
        <f>SUMIFS('Báo cáo'!$O:$O,'Báo cáo'!$AD:$AD,$A51,'Báo cáo'!$Z:$Z,"&lt;="&amp;H$4)+SUMIFS('Báo cáo'!$P:$P,'Báo cáo'!$AD:$AD,$A51,'Báo cáo'!$Z:$Z,"&lt;="&amp;H$4)-SUMIFS('Báo cáo'!$Q:$Q,'Báo cáo'!$AD:$AD,$A51,'Báo cáo'!$AA:$AA,"&lt;="&amp;H$4)</f>
        <v>0</v>
      </c>
      <c r="I51" s="28">
        <f>SUMIFS('Báo cáo'!$O:$O,'Báo cáo'!$AD:$AD,$A51,'Báo cáo'!$Z:$Z,"&lt;="&amp;I$4)+SUMIFS('Báo cáo'!$P:$P,'Báo cáo'!$AD:$AD,$A51,'Báo cáo'!$Z:$Z,"&lt;="&amp;I$4)-SUMIFS('Báo cáo'!$Q:$Q,'Báo cáo'!$AD:$AD,$A51,'Báo cáo'!$AA:$AA,"&lt;="&amp;I$4)</f>
        <v>0</v>
      </c>
      <c r="J51" s="28">
        <f>SUMIFS('Báo cáo'!$O:$O,'Báo cáo'!$AD:$AD,$A51,'Báo cáo'!$Z:$Z,"&lt;="&amp;J$4)+SUMIFS('Báo cáo'!$P:$P,'Báo cáo'!$AD:$AD,$A51,'Báo cáo'!$Z:$Z,"&lt;="&amp;J$4)-SUMIFS('Báo cáo'!$Q:$Q,'Báo cáo'!$AD:$AD,$A51,'Báo cáo'!$AA:$AA,"&lt;="&amp;J$4)</f>
        <v>0</v>
      </c>
      <c r="K51" s="28">
        <f>SUMIFS('Báo cáo'!$O:$O,'Báo cáo'!$AD:$AD,$A51,'Báo cáo'!$Z:$Z,"&lt;="&amp;K$4)+SUMIFS('Báo cáo'!$P:$P,'Báo cáo'!$AD:$AD,$A51,'Báo cáo'!$Z:$Z,"&lt;="&amp;K$4)-SUMIFS('Báo cáo'!$Q:$Q,'Báo cáo'!$AD:$AD,$A51,'Báo cáo'!$AA:$AA,"&lt;="&amp;K$4)</f>
        <v>0</v>
      </c>
      <c r="L51" s="28">
        <f>SUMIFS('Báo cáo'!$O:$O,'Báo cáo'!$AD:$AD,$A51,'Báo cáo'!$Z:$Z,"&lt;="&amp;L$4)+SUMIFS('Báo cáo'!$P:$P,'Báo cáo'!$AD:$AD,$A51,'Báo cáo'!$Z:$Z,"&lt;="&amp;L$4)-SUMIFS('Báo cáo'!$Q:$Q,'Báo cáo'!$AD:$AD,$A51,'Báo cáo'!$AA:$AA,"&lt;="&amp;L$4)</f>
        <v>0</v>
      </c>
      <c r="M51" s="28">
        <f>SUMIFS('Báo cáo'!$O:$O,'Báo cáo'!$AD:$AD,$A51,'Báo cáo'!$Z:$Z,"&lt;="&amp;M$4)+SUMIFS('Báo cáo'!$P:$P,'Báo cáo'!$AD:$AD,$A51,'Báo cáo'!$Z:$Z,"&lt;="&amp;M$4)-SUMIFS('Báo cáo'!$Q:$Q,'Báo cáo'!$AD:$AD,$A51,'Báo cáo'!$AA:$AA,"&lt;="&amp;M$4)</f>
        <v>0</v>
      </c>
      <c r="N51" s="28">
        <f>SUMIFS('Báo cáo'!$O:$O,'Báo cáo'!$AD:$AD,$A51,'Báo cáo'!$Z:$Z,"&lt;="&amp;N$4)+SUMIFS('Báo cáo'!$P:$P,'Báo cáo'!$AD:$AD,$A51,'Báo cáo'!$Z:$Z,"&lt;="&amp;N$4)-SUMIFS('Báo cáo'!$Q:$Q,'Báo cáo'!$AD:$AD,$A51,'Báo cáo'!$AA:$AA,"&lt;="&amp;N$4)</f>
        <v>0</v>
      </c>
    </row>
    <row r="52" spans="1:14">
      <c r="A52"/>
      <c r="B52"/>
      <c r="C52" s="114">
        <f>SUMIFS('Báo cáo'!$O:$O,'Báo cáo'!$AD:$AD,$A52,'Báo cáo'!$Z:$Z,"&lt;="&amp;C$4)+SUMIFS('Báo cáo'!$P:$P,'Báo cáo'!$AD:$AD,$A52,'Báo cáo'!$Z:$Z,"&lt;="&amp;C$4)-SUMIFS('Báo cáo'!$Q:$Q,'Báo cáo'!$AD:$AD,$A52,'Báo cáo'!$AA:$AA,"&lt;="&amp;C$4)</f>
        <v>0</v>
      </c>
      <c r="D52" s="28">
        <f>SUMIFS('Báo cáo'!$O:$O,'Báo cáo'!$AD:$AD,$A52,'Báo cáo'!$Z:$Z,"&lt;="&amp;D$4)+SUMIFS('Báo cáo'!$P:$P,'Báo cáo'!$AD:$AD,$A52,'Báo cáo'!$Z:$Z,"&lt;="&amp;D$4)-SUMIFS('Báo cáo'!$Q:$Q,'Báo cáo'!$AD:$AD,$A52,'Báo cáo'!$AA:$AA,"&lt;="&amp;D$4)</f>
        <v>0</v>
      </c>
      <c r="E52" s="28">
        <f>SUMIFS('Báo cáo'!$O:$O,'Báo cáo'!$AD:$AD,$A52,'Báo cáo'!$Z:$Z,"&lt;="&amp;E$4)+SUMIFS('Báo cáo'!$P:$P,'Báo cáo'!$AD:$AD,$A52,'Báo cáo'!$Z:$Z,"&lt;="&amp;E$4)-SUMIFS('Báo cáo'!$Q:$Q,'Báo cáo'!$AD:$AD,$A52,'Báo cáo'!$AA:$AA,"&lt;="&amp;E$4)</f>
        <v>0</v>
      </c>
      <c r="F52" s="28">
        <f>SUMIFS('Báo cáo'!$O:$O,'Báo cáo'!$AD:$AD,$A52,'Báo cáo'!$Z:$Z,"&lt;="&amp;F$4)+SUMIFS('Báo cáo'!$P:$P,'Báo cáo'!$AD:$AD,$A52,'Báo cáo'!$Z:$Z,"&lt;="&amp;F$4)-SUMIFS('Báo cáo'!$Q:$Q,'Báo cáo'!$AD:$AD,$A52,'Báo cáo'!$AA:$AA,"&lt;="&amp;F$4)</f>
        <v>0</v>
      </c>
      <c r="G52" s="28">
        <f>SUMIFS('Báo cáo'!$O:$O,'Báo cáo'!$AD:$AD,$A52,'Báo cáo'!$Z:$Z,"&lt;="&amp;G$4)+SUMIFS('Báo cáo'!$P:$P,'Báo cáo'!$AD:$AD,$A52,'Báo cáo'!$Z:$Z,"&lt;="&amp;G$4)-SUMIFS('Báo cáo'!$Q:$Q,'Báo cáo'!$AD:$AD,$A52,'Báo cáo'!$AA:$AA,"&lt;="&amp;G$4)</f>
        <v>0</v>
      </c>
      <c r="H52" s="28">
        <f>SUMIFS('Báo cáo'!$O:$O,'Báo cáo'!$AD:$AD,$A52,'Báo cáo'!$Z:$Z,"&lt;="&amp;H$4)+SUMIFS('Báo cáo'!$P:$P,'Báo cáo'!$AD:$AD,$A52,'Báo cáo'!$Z:$Z,"&lt;="&amp;H$4)-SUMIFS('Báo cáo'!$Q:$Q,'Báo cáo'!$AD:$AD,$A52,'Báo cáo'!$AA:$AA,"&lt;="&amp;H$4)</f>
        <v>0</v>
      </c>
      <c r="I52" s="28">
        <f>SUMIFS('Báo cáo'!$O:$O,'Báo cáo'!$AD:$AD,$A52,'Báo cáo'!$Z:$Z,"&lt;="&amp;I$4)+SUMIFS('Báo cáo'!$P:$P,'Báo cáo'!$AD:$AD,$A52,'Báo cáo'!$Z:$Z,"&lt;="&amp;I$4)-SUMIFS('Báo cáo'!$Q:$Q,'Báo cáo'!$AD:$AD,$A52,'Báo cáo'!$AA:$AA,"&lt;="&amp;I$4)</f>
        <v>0</v>
      </c>
      <c r="J52" s="28">
        <f>SUMIFS('Báo cáo'!$O:$O,'Báo cáo'!$AD:$AD,$A52,'Báo cáo'!$Z:$Z,"&lt;="&amp;J$4)+SUMIFS('Báo cáo'!$P:$P,'Báo cáo'!$AD:$AD,$A52,'Báo cáo'!$Z:$Z,"&lt;="&amp;J$4)-SUMIFS('Báo cáo'!$Q:$Q,'Báo cáo'!$AD:$AD,$A52,'Báo cáo'!$AA:$AA,"&lt;="&amp;J$4)</f>
        <v>0</v>
      </c>
      <c r="K52" s="28">
        <f>SUMIFS('Báo cáo'!$O:$O,'Báo cáo'!$AD:$AD,$A52,'Báo cáo'!$Z:$Z,"&lt;="&amp;K$4)+SUMIFS('Báo cáo'!$P:$P,'Báo cáo'!$AD:$AD,$A52,'Báo cáo'!$Z:$Z,"&lt;="&amp;K$4)-SUMIFS('Báo cáo'!$Q:$Q,'Báo cáo'!$AD:$AD,$A52,'Báo cáo'!$AA:$AA,"&lt;="&amp;K$4)</f>
        <v>0</v>
      </c>
      <c r="L52" s="28">
        <f>SUMIFS('Báo cáo'!$O:$O,'Báo cáo'!$AD:$AD,$A52,'Báo cáo'!$Z:$Z,"&lt;="&amp;L$4)+SUMIFS('Báo cáo'!$P:$P,'Báo cáo'!$AD:$AD,$A52,'Báo cáo'!$Z:$Z,"&lt;="&amp;L$4)-SUMIFS('Báo cáo'!$Q:$Q,'Báo cáo'!$AD:$AD,$A52,'Báo cáo'!$AA:$AA,"&lt;="&amp;L$4)</f>
        <v>0</v>
      </c>
      <c r="M52" s="28">
        <f>SUMIFS('Báo cáo'!$O:$O,'Báo cáo'!$AD:$AD,$A52,'Báo cáo'!$Z:$Z,"&lt;="&amp;M$4)+SUMIFS('Báo cáo'!$P:$P,'Báo cáo'!$AD:$AD,$A52,'Báo cáo'!$Z:$Z,"&lt;="&amp;M$4)-SUMIFS('Báo cáo'!$Q:$Q,'Báo cáo'!$AD:$AD,$A52,'Báo cáo'!$AA:$AA,"&lt;="&amp;M$4)</f>
        <v>0</v>
      </c>
      <c r="N52" s="28">
        <f>SUMIFS('Báo cáo'!$O:$O,'Báo cáo'!$AD:$AD,$A52,'Báo cáo'!$Z:$Z,"&lt;="&amp;N$4)+SUMIFS('Báo cáo'!$P:$P,'Báo cáo'!$AD:$AD,$A52,'Báo cáo'!$Z:$Z,"&lt;="&amp;N$4)-SUMIFS('Báo cáo'!$Q:$Q,'Báo cáo'!$AD:$AD,$A52,'Báo cáo'!$AA:$AA,"&lt;="&amp;N$4)</f>
        <v>0</v>
      </c>
    </row>
    <row r="53" spans="1:14">
      <c r="A53"/>
      <c r="B53"/>
      <c r="C53" s="114">
        <f>SUMIFS('Báo cáo'!$O:$O,'Báo cáo'!$AD:$AD,$A53,'Báo cáo'!$Z:$Z,"&lt;="&amp;C$4)+SUMIFS('Báo cáo'!$P:$P,'Báo cáo'!$AD:$AD,$A53,'Báo cáo'!$Z:$Z,"&lt;="&amp;C$4)-SUMIFS('Báo cáo'!$Q:$Q,'Báo cáo'!$AD:$AD,$A53,'Báo cáo'!$AA:$AA,"&lt;="&amp;C$4)</f>
        <v>0</v>
      </c>
      <c r="D53" s="28">
        <f>SUMIFS('Báo cáo'!$O:$O,'Báo cáo'!$AD:$AD,$A53,'Báo cáo'!$Z:$Z,"&lt;="&amp;D$4)+SUMIFS('Báo cáo'!$P:$P,'Báo cáo'!$AD:$AD,$A53,'Báo cáo'!$Z:$Z,"&lt;="&amp;D$4)-SUMIFS('Báo cáo'!$Q:$Q,'Báo cáo'!$AD:$AD,$A53,'Báo cáo'!$AA:$AA,"&lt;="&amp;D$4)</f>
        <v>0</v>
      </c>
      <c r="E53" s="28">
        <f>SUMIFS('Báo cáo'!$O:$O,'Báo cáo'!$AD:$AD,$A53,'Báo cáo'!$Z:$Z,"&lt;="&amp;E$4)+SUMIFS('Báo cáo'!$P:$P,'Báo cáo'!$AD:$AD,$A53,'Báo cáo'!$Z:$Z,"&lt;="&amp;E$4)-SUMIFS('Báo cáo'!$Q:$Q,'Báo cáo'!$AD:$AD,$A53,'Báo cáo'!$AA:$AA,"&lt;="&amp;E$4)</f>
        <v>0</v>
      </c>
      <c r="F53" s="28">
        <f>SUMIFS('Báo cáo'!$O:$O,'Báo cáo'!$AD:$AD,$A53,'Báo cáo'!$Z:$Z,"&lt;="&amp;F$4)+SUMIFS('Báo cáo'!$P:$P,'Báo cáo'!$AD:$AD,$A53,'Báo cáo'!$Z:$Z,"&lt;="&amp;F$4)-SUMIFS('Báo cáo'!$Q:$Q,'Báo cáo'!$AD:$AD,$A53,'Báo cáo'!$AA:$AA,"&lt;="&amp;F$4)</f>
        <v>0</v>
      </c>
      <c r="G53" s="28">
        <f>SUMIFS('Báo cáo'!$O:$O,'Báo cáo'!$AD:$AD,$A53,'Báo cáo'!$Z:$Z,"&lt;="&amp;G$4)+SUMIFS('Báo cáo'!$P:$P,'Báo cáo'!$AD:$AD,$A53,'Báo cáo'!$Z:$Z,"&lt;="&amp;G$4)-SUMIFS('Báo cáo'!$Q:$Q,'Báo cáo'!$AD:$AD,$A53,'Báo cáo'!$AA:$AA,"&lt;="&amp;G$4)</f>
        <v>0</v>
      </c>
      <c r="H53" s="28">
        <f>SUMIFS('Báo cáo'!$O:$O,'Báo cáo'!$AD:$AD,$A53,'Báo cáo'!$Z:$Z,"&lt;="&amp;H$4)+SUMIFS('Báo cáo'!$P:$P,'Báo cáo'!$AD:$AD,$A53,'Báo cáo'!$Z:$Z,"&lt;="&amp;H$4)-SUMIFS('Báo cáo'!$Q:$Q,'Báo cáo'!$AD:$AD,$A53,'Báo cáo'!$AA:$AA,"&lt;="&amp;H$4)</f>
        <v>0</v>
      </c>
      <c r="I53" s="28">
        <f>SUMIFS('Báo cáo'!$O:$O,'Báo cáo'!$AD:$AD,$A53,'Báo cáo'!$Z:$Z,"&lt;="&amp;I$4)+SUMIFS('Báo cáo'!$P:$P,'Báo cáo'!$AD:$AD,$A53,'Báo cáo'!$Z:$Z,"&lt;="&amp;I$4)-SUMIFS('Báo cáo'!$Q:$Q,'Báo cáo'!$AD:$AD,$A53,'Báo cáo'!$AA:$AA,"&lt;="&amp;I$4)</f>
        <v>0</v>
      </c>
      <c r="J53" s="28">
        <f>SUMIFS('Báo cáo'!$O:$O,'Báo cáo'!$AD:$AD,$A53,'Báo cáo'!$Z:$Z,"&lt;="&amp;J$4)+SUMIFS('Báo cáo'!$P:$P,'Báo cáo'!$AD:$AD,$A53,'Báo cáo'!$Z:$Z,"&lt;="&amp;J$4)-SUMIFS('Báo cáo'!$Q:$Q,'Báo cáo'!$AD:$AD,$A53,'Báo cáo'!$AA:$AA,"&lt;="&amp;J$4)</f>
        <v>0</v>
      </c>
      <c r="K53" s="28">
        <f>SUMIFS('Báo cáo'!$O:$O,'Báo cáo'!$AD:$AD,$A53,'Báo cáo'!$Z:$Z,"&lt;="&amp;K$4)+SUMIFS('Báo cáo'!$P:$P,'Báo cáo'!$AD:$AD,$A53,'Báo cáo'!$Z:$Z,"&lt;="&amp;K$4)-SUMIFS('Báo cáo'!$Q:$Q,'Báo cáo'!$AD:$AD,$A53,'Báo cáo'!$AA:$AA,"&lt;="&amp;K$4)</f>
        <v>0</v>
      </c>
      <c r="L53" s="28">
        <f>SUMIFS('Báo cáo'!$O:$O,'Báo cáo'!$AD:$AD,$A53,'Báo cáo'!$Z:$Z,"&lt;="&amp;L$4)+SUMIFS('Báo cáo'!$P:$P,'Báo cáo'!$AD:$AD,$A53,'Báo cáo'!$Z:$Z,"&lt;="&amp;L$4)-SUMIFS('Báo cáo'!$Q:$Q,'Báo cáo'!$AD:$AD,$A53,'Báo cáo'!$AA:$AA,"&lt;="&amp;L$4)</f>
        <v>0</v>
      </c>
      <c r="M53" s="28">
        <f>SUMIFS('Báo cáo'!$O:$O,'Báo cáo'!$AD:$AD,$A53,'Báo cáo'!$Z:$Z,"&lt;="&amp;M$4)+SUMIFS('Báo cáo'!$P:$P,'Báo cáo'!$AD:$AD,$A53,'Báo cáo'!$Z:$Z,"&lt;="&amp;M$4)-SUMIFS('Báo cáo'!$Q:$Q,'Báo cáo'!$AD:$AD,$A53,'Báo cáo'!$AA:$AA,"&lt;="&amp;M$4)</f>
        <v>0</v>
      </c>
      <c r="N53" s="28">
        <f>SUMIFS('Báo cáo'!$O:$O,'Báo cáo'!$AD:$AD,$A53,'Báo cáo'!$Z:$Z,"&lt;="&amp;N$4)+SUMIFS('Báo cáo'!$P:$P,'Báo cáo'!$AD:$AD,$A53,'Báo cáo'!$Z:$Z,"&lt;="&amp;N$4)-SUMIFS('Báo cáo'!$Q:$Q,'Báo cáo'!$AD:$AD,$A53,'Báo cáo'!$AA:$AA,"&lt;="&amp;N$4)</f>
        <v>0</v>
      </c>
    </row>
    <row r="54" spans="1:14">
      <c r="A54"/>
      <c r="B54"/>
      <c r="C54" s="114">
        <f>SUMIFS('Báo cáo'!$O:$O,'Báo cáo'!$AD:$AD,$A54,'Báo cáo'!$Z:$Z,"&lt;="&amp;C$4)+SUMIFS('Báo cáo'!$P:$P,'Báo cáo'!$AD:$AD,$A54,'Báo cáo'!$Z:$Z,"&lt;="&amp;C$4)-SUMIFS('Báo cáo'!$Q:$Q,'Báo cáo'!$AD:$AD,$A54,'Báo cáo'!$AA:$AA,"&lt;="&amp;C$4)</f>
        <v>0</v>
      </c>
      <c r="D54" s="114">
        <f>SUMIFS('Báo cáo'!$O:$O,'Báo cáo'!$AD:$AD,$A54,'Báo cáo'!$Z:$Z,"&lt;="&amp;D$4)+SUMIFS('Báo cáo'!$P:$P,'Báo cáo'!$AD:$AD,$A54,'Báo cáo'!$Z:$Z,"&lt;="&amp;D$4)-SUMIFS('Báo cáo'!$Q:$Q,'Báo cáo'!$AD:$AD,$A54,'Báo cáo'!$AA:$AA,"&lt;="&amp;D$4)</f>
        <v>0</v>
      </c>
      <c r="E54" s="114">
        <f>SUMIFS('Báo cáo'!$O:$O,'Báo cáo'!$AD:$AD,$A54,'Báo cáo'!$Z:$Z,"&lt;="&amp;E$4)+SUMIFS('Báo cáo'!$P:$P,'Báo cáo'!$AD:$AD,$A54,'Báo cáo'!$Z:$Z,"&lt;="&amp;E$4)-SUMIFS('Báo cáo'!$Q:$Q,'Báo cáo'!$AD:$AD,$A54,'Báo cáo'!$AA:$AA,"&lt;="&amp;E$4)</f>
        <v>0</v>
      </c>
      <c r="F54" s="114">
        <f>SUMIFS('Báo cáo'!$O:$O,'Báo cáo'!$AD:$AD,$A54,'Báo cáo'!$Z:$Z,"&lt;="&amp;F$4)+SUMIFS('Báo cáo'!$P:$P,'Báo cáo'!$AD:$AD,$A54,'Báo cáo'!$Z:$Z,"&lt;="&amp;F$4)-SUMIFS('Báo cáo'!$Q:$Q,'Báo cáo'!$AD:$AD,$A54,'Báo cáo'!$AA:$AA,"&lt;="&amp;F$4)</f>
        <v>0</v>
      </c>
      <c r="G54" s="114">
        <f>SUMIFS('Báo cáo'!$O:$O,'Báo cáo'!$AD:$AD,$A54,'Báo cáo'!$Z:$Z,"&lt;="&amp;G$4)+SUMIFS('Báo cáo'!$P:$P,'Báo cáo'!$AD:$AD,$A54,'Báo cáo'!$Z:$Z,"&lt;="&amp;G$4)-SUMIFS('Báo cáo'!$Q:$Q,'Báo cáo'!$AD:$AD,$A54,'Báo cáo'!$AA:$AA,"&lt;="&amp;G$4)</f>
        <v>0</v>
      </c>
      <c r="H54" s="114">
        <f>SUMIFS('Báo cáo'!$O:$O,'Báo cáo'!$AD:$AD,$A54,'Báo cáo'!$Z:$Z,"&lt;="&amp;H$4)+SUMIFS('Báo cáo'!$P:$P,'Báo cáo'!$AD:$AD,$A54,'Báo cáo'!$Z:$Z,"&lt;="&amp;H$4)-SUMIFS('Báo cáo'!$Q:$Q,'Báo cáo'!$AD:$AD,$A54,'Báo cáo'!$AA:$AA,"&lt;="&amp;H$4)</f>
        <v>0</v>
      </c>
      <c r="I54" s="114">
        <f>SUMIFS('Báo cáo'!$O:$O,'Báo cáo'!$AD:$AD,$A54,'Báo cáo'!$Z:$Z,"&lt;="&amp;I$4)+SUMIFS('Báo cáo'!$P:$P,'Báo cáo'!$AD:$AD,$A54,'Báo cáo'!$Z:$Z,"&lt;="&amp;I$4)-SUMIFS('Báo cáo'!$Q:$Q,'Báo cáo'!$AD:$AD,$A54,'Báo cáo'!$AA:$AA,"&lt;="&amp;I$4)</f>
        <v>0</v>
      </c>
      <c r="J54" s="114">
        <f>SUMIFS('Báo cáo'!$O:$O,'Báo cáo'!$AD:$AD,$A54,'Báo cáo'!$Z:$Z,"&lt;="&amp;J$4)+SUMIFS('Báo cáo'!$P:$P,'Báo cáo'!$AD:$AD,$A54,'Báo cáo'!$Z:$Z,"&lt;="&amp;J$4)-SUMIFS('Báo cáo'!$Q:$Q,'Báo cáo'!$AD:$AD,$A54,'Báo cáo'!$AA:$AA,"&lt;="&amp;J$4)</f>
        <v>0</v>
      </c>
      <c r="K54" s="114">
        <f>SUMIFS('Báo cáo'!$O:$O,'Báo cáo'!$AD:$AD,$A54,'Báo cáo'!$Z:$Z,"&lt;="&amp;K$4)+SUMIFS('Báo cáo'!$P:$P,'Báo cáo'!$AD:$AD,$A54,'Báo cáo'!$Z:$Z,"&lt;="&amp;K$4)-SUMIFS('Báo cáo'!$Q:$Q,'Báo cáo'!$AD:$AD,$A54,'Báo cáo'!$AA:$AA,"&lt;="&amp;K$4)</f>
        <v>0</v>
      </c>
      <c r="L54" s="114">
        <f>SUMIFS('Báo cáo'!$O:$O,'Báo cáo'!$AD:$AD,$A54,'Báo cáo'!$Z:$Z,"&lt;="&amp;L$4)+SUMIFS('Báo cáo'!$P:$P,'Báo cáo'!$AD:$AD,$A54,'Báo cáo'!$Z:$Z,"&lt;="&amp;L$4)-SUMIFS('Báo cáo'!$Q:$Q,'Báo cáo'!$AD:$AD,$A54,'Báo cáo'!$AA:$AA,"&lt;="&amp;L$4)</f>
        <v>0</v>
      </c>
      <c r="M54" s="114">
        <f>SUMIFS('Báo cáo'!$O:$O,'Báo cáo'!$AD:$AD,$A54,'Báo cáo'!$Z:$Z,"&lt;="&amp;M$4)+SUMIFS('Báo cáo'!$P:$P,'Báo cáo'!$AD:$AD,$A54,'Báo cáo'!$Z:$Z,"&lt;="&amp;M$4)-SUMIFS('Báo cáo'!$Q:$Q,'Báo cáo'!$AD:$AD,$A54,'Báo cáo'!$AA:$AA,"&lt;="&amp;M$4)</f>
        <v>0</v>
      </c>
      <c r="N54" s="114">
        <f>SUMIFS('Báo cáo'!$O:$O,'Báo cáo'!$AD:$AD,$A54,'Báo cáo'!$Z:$Z,"&lt;="&amp;N$4)+SUMIFS('Báo cáo'!$P:$P,'Báo cáo'!$AD:$AD,$A54,'Báo cáo'!$Z:$Z,"&lt;="&amp;N$4)-SUMIFS('Báo cáo'!$Q:$Q,'Báo cáo'!$AD:$AD,$A54,'Báo cáo'!$AA:$AA,"&lt;="&amp;N$4)</f>
        <v>0</v>
      </c>
    </row>
    <row r="55" spans="1:14">
      <c r="A55"/>
      <c r="B55"/>
      <c r="C55" s="114">
        <f>SUMIFS('Báo cáo'!$O:$O,'Báo cáo'!$AD:$AD,$A55,'Báo cáo'!$Z:$Z,"&lt;="&amp;C$4)+SUMIFS('Báo cáo'!$P:$P,'Báo cáo'!$AD:$AD,$A55,'Báo cáo'!$Z:$Z,"&lt;="&amp;C$4)-SUMIFS('Báo cáo'!$Q:$Q,'Báo cáo'!$AD:$AD,$A55,'Báo cáo'!$AA:$AA,"&lt;="&amp;C$4)</f>
        <v>0</v>
      </c>
      <c r="D55" s="114">
        <f>SUMIFS('Báo cáo'!$O:$O,'Báo cáo'!$AD:$AD,$A55,'Báo cáo'!$Z:$Z,"&lt;="&amp;D$4)+SUMIFS('Báo cáo'!$P:$P,'Báo cáo'!$AD:$AD,$A55,'Báo cáo'!$Z:$Z,"&lt;="&amp;D$4)-SUMIFS('Báo cáo'!$Q:$Q,'Báo cáo'!$AD:$AD,$A55,'Báo cáo'!$AA:$AA,"&lt;="&amp;D$4)</f>
        <v>0</v>
      </c>
      <c r="E55" s="114">
        <f>SUMIFS('Báo cáo'!$O:$O,'Báo cáo'!$AD:$AD,$A55,'Báo cáo'!$Z:$Z,"&lt;="&amp;E$4)+SUMIFS('Báo cáo'!$P:$P,'Báo cáo'!$AD:$AD,$A55,'Báo cáo'!$Z:$Z,"&lt;="&amp;E$4)-SUMIFS('Báo cáo'!$Q:$Q,'Báo cáo'!$AD:$AD,$A55,'Báo cáo'!$AA:$AA,"&lt;="&amp;E$4)</f>
        <v>0</v>
      </c>
      <c r="F55" s="114">
        <f>SUMIFS('Báo cáo'!$O:$O,'Báo cáo'!$AD:$AD,$A55,'Báo cáo'!$Z:$Z,"&lt;="&amp;F$4)+SUMIFS('Báo cáo'!$P:$P,'Báo cáo'!$AD:$AD,$A55,'Báo cáo'!$Z:$Z,"&lt;="&amp;F$4)-SUMIFS('Báo cáo'!$Q:$Q,'Báo cáo'!$AD:$AD,$A55,'Báo cáo'!$AA:$AA,"&lt;="&amp;F$4)</f>
        <v>0</v>
      </c>
      <c r="G55" s="114">
        <f>SUMIFS('Báo cáo'!$O:$O,'Báo cáo'!$AD:$AD,$A55,'Báo cáo'!$Z:$Z,"&lt;="&amp;G$4)+SUMIFS('Báo cáo'!$P:$P,'Báo cáo'!$AD:$AD,$A55,'Báo cáo'!$Z:$Z,"&lt;="&amp;G$4)-SUMIFS('Báo cáo'!$Q:$Q,'Báo cáo'!$AD:$AD,$A55,'Báo cáo'!$AA:$AA,"&lt;="&amp;G$4)</f>
        <v>0</v>
      </c>
      <c r="H55" s="114">
        <f>SUMIFS('Báo cáo'!$O:$O,'Báo cáo'!$AD:$AD,$A55,'Báo cáo'!$Z:$Z,"&lt;="&amp;H$4)+SUMIFS('Báo cáo'!$P:$P,'Báo cáo'!$AD:$AD,$A55,'Báo cáo'!$Z:$Z,"&lt;="&amp;H$4)-SUMIFS('Báo cáo'!$Q:$Q,'Báo cáo'!$AD:$AD,$A55,'Báo cáo'!$AA:$AA,"&lt;="&amp;H$4)</f>
        <v>0</v>
      </c>
      <c r="I55" s="114">
        <f>SUMIFS('Báo cáo'!$O:$O,'Báo cáo'!$AD:$AD,$A55,'Báo cáo'!$Z:$Z,"&lt;="&amp;I$4)+SUMIFS('Báo cáo'!$P:$P,'Báo cáo'!$AD:$AD,$A55,'Báo cáo'!$Z:$Z,"&lt;="&amp;I$4)-SUMIFS('Báo cáo'!$Q:$Q,'Báo cáo'!$AD:$AD,$A55,'Báo cáo'!$AA:$AA,"&lt;="&amp;I$4)</f>
        <v>0</v>
      </c>
      <c r="J55" s="114">
        <f>SUMIFS('Báo cáo'!$O:$O,'Báo cáo'!$AD:$AD,$A55,'Báo cáo'!$Z:$Z,"&lt;="&amp;J$4)+SUMIFS('Báo cáo'!$P:$P,'Báo cáo'!$AD:$AD,$A55,'Báo cáo'!$Z:$Z,"&lt;="&amp;J$4)-SUMIFS('Báo cáo'!$Q:$Q,'Báo cáo'!$AD:$AD,$A55,'Báo cáo'!$AA:$AA,"&lt;="&amp;J$4)</f>
        <v>0</v>
      </c>
      <c r="K55" s="114">
        <f>SUMIFS('Báo cáo'!$O:$O,'Báo cáo'!$AD:$AD,$A55,'Báo cáo'!$Z:$Z,"&lt;="&amp;K$4)+SUMIFS('Báo cáo'!$P:$P,'Báo cáo'!$AD:$AD,$A55,'Báo cáo'!$Z:$Z,"&lt;="&amp;K$4)-SUMIFS('Báo cáo'!$Q:$Q,'Báo cáo'!$AD:$AD,$A55,'Báo cáo'!$AA:$AA,"&lt;="&amp;K$4)</f>
        <v>0</v>
      </c>
      <c r="L55" s="114">
        <f>SUMIFS('Báo cáo'!$O:$O,'Báo cáo'!$AD:$AD,$A55,'Báo cáo'!$Z:$Z,"&lt;="&amp;L$4)+SUMIFS('Báo cáo'!$P:$P,'Báo cáo'!$AD:$AD,$A55,'Báo cáo'!$Z:$Z,"&lt;="&amp;L$4)-SUMIFS('Báo cáo'!$Q:$Q,'Báo cáo'!$AD:$AD,$A55,'Báo cáo'!$AA:$AA,"&lt;="&amp;L$4)</f>
        <v>0</v>
      </c>
      <c r="M55" s="114">
        <f>SUMIFS('Báo cáo'!$O:$O,'Báo cáo'!$AD:$AD,$A55,'Báo cáo'!$Z:$Z,"&lt;="&amp;M$4)+SUMIFS('Báo cáo'!$P:$P,'Báo cáo'!$AD:$AD,$A55,'Báo cáo'!$Z:$Z,"&lt;="&amp;M$4)-SUMIFS('Báo cáo'!$Q:$Q,'Báo cáo'!$AD:$AD,$A55,'Báo cáo'!$AA:$AA,"&lt;="&amp;M$4)</f>
        <v>0</v>
      </c>
      <c r="N55" s="114">
        <f>SUMIFS('Báo cáo'!$O:$O,'Báo cáo'!$AD:$AD,$A55,'Báo cáo'!$Z:$Z,"&lt;="&amp;N$4)+SUMIFS('Báo cáo'!$P:$P,'Báo cáo'!$AD:$AD,$A55,'Báo cáo'!$Z:$Z,"&lt;="&amp;N$4)-SUMIFS('Báo cáo'!$Q:$Q,'Báo cáo'!$AD:$AD,$A55,'Báo cáo'!$AA:$AA,"&lt;="&amp;N$4)</f>
        <v>0</v>
      </c>
    </row>
    <row r="56" spans="1:14">
      <c r="A56"/>
      <c r="B56"/>
      <c r="C56" s="114">
        <f>SUMIFS('Báo cáo'!$O:$O,'Báo cáo'!$AD:$AD,$A56,'Báo cáo'!$Z:$Z,"&lt;="&amp;C$4)+SUMIFS('Báo cáo'!$P:$P,'Báo cáo'!$AD:$AD,$A56,'Báo cáo'!$Z:$Z,"&lt;="&amp;C$4)-SUMIFS('Báo cáo'!$Q:$Q,'Báo cáo'!$AD:$AD,$A56,'Báo cáo'!$AA:$AA,"&lt;="&amp;C$4)</f>
        <v>0</v>
      </c>
      <c r="D56" s="28">
        <f>SUMIFS('Báo cáo'!$O:$O,'Báo cáo'!$AD:$AD,$A56,'Báo cáo'!$Z:$Z,"&lt;="&amp;D$4)+SUMIFS('Báo cáo'!$P:$P,'Báo cáo'!$AD:$AD,$A56,'Báo cáo'!$Z:$Z,"&lt;="&amp;D$4)-SUMIFS('Báo cáo'!$Q:$Q,'Báo cáo'!$AD:$AD,$A56,'Báo cáo'!$AA:$AA,"&lt;="&amp;D$4)</f>
        <v>0</v>
      </c>
      <c r="E56" s="28">
        <f>SUMIFS('Báo cáo'!$O:$O,'Báo cáo'!$AD:$AD,$A56,'Báo cáo'!$Z:$Z,"&lt;="&amp;E$4)+SUMIFS('Báo cáo'!$P:$P,'Báo cáo'!$AD:$AD,$A56,'Báo cáo'!$Z:$Z,"&lt;="&amp;E$4)-SUMIFS('Báo cáo'!$Q:$Q,'Báo cáo'!$AD:$AD,$A56,'Báo cáo'!$AA:$AA,"&lt;="&amp;E$4)</f>
        <v>0</v>
      </c>
      <c r="F56" s="28">
        <f>SUMIFS('Báo cáo'!$O:$O,'Báo cáo'!$AD:$AD,$A56,'Báo cáo'!$Z:$Z,"&lt;="&amp;F$4)+SUMIFS('Báo cáo'!$P:$P,'Báo cáo'!$AD:$AD,$A56,'Báo cáo'!$Z:$Z,"&lt;="&amp;F$4)-SUMIFS('Báo cáo'!$Q:$Q,'Báo cáo'!$AD:$AD,$A56,'Báo cáo'!$AA:$AA,"&lt;="&amp;F$4)</f>
        <v>0</v>
      </c>
      <c r="G56" s="28">
        <f>SUMIFS('Báo cáo'!$O:$O,'Báo cáo'!$AD:$AD,$A56,'Báo cáo'!$Z:$Z,"&lt;="&amp;G$4)+SUMIFS('Báo cáo'!$P:$P,'Báo cáo'!$AD:$AD,$A56,'Báo cáo'!$Z:$Z,"&lt;="&amp;G$4)-SUMIFS('Báo cáo'!$Q:$Q,'Báo cáo'!$AD:$AD,$A56,'Báo cáo'!$AA:$AA,"&lt;="&amp;G$4)</f>
        <v>0</v>
      </c>
      <c r="H56" s="28">
        <f>SUMIFS('Báo cáo'!$O:$O,'Báo cáo'!$AD:$AD,$A56,'Báo cáo'!$Z:$Z,"&lt;="&amp;H$4)+SUMIFS('Báo cáo'!$P:$P,'Báo cáo'!$AD:$AD,$A56,'Báo cáo'!$Z:$Z,"&lt;="&amp;H$4)-SUMIFS('Báo cáo'!$Q:$Q,'Báo cáo'!$AD:$AD,$A56,'Báo cáo'!$AA:$AA,"&lt;="&amp;H$4)</f>
        <v>0</v>
      </c>
      <c r="I56" s="28">
        <f>SUMIFS('Báo cáo'!$O:$O,'Báo cáo'!$AD:$AD,$A56,'Báo cáo'!$Z:$Z,"&lt;="&amp;I$4)+SUMIFS('Báo cáo'!$P:$P,'Báo cáo'!$AD:$AD,$A56,'Báo cáo'!$Z:$Z,"&lt;="&amp;I$4)-SUMIFS('Báo cáo'!$Q:$Q,'Báo cáo'!$AD:$AD,$A56,'Báo cáo'!$AA:$AA,"&lt;="&amp;I$4)</f>
        <v>0</v>
      </c>
      <c r="J56" s="28">
        <f>SUMIFS('Báo cáo'!$O:$O,'Báo cáo'!$AD:$AD,$A56,'Báo cáo'!$Z:$Z,"&lt;="&amp;J$4)+SUMIFS('Báo cáo'!$P:$P,'Báo cáo'!$AD:$AD,$A56,'Báo cáo'!$Z:$Z,"&lt;="&amp;J$4)-SUMIFS('Báo cáo'!$Q:$Q,'Báo cáo'!$AD:$AD,$A56,'Báo cáo'!$AA:$AA,"&lt;="&amp;J$4)</f>
        <v>0</v>
      </c>
      <c r="K56" s="28">
        <f>SUMIFS('Báo cáo'!$O:$O,'Báo cáo'!$AD:$AD,$A56,'Báo cáo'!$Z:$Z,"&lt;="&amp;K$4)+SUMIFS('Báo cáo'!$P:$P,'Báo cáo'!$AD:$AD,$A56,'Báo cáo'!$Z:$Z,"&lt;="&amp;K$4)-SUMIFS('Báo cáo'!$Q:$Q,'Báo cáo'!$AD:$AD,$A56,'Báo cáo'!$AA:$AA,"&lt;="&amp;K$4)</f>
        <v>0</v>
      </c>
      <c r="L56" s="28">
        <f>SUMIFS('Báo cáo'!$O:$O,'Báo cáo'!$AD:$AD,$A56,'Báo cáo'!$Z:$Z,"&lt;="&amp;L$4)+SUMIFS('Báo cáo'!$P:$P,'Báo cáo'!$AD:$AD,$A56,'Báo cáo'!$Z:$Z,"&lt;="&amp;L$4)-SUMIFS('Báo cáo'!$Q:$Q,'Báo cáo'!$AD:$AD,$A56,'Báo cáo'!$AA:$AA,"&lt;="&amp;L$4)</f>
        <v>0</v>
      </c>
      <c r="M56" s="28">
        <f>SUMIFS('Báo cáo'!$O:$O,'Báo cáo'!$AD:$AD,$A56,'Báo cáo'!$Z:$Z,"&lt;="&amp;M$4)+SUMIFS('Báo cáo'!$P:$P,'Báo cáo'!$AD:$AD,$A56,'Báo cáo'!$Z:$Z,"&lt;="&amp;M$4)-SUMIFS('Báo cáo'!$Q:$Q,'Báo cáo'!$AD:$AD,$A56,'Báo cáo'!$AA:$AA,"&lt;="&amp;M$4)</f>
        <v>0</v>
      </c>
      <c r="N56" s="28">
        <f>SUMIFS('Báo cáo'!$O:$O,'Báo cáo'!$AD:$AD,$A56,'Báo cáo'!$Z:$Z,"&lt;="&amp;N$4)+SUMIFS('Báo cáo'!$P:$P,'Báo cáo'!$AD:$AD,$A56,'Báo cáo'!$Z:$Z,"&lt;="&amp;N$4)-SUMIFS('Báo cáo'!$Q:$Q,'Báo cáo'!$AD:$AD,$A56,'Báo cáo'!$AA:$AA,"&lt;="&amp;N$4)</f>
        <v>0</v>
      </c>
    </row>
    <row r="57" spans="1:14">
      <c r="A57"/>
      <c r="B57"/>
      <c r="C57" s="114">
        <f>SUMIFS('Báo cáo'!$O:$O,'Báo cáo'!$AD:$AD,$A57,'Báo cáo'!$Z:$Z,"&lt;="&amp;C$4)+SUMIFS('Báo cáo'!$P:$P,'Báo cáo'!$AD:$AD,$A57,'Báo cáo'!$Z:$Z,"&lt;="&amp;C$4)-SUMIFS('Báo cáo'!$Q:$Q,'Báo cáo'!$AD:$AD,$A57,'Báo cáo'!$AA:$AA,"&lt;="&amp;C$4)</f>
        <v>0</v>
      </c>
      <c r="D57" s="28">
        <f>SUMIFS('Báo cáo'!$O:$O,'Báo cáo'!$AD:$AD,$A57,'Báo cáo'!$Z:$Z,"&lt;="&amp;D$4)+SUMIFS('Báo cáo'!$P:$P,'Báo cáo'!$AD:$AD,$A57,'Báo cáo'!$Z:$Z,"&lt;="&amp;D$4)-SUMIFS('Báo cáo'!$Q:$Q,'Báo cáo'!$AD:$AD,$A57,'Báo cáo'!$AA:$AA,"&lt;="&amp;D$4)</f>
        <v>0</v>
      </c>
      <c r="E57" s="28">
        <f>SUMIFS('Báo cáo'!$O:$O,'Báo cáo'!$AD:$AD,$A57,'Báo cáo'!$Z:$Z,"&lt;="&amp;E$4)+SUMIFS('Báo cáo'!$P:$P,'Báo cáo'!$AD:$AD,$A57,'Báo cáo'!$Z:$Z,"&lt;="&amp;E$4)-SUMIFS('Báo cáo'!$Q:$Q,'Báo cáo'!$AD:$AD,$A57,'Báo cáo'!$AA:$AA,"&lt;="&amp;E$4)</f>
        <v>0</v>
      </c>
      <c r="F57" s="28">
        <f>SUMIFS('Báo cáo'!$O:$O,'Báo cáo'!$AD:$AD,$A57,'Báo cáo'!$Z:$Z,"&lt;="&amp;F$4)+SUMIFS('Báo cáo'!$P:$P,'Báo cáo'!$AD:$AD,$A57,'Báo cáo'!$Z:$Z,"&lt;="&amp;F$4)-SUMIFS('Báo cáo'!$Q:$Q,'Báo cáo'!$AD:$AD,$A57,'Báo cáo'!$AA:$AA,"&lt;="&amp;F$4)</f>
        <v>0</v>
      </c>
      <c r="G57" s="28">
        <f>SUMIFS('Báo cáo'!$O:$O,'Báo cáo'!$AD:$AD,$A57,'Báo cáo'!$Z:$Z,"&lt;="&amp;G$4)+SUMIFS('Báo cáo'!$P:$P,'Báo cáo'!$AD:$AD,$A57,'Báo cáo'!$Z:$Z,"&lt;="&amp;G$4)-SUMIFS('Báo cáo'!$Q:$Q,'Báo cáo'!$AD:$AD,$A57,'Báo cáo'!$AA:$AA,"&lt;="&amp;G$4)</f>
        <v>0</v>
      </c>
      <c r="H57" s="28">
        <f>SUMIFS('Báo cáo'!$O:$O,'Báo cáo'!$AD:$AD,$A57,'Báo cáo'!$Z:$Z,"&lt;="&amp;H$4)+SUMIFS('Báo cáo'!$P:$P,'Báo cáo'!$AD:$AD,$A57,'Báo cáo'!$Z:$Z,"&lt;="&amp;H$4)-SUMIFS('Báo cáo'!$Q:$Q,'Báo cáo'!$AD:$AD,$A57,'Báo cáo'!$AA:$AA,"&lt;="&amp;H$4)</f>
        <v>0</v>
      </c>
      <c r="I57" s="28">
        <f>SUMIFS('Báo cáo'!$O:$O,'Báo cáo'!$AD:$AD,$A57,'Báo cáo'!$Z:$Z,"&lt;="&amp;I$4)+SUMIFS('Báo cáo'!$P:$P,'Báo cáo'!$AD:$AD,$A57,'Báo cáo'!$Z:$Z,"&lt;="&amp;I$4)-SUMIFS('Báo cáo'!$Q:$Q,'Báo cáo'!$AD:$AD,$A57,'Báo cáo'!$AA:$AA,"&lt;="&amp;I$4)</f>
        <v>0</v>
      </c>
      <c r="J57" s="28">
        <f>SUMIFS('Báo cáo'!$O:$O,'Báo cáo'!$AD:$AD,$A57,'Báo cáo'!$Z:$Z,"&lt;="&amp;J$4)+SUMIFS('Báo cáo'!$P:$P,'Báo cáo'!$AD:$AD,$A57,'Báo cáo'!$Z:$Z,"&lt;="&amp;J$4)-SUMIFS('Báo cáo'!$Q:$Q,'Báo cáo'!$AD:$AD,$A57,'Báo cáo'!$AA:$AA,"&lt;="&amp;J$4)</f>
        <v>0</v>
      </c>
      <c r="K57" s="28">
        <f>SUMIFS('Báo cáo'!$O:$O,'Báo cáo'!$AD:$AD,$A57,'Báo cáo'!$Z:$Z,"&lt;="&amp;K$4)+SUMIFS('Báo cáo'!$P:$P,'Báo cáo'!$AD:$AD,$A57,'Báo cáo'!$Z:$Z,"&lt;="&amp;K$4)-SUMIFS('Báo cáo'!$Q:$Q,'Báo cáo'!$AD:$AD,$A57,'Báo cáo'!$AA:$AA,"&lt;="&amp;K$4)</f>
        <v>0</v>
      </c>
      <c r="L57" s="28">
        <f>SUMIFS('Báo cáo'!$O:$O,'Báo cáo'!$AD:$AD,$A57,'Báo cáo'!$Z:$Z,"&lt;="&amp;L$4)+SUMIFS('Báo cáo'!$P:$P,'Báo cáo'!$AD:$AD,$A57,'Báo cáo'!$Z:$Z,"&lt;="&amp;L$4)-SUMIFS('Báo cáo'!$Q:$Q,'Báo cáo'!$AD:$AD,$A57,'Báo cáo'!$AA:$AA,"&lt;="&amp;L$4)</f>
        <v>0</v>
      </c>
      <c r="M57" s="28">
        <f>SUMIFS('Báo cáo'!$O:$O,'Báo cáo'!$AD:$AD,$A57,'Báo cáo'!$Z:$Z,"&lt;="&amp;M$4)+SUMIFS('Báo cáo'!$P:$P,'Báo cáo'!$AD:$AD,$A57,'Báo cáo'!$Z:$Z,"&lt;="&amp;M$4)-SUMIFS('Báo cáo'!$Q:$Q,'Báo cáo'!$AD:$AD,$A57,'Báo cáo'!$AA:$AA,"&lt;="&amp;M$4)</f>
        <v>0</v>
      </c>
      <c r="N57" s="28">
        <f>SUMIFS('Báo cáo'!$O:$O,'Báo cáo'!$AD:$AD,$A57,'Báo cáo'!$Z:$Z,"&lt;="&amp;N$4)+SUMIFS('Báo cáo'!$P:$P,'Báo cáo'!$AD:$AD,$A57,'Báo cáo'!$Z:$Z,"&lt;="&amp;N$4)-SUMIFS('Báo cáo'!$Q:$Q,'Báo cáo'!$AD:$AD,$A57,'Báo cáo'!$AA:$AA,"&lt;="&amp;N$4)</f>
        <v>0</v>
      </c>
    </row>
    <row r="58" spans="1:14">
      <c r="A58"/>
      <c r="B58"/>
      <c r="C58" s="114">
        <f>SUMIFS('Báo cáo'!$O:$O,'Báo cáo'!$AD:$AD,$A58,'Báo cáo'!$Z:$Z,"&lt;="&amp;C$4)+SUMIFS('Báo cáo'!$P:$P,'Báo cáo'!$AD:$AD,$A58,'Báo cáo'!$Z:$Z,"&lt;="&amp;C$4)-SUMIFS('Báo cáo'!$Q:$Q,'Báo cáo'!$AD:$AD,$A58,'Báo cáo'!$AA:$AA,"&lt;="&amp;C$4)</f>
        <v>0</v>
      </c>
      <c r="D58" s="28">
        <f>SUMIFS('Báo cáo'!$O:$O,'Báo cáo'!$AD:$AD,$A58,'Báo cáo'!$Z:$Z,"&lt;="&amp;D$4)+SUMIFS('Báo cáo'!$P:$P,'Báo cáo'!$AD:$AD,$A58,'Báo cáo'!$Z:$Z,"&lt;="&amp;D$4)-SUMIFS('Báo cáo'!$Q:$Q,'Báo cáo'!$AD:$AD,$A58,'Báo cáo'!$AA:$AA,"&lt;="&amp;D$4)</f>
        <v>0</v>
      </c>
      <c r="E58" s="28">
        <f>SUMIFS('Báo cáo'!$O:$O,'Báo cáo'!$AD:$AD,$A58,'Báo cáo'!$Z:$Z,"&lt;="&amp;E$4)+SUMIFS('Báo cáo'!$P:$P,'Báo cáo'!$AD:$AD,$A58,'Báo cáo'!$Z:$Z,"&lt;="&amp;E$4)-SUMIFS('Báo cáo'!$Q:$Q,'Báo cáo'!$AD:$AD,$A58,'Báo cáo'!$AA:$AA,"&lt;="&amp;E$4)</f>
        <v>0</v>
      </c>
      <c r="F58" s="28">
        <f>SUMIFS('Báo cáo'!$O:$O,'Báo cáo'!$AD:$AD,$A58,'Báo cáo'!$Z:$Z,"&lt;="&amp;F$4)+SUMIFS('Báo cáo'!$P:$P,'Báo cáo'!$AD:$AD,$A58,'Báo cáo'!$Z:$Z,"&lt;="&amp;F$4)-SUMIFS('Báo cáo'!$Q:$Q,'Báo cáo'!$AD:$AD,$A58,'Báo cáo'!$AA:$AA,"&lt;="&amp;F$4)</f>
        <v>0</v>
      </c>
      <c r="G58" s="28">
        <f>SUMIFS('Báo cáo'!$O:$O,'Báo cáo'!$AD:$AD,$A58,'Báo cáo'!$Z:$Z,"&lt;="&amp;G$4)+SUMIFS('Báo cáo'!$P:$P,'Báo cáo'!$AD:$AD,$A58,'Báo cáo'!$Z:$Z,"&lt;="&amp;G$4)-SUMIFS('Báo cáo'!$Q:$Q,'Báo cáo'!$AD:$AD,$A58,'Báo cáo'!$AA:$AA,"&lt;="&amp;G$4)</f>
        <v>0</v>
      </c>
      <c r="H58" s="28">
        <f>SUMIFS('Báo cáo'!$O:$O,'Báo cáo'!$AD:$AD,$A58,'Báo cáo'!$Z:$Z,"&lt;="&amp;H$4)+SUMIFS('Báo cáo'!$P:$P,'Báo cáo'!$AD:$AD,$A58,'Báo cáo'!$Z:$Z,"&lt;="&amp;H$4)-SUMIFS('Báo cáo'!$Q:$Q,'Báo cáo'!$AD:$AD,$A58,'Báo cáo'!$AA:$AA,"&lt;="&amp;H$4)</f>
        <v>0</v>
      </c>
      <c r="I58" s="28">
        <f>SUMIFS('Báo cáo'!$O:$O,'Báo cáo'!$AD:$AD,$A58,'Báo cáo'!$Z:$Z,"&lt;="&amp;I$4)+SUMIFS('Báo cáo'!$P:$P,'Báo cáo'!$AD:$AD,$A58,'Báo cáo'!$Z:$Z,"&lt;="&amp;I$4)-SUMIFS('Báo cáo'!$Q:$Q,'Báo cáo'!$AD:$AD,$A58,'Báo cáo'!$AA:$AA,"&lt;="&amp;I$4)</f>
        <v>0</v>
      </c>
      <c r="J58" s="28">
        <f>SUMIFS('Báo cáo'!$O:$O,'Báo cáo'!$AD:$AD,$A58,'Báo cáo'!$Z:$Z,"&lt;="&amp;J$4)+SUMIFS('Báo cáo'!$P:$P,'Báo cáo'!$AD:$AD,$A58,'Báo cáo'!$Z:$Z,"&lt;="&amp;J$4)-SUMIFS('Báo cáo'!$Q:$Q,'Báo cáo'!$AD:$AD,$A58,'Báo cáo'!$AA:$AA,"&lt;="&amp;J$4)</f>
        <v>0</v>
      </c>
      <c r="K58" s="28">
        <f>SUMIFS('Báo cáo'!$O:$O,'Báo cáo'!$AD:$AD,$A58,'Báo cáo'!$Z:$Z,"&lt;="&amp;K$4)+SUMIFS('Báo cáo'!$P:$P,'Báo cáo'!$AD:$AD,$A58,'Báo cáo'!$Z:$Z,"&lt;="&amp;K$4)-SUMIFS('Báo cáo'!$Q:$Q,'Báo cáo'!$AD:$AD,$A58,'Báo cáo'!$AA:$AA,"&lt;="&amp;K$4)</f>
        <v>0</v>
      </c>
      <c r="L58" s="28">
        <f>SUMIFS('Báo cáo'!$O:$O,'Báo cáo'!$AD:$AD,$A58,'Báo cáo'!$Z:$Z,"&lt;="&amp;L$4)+SUMIFS('Báo cáo'!$P:$P,'Báo cáo'!$AD:$AD,$A58,'Báo cáo'!$Z:$Z,"&lt;="&amp;L$4)-SUMIFS('Báo cáo'!$Q:$Q,'Báo cáo'!$AD:$AD,$A58,'Báo cáo'!$AA:$AA,"&lt;="&amp;L$4)</f>
        <v>0</v>
      </c>
      <c r="M58" s="28">
        <f>SUMIFS('Báo cáo'!$O:$O,'Báo cáo'!$AD:$AD,$A58,'Báo cáo'!$Z:$Z,"&lt;="&amp;M$4)+SUMIFS('Báo cáo'!$P:$P,'Báo cáo'!$AD:$AD,$A58,'Báo cáo'!$Z:$Z,"&lt;="&amp;M$4)-SUMIFS('Báo cáo'!$Q:$Q,'Báo cáo'!$AD:$AD,$A58,'Báo cáo'!$AA:$AA,"&lt;="&amp;M$4)</f>
        <v>0</v>
      </c>
      <c r="N58" s="28">
        <f>SUMIFS('Báo cáo'!$O:$O,'Báo cáo'!$AD:$AD,$A58,'Báo cáo'!$Z:$Z,"&lt;="&amp;N$4)+SUMIFS('Báo cáo'!$P:$P,'Báo cáo'!$AD:$AD,$A58,'Báo cáo'!$Z:$Z,"&lt;="&amp;N$4)-SUMIFS('Báo cáo'!$Q:$Q,'Báo cáo'!$AD:$AD,$A58,'Báo cáo'!$AA:$AA,"&lt;="&amp;N$4)</f>
        <v>0</v>
      </c>
    </row>
    <row r="59" spans="1:14">
      <c r="A59"/>
      <c r="B59"/>
      <c r="C59" s="114">
        <f>SUMIFS('Báo cáo'!$O:$O,'Báo cáo'!$AD:$AD,$A59,'Báo cáo'!$Z:$Z,"&lt;="&amp;C$4)+SUMIFS('Báo cáo'!$P:$P,'Báo cáo'!$AD:$AD,$A59,'Báo cáo'!$Z:$Z,"&lt;="&amp;C$4)-SUMIFS('Báo cáo'!$Q:$Q,'Báo cáo'!$AD:$AD,$A59,'Báo cáo'!$AA:$AA,"&lt;="&amp;C$4)</f>
        <v>0</v>
      </c>
      <c r="D59" s="28">
        <f>SUMIFS('Báo cáo'!$O:$O,'Báo cáo'!$AD:$AD,$A59,'Báo cáo'!$Z:$Z,"&lt;="&amp;D$4)+SUMIFS('Báo cáo'!$P:$P,'Báo cáo'!$AD:$AD,$A59,'Báo cáo'!$Z:$Z,"&lt;="&amp;D$4)-SUMIFS('Báo cáo'!$Q:$Q,'Báo cáo'!$AD:$AD,$A59,'Báo cáo'!$AA:$AA,"&lt;="&amp;D$4)</f>
        <v>0</v>
      </c>
      <c r="E59" s="28">
        <f>SUMIFS('Báo cáo'!$O:$O,'Báo cáo'!$AD:$AD,$A59,'Báo cáo'!$Z:$Z,"&lt;="&amp;E$4)+SUMIFS('Báo cáo'!$P:$P,'Báo cáo'!$AD:$AD,$A59,'Báo cáo'!$Z:$Z,"&lt;="&amp;E$4)-SUMIFS('Báo cáo'!$Q:$Q,'Báo cáo'!$AD:$AD,$A59,'Báo cáo'!$AA:$AA,"&lt;="&amp;E$4)</f>
        <v>0</v>
      </c>
      <c r="F59" s="28">
        <f>SUMIFS('Báo cáo'!$O:$O,'Báo cáo'!$AD:$AD,$A59,'Báo cáo'!$Z:$Z,"&lt;="&amp;F$4)+SUMIFS('Báo cáo'!$P:$P,'Báo cáo'!$AD:$AD,$A59,'Báo cáo'!$Z:$Z,"&lt;="&amp;F$4)-SUMIFS('Báo cáo'!$Q:$Q,'Báo cáo'!$AD:$AD,$A59,'Báo cáo'!$AA:$AA,"&lt;="&amp;F$4)</f>
        <v>0</v>
      </c>
      <c r="G59" s="28">
        <f>SUMIFS('Báo cáo'!$O:$O,'Báo cáo'!$AD:$AD,$A59,'Báo cáo'!$Z:$Z,"&lt;="&amp;G$4)+SUMIFS('Báo cáo'!$P:$P,'Báo cáo'!$AD:$AD,$A59,'Báo cáo'!$Z:$Z,"&lt;="&amp;G$4)-SUMIFS('Báo cáo'!$Q:$Q,'Báo cáo'!$AD:$AD,$A59,'Báo cáo'!$AA:$AA,"&lt;="&amp;G$4)</f>
        <v>0</v>
      </c>
      <c r="H59" s="28">
        <f>SUMIFS('Báo cáo'!$O:$O,'Báo cáo'!$AD:$AD,$A59,'Báo cáo'!$Z:$Z,"&lt;="&amp;H$4)+SUMIFS('Báo cáo'!$P:$P,'Báo cáo'!$AD:$AD,$A59,'Báo cáo'!$Z:$Z,"&lt;="&amp;H$4)-SUMIFS('Báo cáo'!$Q:$Q,'Báo cáo'!$AD:$AD,$A59,'Báo cáo'!$AA:$AA,"&lt;="&amp;H$4)</f>
        <v>0</v>
      </c>
      <c r="I59" s="28">
        <f>SUMIFS('Báo cáo'!$O:$O,'Báo cáo'!$AD:$AD,$A59,'Báo cáo'!$Z:$Z,"&lt;="&amp;I$4)+SUMIFS('Báo cáo'!$P:$P,'Báo cáo'!$AD:$AD,$A59,'Báo cáo'!$Z:$Z,"&lt;="&amp;I$4)-SUMIFS('Báo cáo'!$Q:$Q,'Báo cáo'!$AD:$AD,$A59,'Báo cáo'!$AA:$AA,"&lt;="&amp;I$4)</f>
        <v>0</v>
      </c>
      <c r="J59" s="28">
        <f>SUMIFS('Báo cáo'!$O:$O,'Báo cáo'!$AD:$AD,$A59,'Báo cáo'!$Z:$Z,"&lt;="&amp;J$4)+SUMIFS('Báo cáo'!$P:$P,'Báo cáo'!$AD:$AD,$A59,'Báo cáo'!$Z:$Z,"&lt;="&amp;J$4)-SUMIFS('Báo cáo'!$Q:$Q,'Báo cáo'!$AD:$AD,$A59,'Báo cáo'!$AA:$AA,"&lt;="&amp;J$4)</f>
        <v>0</v>
      </c>
      <c r="K59" s="28">
        <f>SUMIFS('Báo cáo'!$O:$O,'Báo cáo'!$AD:$AD,$A59,'Báo cáo'!$Z:$Z,"&lt;="&amp;K$4)+SUMIFS('Báo cáo'!$P:$P,'Báo cáo'!$AD:$AD,$A59,'Báo cáo'!$Z:$Z,"&lt;="&amp;K$4)-SUMIFS('Báo cáo'!$Q:$Q,'Báo cáo'!$AD:$AD,$A59,'Báo cáo'!$AA:$AA,"&lt;="&amp;K$4)</f>
        <v>0</v>
      </c>
      <c r="L59" s="28">
        <f>SUMIFS('Báo cáo'!$O:$O,'Báo cáo'!$AD:$AD,$A59,'Báo cáo'!$Z:$Z,"&lt;="&amp;L$4)+SUMIFS('Báo cáo'!$P:$P,'Báo cáo'!$AD:$AD,$A59,'Báo cáo'!$Z:$Z,"&lt;="&amp;L$4)-SUMIFS('Báo cáo'!$Q:$Q,'Báo cáo'!$AD:$AD,$A59,'Báo cáo'!$AA:$AA,"&lt;="&amp;L$4)</f>
        <v>0</v>
      </c>
      <c r="M59" s="28">
        <f>SUMIFS('Báo cáo'!$O:$O,'Báo cáo'!$AD:$AD,$A59,'Báo cáo'!$Z:$Z,"&lt;="&amp;M$4)+SUMIFS('Báo cáo'!$P:$P,'Báo cáo'!$AD:$AD,$A59,'Báo cáo'!$Z:$Z,"&lt;="&amp;M$4)-SUMIFS('Báo cáo'!$Q:$Q,'Báo cáo'!$AD:$AD,$A59,'Báo cáo'!$AA:$AA,"&lt;="&amp;M$4)</f>
        <v>0</v>
      </c>
      <c r="N59" s="28">
        <f>SUMIFS('Báo cáo'!$O:$O,'Báo cáo'!$AD:$AD,$A59,'Báo cáo'!$Z:$Z,"&lt;="&amp;N$4)+SUMIFS('Báo cáo'!$P:$P,'Báo cáo'!$AD:$AD,$A59,'Báo cáo'!$Z:$Z,"&lt;="&amp;N$4)-SUMIFS('Báo cáo'!$Q:$Q,'Báo cáo'!$AD:$AD,$A59,'Báo cáo'!$AA:$AA,"&lt;="&amp;N$4)</f>
        <v>0</v>
      </c>
    </row>
    <row r="60" spans="1:14" s="111" customFormat="1">
      <c r="A60"/>
      <c r="B60"/>
      <c r="C60" s="112">
        <f>SUMIFS('Báo cáo'!$O:$O,'Báo cáo'!$AD:$AD,$A60,'Báo cáo'!$Z:$Z,"&lt;="&amp;C$4)+SUMIFS('Báo cáo'!$P:$P,'Báo cáo'!$AD:$AD,$A60,'Báo cáo'!$Z:$Z,"&lt;="&amp;C$4)-SUMIFS('Báo cáo'!$Q:$Q,'Báo cáo'!$AD:$AD,$A60,'Báo cáo'!$AA:$AA,"&lt;="&amp;C$4)</f>
        <v>0</v>
      </c>
      <c r="D60" s="112">
        <f>SUMIFS('Báo cáo'!$O:$O,'Báo cáo'!$AD:$AD,$A60,'Báo cáo'!$Z:$Z,"&lt;="&amp;D$4)+SUMIFS('Báo cáo'!$P:$P,'Báo cáo'!$AD:$AD,$A60,'Báo cáo'!$Z:$Z,"&lt;="&amp;D$4)-SUMIFS('Báo cáo'!$Q:$Q,'Báo cáo'!$AD:$AD,$A60,'Báo cáo'!$AA:$AA,"&lt;="&amp;D$4)</f>
        <v>0</v>
      </c>
      <c r="E60" s="112">
        <f>SUMIFS('Báo cáo'!$O:$O,'Báo cáo'!$AD:$AD,$A60,'Báo cáo'!$Z:$Z,"&lt;="&amp;E$4)+SUMIFS('Báo cáo'!$P:$P,'Báo cáo'!$AD:$AD,$A60,'Báo cáo'!$Z:$Z,"&lt;="&amp;E$4)-SUMIFS('Báo cáo'!$Q:$Q,'Báo cáo'!$AD:$AD,$A60,'Báo cáo'!$AA:$AA,"&lt;="&amp;E$4)</f>
        <v>0</v>
      </c>
      <c r="F60" s="112">
        <f>SUMIFS('Báo cáo'!$O:$O,'Báo cáo'!$AD:$AD,$A60,'Báo cáo'!$Z:$Z,"&lt;="&amp;F$4)+SUMIFS('Báo cáo'!$P:$P,'Báo cáo'!$AD:$AD,$A60,'Báo cáo'!$Z:$Z,"&lt;="&amp;F$4)-SUMIFS('Báo cáo'!$Q:$Q,'Báo cáo'!$AD:$AD,$A60,'Báo cáo'!$AA:$AA,"&lt;="&amp;F$4)</f>
        <v>0</v>
      </c>
      <c r="G60" s="112">
        <f>SUMIFS('Báo cáo'!$O:$O,'Báo cáo'!$AD:$AD,$A60,'Báo cáo'!$Z:$Z,"&lt;="&amp;G$4)+SUMIFS('Báo cáo'!$P:$P,'Báo cáo'!$AD:$AD,$A60,'Báo cáo'!$Z:$Z,"&lt;="&amp;G$4)-SUMIFS('Báo cáo'!$Q:$Q,'Báo cáo'!$AD:$AD,$A60,'Báo cáo'!$AA:$AA,"&lt;="&amp;G$4)</f>
        <v>0</v>
      </c>
      <c r="H60" s="112">
        <f>SUMIFS('Báo cáo'!$O:$O,'Báo cáo'!$AD:$AD,$A60,'Báo cáo'!$Z:$Z,"&lt;="&amp;H$4)+SUMIFS('Báo cáo'!$P:$P,'Báo cáo'!$AD:$AD,$A60,'Báo cáo'!$Z:$Z,"&lt;="&amp;H$4)-SUMIFS('Báo cáo'!$Q:$Q,'Báo cáo'!$AD:$AD,$A60,'Báo cáo'!$AA:$AA,"&lt;="&amp;H$4)</f>
        <v>0</v>
      </c>
      <c r="I60" s="112">
        <f>SUMIFS('Báo cáo'!$O:$O,'Báo cáo'!$AD:$AD,$A60,'Báo cáo'!$Z:$Z,"&lt;="&amp;I$4)+SUMIFS('Báo cáo'!$P:$P,'Báo cáo'!$AD:$AD,$A60,'Báo cáo'!$Z:$Z,"&lt;="&amp;I$4)-SUMIFS('Báo cáo'!$Q:$Q,'Báo cáo'!$AD:$AD,$A60,'Báo cáo'!$AA:$AA,"&lt;="&amp;I$4)</f>
        <v>0</v>
      </c>
      <c r="J60" s="112">
        <f>SUMIFS('Báo cáo'!$O:$O,'Báo cáo'!$AD:$AD,$A60,'Báo cáo'!$Z:$Z,"&lt;="&amp;J$4)+SUMIFS('Báo cáo'!$P:$P,'Báo cáo'!$AD:$AD,$A60,'Báo cáo'!$Z:$Z,"&lt;="&amp;J$4)-SUMIFS('Báo cáo'!$Q:$Q,'Báo cáo'!$AD:$AD,$A60,'Báo cáo'!$AA:$AA,"&lt;="&amp;J$4)</f>
        <v>0</v>
      </c>
      <c r="K60" s="112">
        <f>SUMIFS('Báo cáo'!$O:$O,'Báo cáo'!$AD:$AD,$A60,'Báo cáo'!$Z:$Z,"&lt;="&amp;K$4)+SUMIFS('Báo cáo'!$P:$P,'Báo cáo'!$AD:$AD,$A60,'Báo cáo'!$Z:$Z,"&lt;="&amp;K$4)-SUMIFS('Báo cáo'!$Q:$Q,'Báo cáo'!$AD:$AD,$A60,'Báo cáo'!$AA:$AA,"&lt;="&amp;K$4)</f>
        <v>0</v>
      </c>
      <c r="L60" s="112">
        <f>SUMIFS('Báo cáo'!$O:$O,'Báo cáo'!$AD:$AD,$A60,'Báo cáo'!$Z:$Z,"&lt;="&amp;L$4)+SUMIFS('Báo cáo'!$P:$P,'Báo cáo'!$AD:$AD,$A60,'Báo cáo'!$Z:$Z,"&lt;="&amp;L$4)-SUMIFS('Báo cáo'!$Q:$Q,'Báo cáo'!$AD:$AD,$A60,'Báo cáo'!$AA:$AA,"&lt;="&amp;L$4)</f>
        <v>0</v>
      </c>
      <c r="M60" s="112">
        <f>SUMIFS('Báo cáo'!$O:$O,'Báo cáo'!$AD:$AD,$A60,'Báo cáo'!$Z:$Z,"&lt;="&amp;M$4)+SUMIFS('Báo cáo'!$P:$P,'Báo cáo'!$AD:$AD,$A60,'Báo cáo'!$Z:$Z,"&lt;="&amp;M$4)-SUMIFS('Báo cáo'!$Q:$Q,'Báo cáo'!$AD:$AD,$A60,'Báo cáo'!$AA:$AA,"&lt;="&amp;M$4)</f>
        <v>0</v>
      </c>
      <c r="N60" s="112">
        <f>SUMIFS('Báo cáo'!$O:$O,'Báo cáo'!$AD:$AD,$A60,'Báo cáo'!$Z:$Z,"&lt;="&amp;N$4)+SUMIFS('Báo cáo'!$P:$P,'Báo cáo'!$AD:$AD,$A60,'Báo cáo'!$Z:$Z,"&lt;="&amp;N$4)-SUMIFS('Báo cáo'!$Q:$Q,'Báo cáo'!$AD:$AD,$A60,'Báo cáo'!$AA:$AA,"&lt;="&amp;N$4)</f>
        <v>0</v>
      </c>
    </row>
    <row r="61" spans="1:14" s="111" customFormat="1">
      <c r="A61"/>
      <c r="B61"/>
      <c r="C61" s="112">
        <f>SUMIFS('Báo cáo'!$O:$O,'Báo cáo'!$AD:$AD,$A61,'Báo cáo'!$Z:$Z,"&lt;="&amp;C$4)+SUMIFS('Báo cáo'!$P:$P,'Báo cáo'!$AD:$AD,$A61,'Báo cáo'!$Z:$Z,"&lt;="&amp;C$4)-SUMIFS('Báo cáo'!$Q:$Q,'Báo cáo'!$AD:$AD,$A61,'Báo cáo'!$AA:$AA,"&lt;="&amp;C$4)</f>
        <v>0</v>
      </c>
      <c r="D61" s="112">
        <f>SUMIFS('Báo cáo'!$O:$O,'Báo cáo'!$AD:$AD,$A61,'Báo cáo'!$Z:$Z,"&lt;="&amp;D$4)+SUMIFS('Báo cáo'!$P:$P,'Báo cáo'!$AD:$AD,$A61,'Báo cáo'!$Z:$Z,"&lt;="&amp;D$4)-SUMIFS('Báo cáo'!$Q:$Q,'Báo cáo'!$AD:$AD,$A61,'Báo cáo'!$AA:$AA,"&lt;="&amp;D$4)</f>
        <v>0</v>
      </c>
      <c r="E61" s="112">
        <f>SUMIFS('Báo cáo'!$O:$O,'Báo cáo'!$AD:$AD,$A61,'Báo cáo'!$Z:$Z,"&lt;="&amp;E$4)+SUMIFS('Báo cáo'!$P:$P,'Báo cáo'!$AD:$AD,$A61,'Báo cáo'!$Z:$Z,"&lt;="&amp;E$4)-SUMIFS('Báo cáo'!$Q:$Q,'Báo cáo'!$AD:$AD,$A61,'Báo cáo'!$AA:$AA,"&lt;="&amp;E$4)</f>
        <v>0</v>
      </c>
      <c r="F61" s="112">
        <f>SUMIFS('Báo cáo'!$O:$O,'Báo cáo'!$AD:$AD,$A61,'Báo cáo'!$Z:$Z,"&lt;="&amp;F$4)+SUMIFS('Báo cáo'!$P:$P,'Báo cáo'!$AD:$AD,$A61,'Báo cáo'!$Z:$Z,"&lt;="&amp;F$4)-SUMIFS('Báo cáo'!$Q:$Q,'Báo cáo'!$AD:$AD,$A61,'Báo cáo'!$AA:$AA,"&lt;="&amp;F$4)</f>
        <v>0</v>
      </c>
      <c r="G61" s="112">
        <f>SUMIFS('Báo cáo'!$O:$O,'Báo cáo'!$AD:$AD,$A61,'Báo cáo'!$Z:$Z,"&lt;="&amp;G$4)+SUMIFS('Báo cáo'!$P:$P,'Báo cáo'!$AD:$AD,$A61,'Báo cáo'!$Z:$Z,"&lt;="&amp;G$4)-SUMIFS('Báo cáo'!$Q:$Q,'Báo cáo'!$AD:$AD,$A61,'Báo cáo'!$AA:$AA,"&lt;="&amp;G$4)</f>
        <v>0</v>
      </c>
      <c r="H61" s="112">
        <f>SUMIFS('Báo cáo'!$O:$O,'Báo cáo'!$AD:$AD,$A61,'Báo cáo'!$Z:$Z,"&lt;="&amp;H$4)+SUMIFS('Báo cáo'!$P:$P,'Báo cáo'!$AD:$AD,$A61,'Báo cáo'!$Z:$Z,"&lt;="&amp;H$4)-SUMIFS('Báo cáo'!$Q:$Q,'Báo cáo'!$AD:$AD,$A61,'Báo cáo'!$AA:$AA,"&lt;="&amp;H$4)</f>
        <v>0</v>
      </c>
      <c r="I61" s="112">
        <f>SUMIFS('Báo cáo'!$O:$O,'Báo cáo'!$AD:$AD,$A61,'Báo cáo'!$Z:$Z,"&lt;="&amp;I$4)+SUMIFS('Báo cáo'!$P:$P,'Báo cáo'!$AD:$AD,$A61,'Báo cáo'!$Z:$Z,"&lt;="&amp;I$4)-SUMIFS('Báo cáo'!$Q:$Q,'Báo cáo'!$AD:$AD,$A61,'Báo cáo'!$AA:$AA,"&lt;="&amp;I$4)</f>
        <v>0</v>
      </c>
      <c r="J61" s="112">
        <f>SUMIFS('Báo cáo'!$O:$O,'Báo cáo'!$AD:$AD,$A61,'Báo cáo'!$Z:$Z,"&lt;="&amp;J$4)+SUMIFS('Báo cáo'!$P:$P,'Báo cáo'!$AD:$AD,$A61,'Báo cáo'!$Z:$Z,"&lt;="&amp;J$4)-SUMIFS('Báo cáo'!$Q:$Q,'Báo cáo'!$AD:$AD,$A61,'Báo cáo'!$AA:$AA,"&lt;="&amp;J$4)</f>
        <v>0</v>
      </c>
      <c r="K61" s="112">
        <f>SUMIFS('Báo cáo'!$O:$O,'Báo cáo'!$AD:$AD,$A61,'Báo cáo'!$Z:$Z,"&lt;="&amp;K$4)+SUMIFS('Báo cáo'!$P:$P,'Báo cáo'!$AD:$AD,$A61,'Báo cáo'!$Z:$Z,"&lt;="&amp;K$4)-SUMIFS('Báo cáo'!$Q:$Q,'Báo cáo'!$AD:$AD,$A61,'Báo cáo'!$AA:$AA,"&lt;="&amp;K$4)</f>
        <v>0</v>
      </c>
      <c r="L61" s="112">
        <f>SUMIFS('Báo cáo'!$O:$O,'Báo cáo'!$AD:$AD,$A61,'Báo cáo'!$Z:$Z,"&lt;="&amp;L$4)+SUMIFS('Báo cáo'!$P:$P,'Báo cáo'!$AD:$AD,$A61,'Báo cáo'!$Z:$Z,"&lt;="&amp;L$4)-SUMIFS('Báo cáo'!$Q:$Q,'Báo cáo'!$AD:$AD,$A61,'Báo cáo'!$AA:$AA,"&lt;="&amp;L$4)</f>
        <v>0</v>
      </c>
      <c r="M61" s="112">
        <f>SUMIFS('Báo cáo'!$O:$O,'Báo cáo'!$AD:$AD,$A61,'Báo cáo'!$Z:$Z,"&lt;="&amp;M$4)+SUMIFS('Báo cáo'!$P:$P,'Báo cáo'!$AD:$AD,$A61,'Báo cáo'!$Z:$Z,"&lt;="&amp;M$4)-SUMIFS('Báo cáo'!$Q:$Q,'Báo cáo'!$AD:$AD,$A61,'Báo cáo'!$AA:$AA,"&lt;="&amp;M$4)</f>
        <v>0</v>
      </c>
      <c r="N61" s="112">
        <f>SUMIFS('Báo cáo'!$O:$O,'Báo cáo'!$AD:$AD,$A61,'Báo cáo'!$Z:$Z,"&lt;="&amp;N$4)+SUMIFS('Báo cáo'!$P:$P,'Báo cáo'!$AD:$AD,$A61,'Báo cáo'!$Z:$Z,"&lt;="&amp;N$4)-SUMIFS('Báo cáo'!$Q:$Q,'Báo cáo'!$AD:$AD,$A61,'Báo cáo'!$AA:$AA,"&lt;="&amp;N$4)</f>
        <v>0</v>
      </c>
    </row>
    <row r="62" spans="1:14">
      <c r="A62"/>
      <c r="B62"/>
      <c r="C62" s="114">
        <f>SUMIFS('Báo cáo'!$O:$O,'Báo cáo'!$AD:$AD,$A62,'Báo cáo'!$Z:$Z,"&lt;="&amp;C$4)+SUMIFS('Báo cáo'!$P:$P,'Báo cáo'!$AD:$AD,$A62,'Báo cáo'!$Z:$Z,"&lt;="&amp;C$4)-SUMIFS('Báo cáo'!$Q:$Q,'Báo cáo'!$AD:$AD,$A62,'Báo cáo'!$AA:$AA,"&lt;="&amp;C$4)</f>
        <v>0</v>
      </c>
      <c r="D62" s="28">
        <f>SUMIFS('Báo cáo'!$O:$O,'Báo cáo'!$AD:$AD,$A62,'Báo cáo'!$Z:$Z,"&lt;="&amp;D$4)+SUMIFS('Báo cáo'!$P:$P,'Báo cáo'!$AD:$AD,$A62,'Báo cáo'!$Z:$Z,"&lt;="&amp;D$4)-SUMIFS('Báo cáo'!$Q:$Q,'Báo cáo'!$AD:$AD,$A62,'Báo cáo'!$AA:$AA,"&lt;="&amp;D$4)</f>
        <v>0</v>
      </c>
      <c r="E62" s="28">
        <f>SUMIFS('Báo cáo'!$O:$O,'Báo cáo'!$AD:$AD,$A62,'Báo cáo'!$Z:$Z,"&lt;="&amp;E$4)+SUMIFS('Báo cáo'!$P:$P,'Báo cáo'!$AD:$AD,$A62,'Báo cáo'!$Z:$Z,"&lt;="&amp;E$4)-SUMIFS('Báo cáo'!$Q:$Q,'Báo cáo'!$AD:$AD,$A62,'Báo cáo'!$AA:$AA,"&lt;="&amp;E$4)</f>
        <v>0</v>
      </c>
      <c r="F62" s="28">
        <f>SUMIFS('Báo cáo'!$O:$O,'Báo cáo'!$AD:$AD,$A62,'Báo cáo'!$Z:$Z,"&lt;="&amp;F$4)+SUMIFS('Báo cáo'!$P:$P,'Báo cáo'!$AD:$AD,$A62,'Báo cáo'!$Z:$Z,"&lt;="&amp;F$4)-SUMIFS('Báo cáo'!$Q:$Q,'Báo cáo'!$AD:$AD,$A62,'Báo cáo'!$AA:$AA,"&lt;="&amp;F$4)</f>
        <v>0</v>
      </c>
      <c r="G62" s="28">
        <f>SUMIFS('Báo cáo'!$O:$O,'Báo cáo'!$AD:$AD,$A62,'Báo cáo'!$Z:$Z,"&lt;="&amp;G$4)+SUMIFS('Báo cáo'!$P:$P,'Báo cáo'!$AD:$AD,$A62,'Báo cáo'!$Z:$Z,"&lt;="&amp;G$4)-SUMIFS('Báo cáo'!$Q:$Q,'Báo cáo'!$AD:$AD,$A62,'Báo cáo'!$AA:$AA,"&lt;="&amp;G$4)</f>
        <v>0</v>
      </c>
      <c r="H62" s="28">
        <f>SUMIFS('Báo cáo'!$O:$O,'Báo cáo'!$AD:$AD,$A62,'Báo cáo'!$Z:$Z,"&lt;="&amp;H$4)+SUMIFS('Báo cáo'!$P:$P,'Báo cáo'!$AD:$AD,$A62,'Báo cáo'!$Z:$Z,"&lt;="&amp;H$4)-SUMIFS('Báo cáo'!$Q:$Q,'Báo cáo'!$AD:$AD,$A62,'Báo cáo'!$AA:$AA,"&lt;="&amp;H$4)</f>
        <v>0</v>
      </c>
      <c r="I62" s="28">
        <f>SUMIFS('Báo cáo'!$O:$O,'Báo cáo'!$AD:$AD,$A62,'Báo cáo'!$Z:$Z,"&lt;="&amp;I$4)+SUMIFS('Báo cáo'!$P:$P,'Báo cáo'!$AD:$AD,$A62,'Báo cáo'!$Z:$Z,"&lt;="&amp;I$4)-SUMIFS('Báo cáo'!$Q:$Q,'Báo cáo'!$AD:$AD,$A62,'Báo cáo'!$AA:$AA,"&lt;="&amp;I$4)</f>
        <v>0</v>
      </c>
      <c r="J62" s="28">
        <f>SUMIFS('Báo cáo'!$O:$O,'Báo cáo'!$AD:$AD,$A62,'Báo cáo'!$Z:$Z,"&lt;="&amp;J$4)+SUMIFS('Báo cáo'!$P:$P,'Báo cáo'!$AD:$AD,$A62,'Báo cáo'!$Z:$Z,"&lt;="&amp;J$4)-SUMIFS('Báo cáo'!$Q:$Q,'Báo cáo'!$AD:$AD,$A62,'Báo cáo'!$AA:$AA,"&lt;="&amp;J$4)</f>
        <v>0</v>
      </c>
      <c r="K62" s="28">
        <f>SUMIFS('Báo cáo'!$O:$O,'Báo cáo'!$AD:$AD,$A62,'Báo cáo'!$Z:$Z,"&lt;="&amp;K$4)+SUMIFS('Báo cáo'!$P:$P,'Báo cáo'!$AD:$AD,$A62,'Báo cáo'!$Z:$Z,"&lt;="&amp;K$4)-SUMIFS('Báo cáo'!$Q:$Q,'Báo cáo'!$AD:$AD,$A62,'Báo cáo'!$AA:$AA,"&lt;="&amp;K$4)</f>
        <v>0</v>
      </c>
      <c r="L62" s="28">
        <f>SUMIFS('Báo cáo'!$O:$O,'Báo cáo'!$AD:$AD,$A62,'Báo cáo'!$Z:$Z,"&lt;="&amp;L$4)+SUMIFS('Báo cáo'!$P:$P,'Báo cáo'!$AD:$AD,$A62,'Báo cáo'!$Z:$Z,"&lt;="&amp;L$4)-SUMIFS('Báo cáo'!$Q:$Q,'Báo cáo'!$AD:$AD,$A62,'Báo cáo'!$AA:$AA,"&lt;="&amp;L$4)</f>
        <v>0</v>
      </c>
      <c r="M62" s="28">
        <f>SUMIFS('Báo cáo'!$O:$O,'Báo cáo'!$AD:$AD,$A62,'Báo cáo'!$Z:$Z,"&lt;="&amp;M$4)+SUMIFS('Báo cáo'!$P:$P,'Báo cáo'!$AD:$AD,$A62,'Báo cáo'!$Z:$Z,"&lt;="&amp;M$4)-SUMIFS('Báo cáo'!$Q:$Q,'Báo cáo'!$AD:$AD,$A62,'Báo cáo'!$AA:$AA,"&lt;="&amp;M$4)</f>
        <v>0</v>
      </c>
      <c r="N62" s="28">
        <f>SUMIFS('Báo cáo'!$O:$O,'Báo cáo'!$AD:$AD,$A62,'Báo cáo'!$Z:$Z,"&lt;="&amp;N$4)+SUMIFS('Báo cáo'!$P:$P,'Báo cáo'!$AD:$AD,$A62,'Báo cáo'!$Z:$Z,"&lt;="&amp;N$4)-SUMIFS('Báo cáo'!$Q:$Q,'Báo cáo'!$AD:$AD,$A62,'Báo cáo'!$AA:$AA,"&lt;="&amp;N$4)</f>
        <v>0</v>
      </c>
    </row>
    <row r="63" spans="1:14">
      <c r="A63"/>
      <c r="B63"/>
      <c r="C63" s="114">
        <f>SUMIFS('Báo cáo'!$O:$O,'Báo cáo'!$AD:$AD,$A63,'Báo cáo'!$Z:$Z,"&lt;="&amp;C$4)+SUMIFS('Báo cáo'!$P:$P,'Báo cáo'!$AD:$AD,$A63,'Báo cáo'!$Z:$Z,"&lt;="&amp;C$4)-SUMIFS('Báo cáo'!$Q:$Q,'Báo cáo'!$AD:$AD,$A63,'Báo cáo'!$AA:$AA,"&lt;="&amp;C$4)</f>
        <v>0</v>
      </c>
      <c r="D63" s="28">
        <f>SUMIFS('Báo cáo'!$O:$O,'Báo cáo'!$AD:$AD,$A63,'Báo cáo'!$Z:$Z,"&lt;="&amp;D$4)+SUMIFS('Báo cáo'!$P:$P,'Báo cáo'!$AD:$AD,$A63,'Báo cáo'!$Z:$Z,"&lt;="&amp;D$4)-SUMIFS('Báo cáo'!$Q:$Q,'Báo cáo'!$AD:$AD,$A63,'Báo cáo'!$AA:$AA,"&lt;="&amp;D$4)</f>
        <v>0</v>
      </c>
      <c r="E63" s="28">
        <f>SUMIFS('Báo cáo'!$O:$O,'Báo cáo'!$AD:$AD,$A63,'Báo cáo'!$Z:$Z,"&lt;="&amp;E$4)+SUMIFS('Báo cáo'!$P:$P,'Báo cáo'!$AD:$AD,$A63,'Báo cáo'!$Z:$Z,"&lt;="&amp;E$4)-SUMIFS('Báo cáo'!$Q:$Q,'Báo cáo'!$AD:$AD,$A63,'Báo cáo'!$AA:$AA,"&lt;="&amp;E$4)</f>
        <v>0</v>
      </c>
      <c r="F63" s="28">
        <f>SUMIFS('Báo cáo'!$O:$O,'Báo cáo'!$AD:$AD,$A63,'Báo cáo'!$Z:$Z,"&lt;="&amp;F$4)+SUMIFS('Báo cáo'!$P:$P,'Báo cáo'!$AD:$AD,$A63,'Báo cáo'!$Z:$Z,"&lt;="&amp;F$4)-SUMIFS('Báo cáo'!$Q:$Q,'Báo cáo'!$AD:$AD,$A63,'Báo cáo'!$AA:$AA,"&lt;="&amp;F$4)</f>
        <v>0</v>
      </c>
      <c r="G63" s="28">
        <f>SUMIFS('Báo cáo'!$O:$O,'Báo cáo'!$AD:$AD,$A63,'Báo cáo'!$Z:$Z,"&lt;="&amp;G$4)+SUMIFS('Báo cáo'!$P:$P,'Báo cáo'!$AD:$AD,$A63,'Báo cáo'!$Z:$Z,"&lt;="&amp;G$4)-SUMIFS('Báo cáo'!$Q:$Q,'Báo cáo'!$AD:$AD,$A63,'Báo cáo'!$AA:$AA,"&lt;="&amp;G$4)</f>
        <v>0</v>
      </c>
      <c r="H63" s="28">
        <f>SUMIFS('Báo cáo'!$O:$O,'Báo cáo'!$AD:$AD,$A63,'Báo cáo'!$Z:$Z,"&lt;="&amp;H$4)+SUMIFS('Báo cáo'!$P:$P,'Báo cáo'!$AD:$AD,$A63,'Báo cáo'!$Z:$Z,"&lt;="&amp;H$4)-SUMIFS('Báo cáo'!$Q:$Q,'Báo cáo'!$AD:$AD,$A63,'Báo cáo'!$AA:$AA,"&lt;="&amp;H$4)</f>
        <v>0</v>
      </c>
      <c r="I63" s="28">
        <f>SUMIFS('Báo cáo'!$O:$O,'Báo cáo'!$AD:$AD,$A63,'Báo cáo'!$Z:$Z,"&lt;="&amp;I$4)+SUMIFS('Báo cáo'!$P:$P,'Báo cáo'!$AD:$AD,$A63,'Báo cáo'!$Z:$Z,"&lt;="&amp;I$4)-SUMIFS('Báo cáo'!$Q:$Q,'Báo cáo'!$AD:$AD,$A63,'Báo cáo'!$AA:$AA,"&lt;="&amp;I$4)</f>
        <v>0</v>
      </c>
      <c r="J63" s="28">
        <f>SUMIFS('Báo cáo'!$O:$O,'Báo cáo'!$AD:$AD,$A63,'Báo cáo'!$Z:$Z,"&lt;="&amp;J$4)+SUMIFS('Báo cáo'!$P:$P,'Báo cáo'!$AD:$AD,$A63,'Báo cáo'!$Z:$Z,"&lt;="&amp;J$4)-SUMIFS('Báo cáo'!$Q:$Q,'Báo cáo'!$AD:$AD,$A63,'Báo cáo'!$AA:$AA,"&lt;="&amp;J$4)</f>
        <v>0</v>
      </c>
      <c r="K63" s="28">
        <f>SUMIFS('Báo cáo'!$O:$O,'Báo cáo'!$AD:$AD,$A63,'Báo cáo'!$Z:$Z,"&lt;="&amp;K$4)+SUMIFS('Báo cáo'!$P:$P,'Báo cáo'!$AD:$AD,$A63,'Báo cáo'!$Z:$Z,"&lt;="&amp;K$4)-SUMIFS('Báo cáo'!$Q:$Q,'Báo cáo'!$AD:$AD,$A63,'Báo cáo'!$AA:$AA,"&lt;="&amp;K$4)</f>
        <v>0</v>
      </c>
      <c r="L63" s="28">
        <f>SUMIFS('Báo cáo'!$O:$O,'Báo cáo'!$AD:$AD,$A63,'Báo cáo'!$Z:$Z,"&lt;="&amp;L$4)+SUMIFS('Báo cáo'!$P:$P,'Báo cáo'!$AD:$AD,$A63,'Báo cáo'!$Z:$Z,"&lt;="&amp;L$4)-SUMIFS('Báo cáo'!$Q:$Q,'Báo cáo'!$AD:$AD,$A63,'Báo cáo'!$AA:$AA,"&lt;="&amp;L$4)</f>
        <v>0</v>
      </c>
      <c r="M63" s="28">
        <f>SUMIFS('Báo cáo'!$O:$O,'Báo cáo'!$AD:$AD,$A63,'Báo cáo'!$Z:$Z,"&lt;="&amp;M$4)+SUMIFS('Báo cáo'!$P:$P,'Báo cáo'!$AD:$AD,$A63,'Báo cáo'!$Z:$Z,"&lt;="&amp;M$4)-SUMIFS('Báo cáo'!$Q:$Q,'Báo cáo'!$AD:$AD,$A63,'Báo cáo'!$AA:$AA,"&lt;="&amp;M$4)</f>
        <v>0</v>
      </c>
      <c r="N63" s="28">
        <f>SUMIFS('Báo cáo'!$O:$O,'Báo cáo'!$AD:$AD,$A63,'Báo cáo'!$Z:$Z,"&lt;="&amp;N$4)+SUMIFS('Báo cáo'!$P:$P,'Báo cáo'!$AD:$AD,$A63,'Báo cáo'!$Z:$Z,"&lt;="&amp;N$4)-SUMIFS('Báo cáo'!$Q:$Q,'Báo cáo'!$AD:$AD,$A63,'Báo cáo'!$AA:$AA,"&lt;="&amp;N$4)</f>
        <v>0</v>
      </c>
    </row>
    <row r="64" spans="1:14">
      <c r="A64"/>
      <c r="B64"/>
      <c r="C64" s="114">
        <f>SUMIFS('Báo cáo'!$O:$O,'Báo cáo'!$AD:$AD,$A64,'Báo cáo'!$Z:$Z,"&lt;="&amp;C$4)+SUMIFS('Báo cáo'!$P:$P,'Báo cáo'!$AD:$AD,$A64,'Báo cáo'!$Z:$Z,"&lt;="&amp;C$4)-SUMIFS('Báo cáo'!$Q:$Q,'Báo cáo'!$AD:$AD,$A64,'Báo cáo'!$AA:$AA,"&lt;="&amp;C$4)</f>
        <v>0</v>
      </c>
      <c r="D64" s="28">
        <f>SUMIFS('Báo cáo'!$O:$O,'Báo cáo'!$AD:$AD,$A64,'Báo cáo'!$Z:$Z,"&lt;="&amp;D$4)+SUMIFS('Báo cáo'!$P:$P,'Báo cáo'!$AD:$AD,$A64,'Báo cáo'!$Z:$Z,"&lt;="&amp;D$4)-SUMIFS('Báo cáo'!$Q:$Q,'Báo cáo'!$AD:$AD,$A64,'Báo cáo'!$AA:$AA,"&lt;="&amp;D$4)</f>
        <v>0</v>
      </c>
      <c r="E64" s="28">
        <f>SUMIFS('Báo cáo'!$O:$O,'Báo cáo'!$AD:$AD,$A64,'Báo cáo'!$Z:$Z,"&lt;="&amp;E$4)+SUMIFS('Báo cáo'!$P:$P,'Báo cáo'!$AD:$AD,$A64,'Báo cáo'!$Z:$Z,"&lt;="&amp;E$4)-SUMIFS('Báo cáo'!$Q:$Q,'Báo cáo'!$AD:$AD,$A64,'Báo cáo'!$AA:$AA,"&lt;="&amp;E$4)</f>
        <v>0</v>
      </c>
      <c r="F64" s="28">
        <f>SUMIFS('Báo cáo'!$O:$O,'Báo cáo'!$AD:$AD,$A64,'Báo cáo'!$Z:$Z,"&lt;="&amp;F$4)+SUMIFS('Báo cáo'!$P:$P,'Báo cáo'!$AD:$AD,$A64,'Báo cáo'!$Z:$Z,"&lt;="&amp;F$4)-SUMIFS('Báo cáo'!$Q:$Q,'Báo cáo'!$AD:$AD,$A64,'Báo cáo'!$AA:$AA,"&lt;="&amp;F$4)</f>
        <v>0</v>
      </c>
      <c r="G64" s="28">
        <f>SUMIFS('Báo cáo'!$O:$O,'Báo cáo'!$AD:$AD,$A64,'Báo cáo'!$Z:$Z,"&lt;="&amp;G$4)+SUMIFS('Báo cáo'!$P:$P,'Báo cáo'!$AD:$AD,$A64,'Báo cáo'!$Z:$Z,"&lt;="&amp;G$4)-SUMIFS('Báo cáo'!$Q:$Q,'Báo cáo'!$AD:$AD,$A64,'Báo cáo'!$AA:$AA,"&lt;="&amp;G$4)</f>
        <v>0</v>
      </c>
      <c r="H64" s="28">
        <f>SUMIFS('Báo cáo'!$O:$O,'Báo cáo'!$AD:$AD,$A64,'Báo cáo'!$Z:$Z,"&lt;="&amp;H$4)+SUMIFS('Báo cáo'!$P:$P,'Báo cáo'!$AD:$AD,$A64,'Báo cáo'!$Z:$Z,"&lt;="&amp;H$4)-SUMIFS('Báo cáo'!$Q:$Q,'Báo cáo'!$AD:$AD,$A64,'Báo cáo'!$AA:$AA,"&lt;="&amp;H$4)</f>
        <v>0</v>
      </c>
      <c r="I64" s="28">
        <f>SUMIFS('Báo cáo'!$O:$O,'Báo cáo'!$AD:$AD,$A64,'Báo cáo'!$Z:$Z,"&lt;="&amp;I$4)+SUMIFS('Báo cáo'!$P:$P,'Báo cáo'!$AD:$AD,$A64,'Báo cáo'!$Z:$Z,"&lt;="&amp;I$4)-SUMIFS('Báo cáo'!$Q:$Q,'Báo cáo'!$AD:$AD,$A64,'Báo cáo'!$AA:$AA,"&lt;="&amp;I$4)</f>
        <v>0</v>
      </c>
      <c r="J64" s="28">
        <f>SUMIFS('Báo cáo'!$O:$O,'Báo cáo'!$AD:$AD,$A64,'Báo cáo'!$Z:$Z,"&lt;="&amp;J$4)+SUMIFS('Báo cáo'!$P:$P,'Báo cáo'!$AD:$AD,$A64,'Báo cáo'!$Z:$Z,"&lt;="&amp;J$4)-SUMIFS('Báo cáo'!$Q:$Q,'Báo cáo'!$AD:$AD,$A64,'Báo cáo'!$AA:$AA,"&lt;="&amp;J$4)</f>
        <v>0</v>
      </c>
      <c r="K64" s="28">
        <f>SUMIFS('Báo cáo'!$O:$O,'Báo cáo'!$AD:$AD,$A64,'Báo cáo'!$Z:$Z,"&lt;="&amp;K$4)+SUMIFS('Báo cáo'!$P:$P,'Báo cáo'!$AD:$AD,$A64,'Báo cáo'!$Z:$Z,"&lt;="&amp;K$4)-SUMIFS('Báo cáo'!$Q:$Q,'Báo cáo'!$AD:$AD,$A64,'Báo cáo'!$AA:$AA,"&lt;="&amp;K$4)</f>
        <v>0</v>
      </c>
      <c r="L64" s="28">
        <f>SUMIFS('Báo cáo'!$O:$O,'Báo cáo'!$AD:$AD,$A64,'Báo cáo'!$Z:$Z,"&lt;="&amp;L$4)+SUMIFS('Báo cáo'!$P:$P,'Báo cáo'!$AD:$AD,$A64,'Báo cáo'!$Z:$Z,"&lt;="&amp;L$4)-SUMIFS('Báo cáo'!$Q:$Q,'Báo cáo'!$AD:$AD,$A64,'Báo cáo'!$AA:$AA,"&lt;="&amp;L$4)</f>
        <v>0</v>
      </c>
      <c r="M64" s="28">
        <f>SUMIFS('Báo cáo'!$O:$O,'Báo cáo'!$AD:$AD,$A64,'Báo cáo'!$Z:$Z,"&lt;="&amp;M$4)+SUMIFS('Báo cáo'!$P:$P,'Báo cáo'!$AD:$AD,$A64,'Báo cáo'!$Z:$Z,"&lt;="&amp;M$4)-SUMIFS('Báo cáo'!$Q:$Q,'Báo cáo'!$AD:$AD,$A64,'Báo cáo'!$AA:$AA,"&lt;="&amp;M$4)</f>
        <v>0</v>
      </c>
      <c r="N64" s="28">
        <f>SUMIFS('Báo cáo'!$O:$O,'Báo cáo'!$AD:$AD,$A64,'Báo cáo'!$Z:$Z,"&lt;="&amp;N$4)+SUMIFS('Báo cáo'!$P:$P,'Báo cáo'!$AD:$AD,$A64,'Báo cáo'!$Z:$Z,"&lt;="&amp;N$4)-SUMIFS('Báo cáo'!$Q:$Q,'Báo cáo'!$AD:$AD,$A64,'Báo cáo'!$AA:$AA,"&lt;="&amp;N$4)</f>
        <v>0</v>
      </c>
    </row>
    <row r="65" spans="1:14">
      <c r="A65"/>
      <c r="B65"/>
      <c r="C65" s="114">
        <f>SUMIFS('Báo cáo'!$O:$O,'Báo cáo'!$AD:$AD,$A65,'Báo cáo'!$Z:$Z,"&lt;="&amp;C$4)+SUMIFS('Báo cáo'!$P:$P,'Báo cáo'!$AD:$AD,$A65,'Báo cáo'!$Z:$Z,"&lt;="&amp;C$4)-SUMIFS('Báo cáo'!$Q:$Q,'Báo cáo'!$AD:$AD,$A65,'Báo cáo'!$AA:$AA,"&lt;="&amp;C$4)</f>
        <v>0</v>
      </c>
      <c r="D65" s="28">
        <f>SUMIFS('Báo cáo'!$O:$O,'Báo cáo'!$AD:$AD,$A65,'Báo cáo'!$Z:$Z,"&lt;="&amp;D$4)+SUMIFS('Báo cáo'!$P:$P,'Báo cáo'!$AD:$AD,$A65,'Báo cáo'!$Z:$Z,"&lt;="&amp;D$4)-SUMIFS('Báo cáo'!$Q:$Q,'Báo cáo'!$AD:$AD,$A65,'Báo cáo'!$AA:$AA,"&lt;="&amp;D$4)</f>
        <v>0</v>
      </c>
      <c r="E65" s="28">
        <f>SUMIFS('Báo cáo'!$O:$O,'Báo cáo'!$AD:$AD,$A65,'Báo cáo'!$Z:$Z,"&lt;="&amp;E$4)+SUMIFS('Báo cáo'!$P:$P,'Báo cáo'!$AD:$AD,$A65,'Báo cáo'!$Z:$Z,"&lt;="&amp;E$4)-SUMIFS('Báo cáo'!$Q:$Q,'Báo cáo'!$AD:$AD,$A65,'Báo cáo'!$AA:$AA,"&lt;="&amp;E$4)</f>
        <v>0</v>
      </c>
      <c r="F65" s="28">
        <f>SUMIFS('Báo cáo'!$O:$O,'Báo cáo'!$AD:$AD,$A65,'Báo cáo'!$Z:$Z,"&lt;="&amp;F$4)+SUMIFS('Báo cáo'!$P:$P,'Báo cáo'!$AD:$AD,$A65,'Báo cáo'!$Z:$Z,"&lt;="&amp;F$4)-SUMIFS('Báo cáo'!$Q:$Q,'Báo cáo'!$AD:$AD,$A65,'Báo cáo'!$AA:$AA,"&lt;="&amp;F$4)</f>
        <v>0</v>
      </c>
      <c r="G65" s="28">
        <f>SUMIFS('Báo cáo'!$O:$O,'Báo cáo'!$AD:$AD,$A65,'Báo cáo'!$Z:$Z,"&lt;="&amp;G$4)+SUMIFS('Báo cáo'!$P:$P,'Báo cáo'!$AD:$AD,$A65,'Báo cáo'!$Z:$Z,"&lt;="&amp;G$4)-SUMIFS('Báo cáo'!$Q:$Q,'Báo cáo'!$AD:$AD,$A65,'Báo cáo'!$AA:$AA,"&lt;="&amp;G$4)</f>
        <v>0</v>
      </c>
      <c r="H65" s="28">
        <f>SUMIFS('Báo cáo'!$O:$O,'Báo cáo'!$AD:$AD,$A65,'Báo cáo'!$Z:$Z,"&lt;="&amp;H$4)+SUMIFS('Báo cáo'!$P:$P,'Báo cáo'!$AD:$AD,$A65,'Báo cáo'!$Z:$Z,"&lt;="&amp;H$4)-SUMIFS('Báo cáo'!$Q:$Q,'Báo cáo'!$AD:$AD,$A65,'Báo cáo'!$AA:$AA,"&lt;="&amp;H$4)</f>
        <v>0</v>
      </c>
      <c r="I65" s="28">
        <f>SUMIFS('Báo cáo'!$O:$O,'Báo cáo'!$AD:$AD,$A65,'Báo cáo'!$Z:$Z,"&lt;="&amp;I$4)+SUMIFS('Báo cáo'!$P:$P,'Báo cáo'!$AD:$AD,$A65,'Báo cáo'!$Z:$Z,"&lt;="&amp;I$4)-SUMIFS('Báo cáo'!$Q:$Q,'Báo cáo'!$AD:$AD,$A65,'Báo cáo'!$AA:$AA,"&lt;="&amp;I$4)</f>
        <v>0</v>
      </c>
      <c r="J65" s="28">
        <f>SUMIFS('Báo cáo'!$O:$O,'Báo cáo'!$AD:$AD,$A65,'Báo cáo'!$Z:$Z,"&lt;="&amp;J$4)+SUMIFS('Báo cáo'!$P:$P,'Báo cáo'!$AD:$AD,$A65,'Báo cáo'!$Z:$Z,"&lt;="&amp;J$4)-SUMIFS('Báo cáo'!$Q:$Q,'Báo cáo'!$AD:$AD,$A65,'Báo cáo'!$AA:$AA,"&lt;="&amp;J$4)</f>
        <v>0</v>
      </c>
      <c r="K65" s="28">
        <f>SUMIFS('Báo cáo'!$O:$O,'Báo cáo'!$AD:$AD,$A65,'Báo cáo'!$Z:$Z,"&lt;="&amp;K$4)+SUMIFS('Báo cáo'!$P:$P,'Báo cáo'!$AD:$AD,$A65,'Báo cáo'!$Z:$Z,"&lt;="&amp;K$4)-SUMIFS('Báo cáo'!$Q:$Q,'Báo cáo'!$AD:$AD,$A65,'Báo cáo'!$AA:$AA,"&lt;="&amp;K$4)</f>
        <v>0</v>
      </c>
      <c r="L65" s="28">
        <f>SUMIFS('Báo cáo'!$O:$O,'Báo cáo'!$AD:$AD,$A65,'Báo cáo'!$Z:$Z,"&lt;="&amp;L$4)+SUMIFS('Báo cáo'!$P:$P,'Báo cáo'!$AD:$AD,$A65,'Báo cáo'!$Z:$Z,"&lt;="&amp;L$4)-SUMIFS('Báo cáo'!$Q:$Q,'Báo cáo'!$AD:$AD,$A65,'Báo cáo'!$AA:$AA,"&lt;="&amp;L$4)</f>
        <v>0</v>
      </c>
      <c r="M65" s="28">
        <f>SUMIFS('Báo cáo'!$O:$O,'Báo cáo'!$AD:$AD,$A65,'Báo cáo'!$Z:$Z,"&lt;="&amp;M$4)+SUMIFS('Báo cáo'!$P:$P,'Báo cáo'!$AD:$AD,$A65,'Báo cáo'!$Z:$Z,"&lt;="&amp;M$4)-SUMIFS('Báo cáo'!$Q:$Q,'Báo cáo'!$AD:$AD,$A65,'Báo cáo'!$AA:$AA,"&lt;="&amp;M$4)</f>
        <v>0</v>
      </c>
      <c r="N65" s="28">
        <f>SUMIFS('Báo cáo'!$O:$O,'Báo cáo'!$AD:$AD,$A65,'Báo cáo'!$Z:$Z,"&lt;="&amp;N$4)+SUMIFS('Báo cáo'!$P:$P,'Báo cáo'!$AD:$AD,$A65,'Báo cáo'!$Z:$Z,"&lt;="&amp;N$4)-SUMIFS('Báo cáo'!$Q:$Q,'Báo cáo'!$AD:$AD,$A65,'Báo cáo'!$AA:$AA,"&lt;="&amp;N$4)</f>
        <v>0</v>
      </c>
    </row>
    <row r="66" spans="1:14">
      <c r="A66"/>
      <c r="B66"/>
      <c r="C66" s="114">
        <f>SUMIFS('Báo cáo'!$O:$O,'Báo cáo'!$AD:$AD,$A66,'Báo cáo'!$Z:$Z,"&lt;="&amp;C$4)+SUMIFS('Báo cáo'!$P:$P,'Báo cáo'!$AD:$AD,$A66,'Báo cáo'!$Z:$Z,"&lt;="&amp;C$4)-SUMIFS('Báo cáo'!$Q:$Q,'Báo cáo'!$AD:$AD,$A66,'Báo cáo'!$AA:$AA,"&lt;="&amp;C$4)</f>
        <v>0</v>
      </c>
      <c r="D66" s="28">
        <f>SUMIFS('Báo cáo'!$O:$O,'Báo cáo'!$AD:$AD,$A66,'Báo cáo'!$Z:$Z,"&lt;="&amp;D$4)+SUMIFS('Báo cáo'!$P:$P,'Báo cáo'!$AD:$AD,$A66,'Báo cáo'!$Z:$Z,"&lt;="&amp;D$4)-SUMIFS('Báo cáo'!$Q:$Q,'Báo cáo'!$AD:$AD,$A66,'Báo cáo'!$AA:$AA,"&lt;="&amp;D$4)</f>
        <v>0</v>
      </c>
      <c r="E66" s="28">
        <f>SUMIFS('Báo cáo'!$O:$O,'Báo cáo'!$AD:$AD,$A66,'Báo cáo'!$Z:$Z,"&lt;="&amp;E$4)+SUMIFS('Báo cáo'!$P:$P,'Báo cáo'!$AD:$AD,$A66,'Báo cáo'!$Z:$Z,"&lt;="&amp;E$4)-SUMIFS('Báo cáo'!$Q:$Q,'Báo cáo'!$AD:$AD,$A66,'Báo cáo'!$AA:$AA,"&lt;="&amp;E$4)</f>
        <v>0</v>
      </c>
      <c r="F66" s="28">
        <f>SUMIFS('Báo cáo'!$O:$O,'Báo cáo'!$AD:$AD,$A66,'Báo cáo'!$Z:$Z,"&lt;="&amp;F$4)+SUMIFS('Báo cáo'!$P:$P,'Báo cáo'!$AD:$AD,$A66,'Báo cáo'!$Z:$Z,"&lt;="&amp;F$4)-SUMIFS('Báo cáo'!$Q:$Q,'Báo cáo'!$AD:$AD,$A66,'Báo cáo'!$AA:$AA,"&lt;="&amp;F$4)</f>
        <v>0</v>
      </c>
      <c r="G66" s="28">
        <f>SUMIFS('Báo cáo'!$O:$O,'Báo cáo'!$AD:$AD,$A66,'Báo cáo'!$Z:$Z,"&lt;="&amp;G$4)+SUMIFS('Báo cáo'!$P:$P,'Báo cáo'!$AD:$AD,$A66,'Báo cáo'!$Z:$Z,"&lt;="&amp;G$4)-SUMIFS('Báo cáo'!$Q:$Q,'Báo cáo'!$AD:$AD,$A66,'Báo cáo'!$AA:$AA,"&lt;="&amp;G$4)</f>
        <v>0</v>
      </c>
      <c r="H66" s="28">
        <f>SUMIFS('Báo cáo'!$O:$O,'Báo cáo'!$AD:$AD,$A66,'Báo cáo'!$Z:$Z,"&lt;="&amp;H$4)+SUMIFS('Báo cáo'!$P:$P,'Báo cáo'!$AD:$AD,$A66,'Báo cáo'!$Z:$Z,"&lt;="&amp;H$4)-SUMIFS('Báo cáo'!$Q:$Q,'Báo cáo'!$AD:$AD,$A66,'Báo cáo'!$AA:$AA,"&lt;="&amp;H$4)</f>
        <v>0</v>
      </c>
      <c r="I66" s="28">
        <f>SUMIFS('Báo cáo'!$O:$O,'Báo cáo'!$AD:$AD,$A66,'Báo cáo'!$Z:$Z,"&lt;="&amp;I$4)+SUMIFS('Báo cáo'!$P:$P,'Báo cáo'!$AD:$AD,$A66,'Báo cáo'!$Z:$Z,"&lt;="&amp;I$4)-SUMIFS('Báo cáo'!$Q:$Q,'Báo cáo'!$AD:$AD,$A66,'Báo cáo'!$AA:$AA,"&lt;="&amp;I$4)</f>
        <v>0</v>
      </c>
      <c r="J66" s="28">
        <f>SUMIFS('Báo cáo'!$O:$O,'Báo cáo'!$AD:$AD,$A66,'Báo cáo'!$Z:$Z,"&lt;="&amp;J$4)+SUMIFS('Báo cáo'!$P:$P,'Báo cáo'!$AD:$AD,$A66,'Báo cáo'!$Z:$Z,"&lt;="&amp;J$4)-SUMIFS('Báo cáo'!$Q:$Q,'Báo cáo'!$AD:$AD,$A66,'Báo cáo'!$AA:$AA,"&lt;="&amp;J$4)</f>
        <v>0</v>
      </c>
      <c r="K66" s="28">
        <f>SUMIFS('Báo cáo'!$O:$O,'Báo cáo'!$AD:$AD,$A66,'Báo cáo'!$Z:$Z,"&lt;="&amp;K$4)+SUMIFS('Báo cáo'!$P:$P,'Báo cáo'!$AD:$AD,$A66,'Báo cáo'!$Z:$Z,"&lt;="&amp;K$4)-SUMIFS('Báo cáo'!$Q:$Q,'Báo cáo'!$AD:$AD,$A66,'Báo cáo'!$AA:$AA,"&lt;="&amp;K$4)</f>
        <v>0</v>
      </c>
      <c r="L66" s="28">
        <f>SUMIFS('Báo cáo'!$O:$O,'Báo cáo'!$AD:$AD,$A66,'Báo cáo'!$Z:$Z,"&lt;="&amp;L$4)+SUMIFS('Báo cáo'!$P:$P,'Báo cáo'!$AD:$AD,$A66,'Báo cáo'!$Z:$Z,"&lt;="&amp;L$4)-SUMIFS('Báo cáo'!$Q:$Q,'Báo cáo'!$AD:$AD,$A66,'Báo cáo'!$AA:$AA,"&lt;="&amp;L$4)</f>
        <v>0</v>
      </c>
      <c r="M66" s="28">
        <f>SUMIFS('Báo cáo'!$O:$O,'Báo cáo'!$AD:$AD,$A66,'Báo cáo'!$Z:$Z,"&lt;="&amp;M$4)+SUMIFS('Báo cáo'!$P:$P,'Báo cáo'!$AD:$AD,$A66,'Báo cáo'!$Z:$Z,"&lt;="&amp;M$4)-SUMIFS('Báo cáo'!$Q:$Q,'Báo cáo'!$AD:$AD,$A66,'Báo cáo'!$AA:$AA,"&lt;="&amp;M$4)</f>
        <v>0</v>
      </c>
      <c r="N66" s="28">
        <f>SUMIFS('Báo cáo'!$O:$O,'Báo cáo'!$AD:$AD,$A66,'Báo cáo'!$Z:$Z,"&lt;="&amp;N$4)+SUMIFS('Báo cáo'!$P:$P,'Báo cáo'!$AD:$AD,$A66,'Báo cáo'!$Z:$Z,"&lt;="&amp;N$4)-SUMIFS('Báo cáo'!$Q:$Q,'Báo cáo'!$AD:$AD,$A66,'Báo cáo'!$AA:$AA,"&lt;="&amp;N$4)</f>
        <v>0</v>
      </c>
    </row>
    <row r="67" spans="1:14">
      <c r="A67"/>
      <c r="B67"/>
      <c r="C67" s="114">
        <f>SUMIFS('Báo cáo'!$O:$O,'Báo cáo'!$AD:$AD,$A67,'Báo cáo'!$Z:$Z,"&lt;="&amp;C$4)+SUMIFS('Báo cáo'!$P:$P,'Báo cáo'!$AD:$AD,$A67,'Báo cáo'!$Z:$Z,"&lt;="&amp;C$4)-SUMIFS('Báo cáo'!$Q:$Q,'Báo cáo'!$AD:$AD,$A67,'Báo cáo'!$AA:$AA,"&lt;="&amp;C$4)</f>
        <v>0</v>
      </c>
      <c r="D67" s="28">
        <f>SUMIFS('Báo cáo'!$O:$O,'Báo cáo'!$AD:$AD,$A67,'Báo cáo'!$Z:$Z,"&lt;="&amp;D$4)+SUMIFS('Báo cáo'!$P:$P,'Báo cáo'!$AD:$AD,$A67,'Báo cáo'!$Z:$Z,"&lt;="&amp;D$4)-SUMIFS('Báo cáo'!$Q:$Q,'Báo cáo'!$AD:$AD,$A67,'Báo cáo'!$AA:$AA,"&lt;="&amp;D$4)</f>
        <v>0</v>
      </c>
      <c r="E67" s="28">
        <f>SUMIFS('Báo cáo'!$O:$O,'Báo cáo'!$AD:$AD,$A67,'Báo cáo'!$Z:$Z,"&lt;="&amp;E$4)+SUMIFS('Báo cáo'!$P:$P,'Báo cáo'!$AD:$AD,$A67,'Báo cáo'!$Z:$Z,"&lt;="&amp;E$4)-SUMIFS('Báo cáo'!$Q:$Q,'Báo cáo'!$AD:$AD,$A67,'Báo cáo'!$AA:$AA,"&lt;="&amp;E$4)</f>
        <v>0</v>
      </c>
      <c r="F67" s="28">
        <f>SUMIFS('Báo cáo'!$O:$O,'Báo cáo'!$AD:$AD,$A67,'Báo cáo'!$Z:$Z,"&lt;="&amp;F$4)+SUMIFS('Báo cáo'!$P:$P,'Báo cáo'!$AD:$AD,$A67,'Báo cáo'!$Z:$Z,"&lt;="&amp;F$4)-SUMIFS('Báo cáo'!$Q:$Q,'Báo cáo'!$AD:$AD,$A67,'Báo cáo'!$AA:$AA,"&lt;="&amp;F$4)</f>
        <v>0</v>
      </c>
      <c r="G67" s="28">
        <f>SUMIFS('Báo cáo'!$O:$O,'Báo cáo'!$AD:$AD,$A67,'Báo cáo'!$Z:$Z,"&lt;="&amp;G$4)+SUMIFS('Báo cáo'!$P:$P,'Báo cáo'!$AD:$AD,$A67,'Báo cáo'!$Z:$Z,"&lt;="&amp;G$4)-SUMIFS('Báo cáo'!$Q:$Q,'Báo cáo'!$AD:$AD,$A67,'Báo cáo'!$AA:$AA,"&lt;="&amp;G$4)</f>
        <v>0</v>
      </c>
      <c r="H67" s="28">
        <f>SUMIFS('Báo cáo'!$O:$O,'Báo cáo'!$AD:$AD,$A67,'Báo cáo'!$Z:$Z,"&lt;="&amp;H$4)+SUMIFS('Báo cáo'!$P:$P,'Báo cáo'!$AD:$AD,$A67,'Báo cáo'!$Z:$Z,"&lt;="&amp;H$4)-SUMIFS('Báo cáo'!$Q:$Q,'Báo cáo'!$AD:$AD,$A67,'Báo cáo'!$AA:$AA,"&lt;="&amp;H$4)</f>
        <v>0</v>
      </c>
      <c r="I67" s="28">
        <f>SUMIFS('Báo cáo'!$O:$O,'Báo cáo'!$AD:$AD,$A67,'Báo cáo'!$Z:$Z,"&lt;="&amp;I$4)+SUMIFS('Báo cáo'!$P:$P,'Báo cáo'!$AD:$AD,$A67,'Báo cáo'!$Z:$Z,"&lt;="&amp;I$4)-SUMIFS('Báo cáo'!$Q:$Q,'Báo cáo'!$AD:$AD,$A67,'Báo cáo'!$AA:$AA,"&lt;="&amp;I$4)</f>
        <v>0</v>
      </c>
      <c r="J67" s="28">
        <f>SUMIFS('Báo cáo'!$O:$O,'Báo cáo'!$AD:$AD,$A67,'Báo cáo'!$Z:$Z,"&lt;="&amp;J$4)+SUMIFS('Báo cáo'!$P:$P,'Báo cáo'!$AD:$AD,$A67,'Báo cáo'!$Z:$Z,"&lt;="&amp;J$4)-SUMIFS('Báo cáo'!$Q:$Q,'Báo cáo'!$AD:$AD,$A67,'Báo cáo'!$AA:$AA,"&lt;="&amp;J$4)</f>
        <v>0</v>
      </c>
      <c r="K67" s="28">
        <f>SUMIFS('Báo cáo'!$O:$O,'Báo cáo'!$AD:$AD,$A67,'Báo cáo'!$Z:$Z,"&lt;="&amp;K$4)+SUMIFS('Báo cáo'!$P:$P,'Báo cáo'!$AD:$AD,$A67,'Báo cáo'!$Z:$Z,"&lt;="&amp;K$4)-SUMIFS('Báo cáo'!$Q:$Q,'Báo cáo'!$AD:$AD,$A67,'Báo cáo'!$AA:$AA,"&lt;="&amp;K$4)</f>
        <v>0</v>
      </c>
      <c r="L67" s="28">
        <f>SUMIFS('Báo cáo'!$O:$O,'Báo cáo'!$AD:$AD,$A67,'Báo cáo'!$Z:$Z,"&lt;="&amp;L$4)+SUMIFS('Báo cáo'!$P:$P,'Báo cáo'!$AD:$AD,$A67,'Báo cáo'!$Z:$Z,"&lt;="&amp;L$4)-SUMIFS('Báo cáo'!$Q:$Q,'Báo cáo'!$AD:$AD,$A67,'Báo cáo'!$AA:$AA,"&lt;="&amp;L$4)</f>
        <v>0</v>
      </c>
      <c r="M67" s="28">
        <f>SUMIFS('Báo cáo'!$O:$O,'Báo cáo'!$AD:$AD,$A67,'Báo cáo'!$Z:$Z,"&lt;="&amp;M$4)+SUMIFS('Báo cáo'!$P:$P,'Báo cáo'!$AD:$AD,$A67,'Báo cáo'!$Z:$Z,"&lt;="&amp;M$4)-SUMIFS('Báo cáo'!$Q:$Q,'Báo cáo'!$AD:$AD,$A67,'Báo cáo'!$AA:$AA,"&lt;="&amp;M$4)</f>
        <v>0</v>
      </c>
      <c r="N67" s="28">
        <f>SUMIFS('Báo cáo'!$O:$O,'Báo cáo'!$AD:$AD,$A67,'Báo cáo'!$Z:$Z,"&lt;="&amp;N$4)+SUMIFS('Báo cáo'!$P:$P,'Báo cáo'!$AD:$AD,$A67,'Báo cáo'!$Z:$Z,"&lt;="&amp;N$4)-SUMIFS('Báo cáo'!$Q:$Q,'Báo cáo'!$AD:$AD,$A67,'Báo cáo'!$AA:$AA,"&lt;="&amp;N$4)</f>
        <v>0</v>
      </c>
    </row>
    <row r="68" spans="1:14">
      <c r="A68"/>
      <c r="B68"/>
      <c r="C68" s="114">
        <f>SUMIFS('Báo cáo'!$O:$O,'Báo cáo'!$AD:$AD,$A68,'Báo cáo'!$Z:$Z,"&lt;="&amp;C$4)+SUMIFS('Báo cáo'!$P:$P,'Báo cáo'!$AD:$AD,$A68,'Báo cáo'!$Z:$Z,"&lt;="&amp;C$4)-SUMIFS('Báo cáo'!$Q:$Q,'Báo cáo'!$AD:$AD,$A68,'Báo cáo'!$AA:$AA,"&lt;="&amp;C$4)</f>
        <v>0</v>
      </c>
      <c r="D68" s="28">
        <f>SUMIFS('Báo cáo'!$O:$O,'Báo cáo'!$AD:$AD,$A68,'Báo cáo'!$Z:$Z,"&lt;="&amp;D$4)+SUMIFS('Báo cáo'!$P:$P,'Báo cáo'!$AD:$AD,$A68,'Báo cáo'!$Z:$Z,"&lt;="&amp;D$4)-SUMIFS('Báo cáo'!$Q:$Q,'Báo cáo'!$AD:$AD,$A68,'Báo cáo'!$AA:$AA,"&lt;="&amp;D$4)</f>
        <v>0</v>
      </c>
      <c r="E68" s="28">
        <f>SUMIFS('Báo cáo'!$O:$O,'Báo cáo'!$AD:$AD,$A68,'Báo cáo'!$Z:$Z,"&lt;="&amp;E$4)+SUMIFS('Báo cáo'!$P:$P,'Báo cáo'!$AD:$AD,$A68,'Báo cáo'!$Z:$Z,"&lt;="&amp;E$4)-SUMIFS('Báo cáo'!$Q:$Q,'Báo cáo'!$AD:$AD,$A68,'Báo cáo'!$AA:$AA,"&lt;="&amp;E$4)</f>
        <v>0</v>
      </c>
      <c r="F68" s="28">
        <f>SUMIFS('Báo cáo'!$O:$O,'Báo cáo'!$AD:$AD,$A68,'Báo cáo'!$Z:$Z,"&lt;="&amp;F$4)+SUMIFS('Báo cáo'!$P:$P,'Báo cáo'!$AD:$AD,$A68,'Báo cáo'!$Z:$Z,"&lt;="&amp;F$4)-SUMIFS('Báo cáo'!$Q:$Q,'Báo cáo'!$AD:$AD,$A68,'Báo cáo'!$AA:$AA,"&lt;="&amp;F$4)</f>
        <v>0</v>
      </c>
      <c r="G68" s="28">
        <f>SUMIFS('Báo cáo'!$O:$O,'Báo cáo'!$AD:$AD,$A68,'Báo cáo'!$Z:$Z,"&lt;="&amp;G$4)+SUMIFS('Báo cáo'!$P:$P,'Báo cáo'!$AD:$AD,$A68,'Báo cáo'!$Z:$Z,"&lt;="&amp;G$4)-SUMIFS('Báo cáo'!$Q:$Q,'Báo cáo'!$AD:$AD,$A68,'Báo cáo'!$AA:$AA,"&lt;="&amp;G$4)</f>
        <v>0</v>
      </c>
      <c r="H68" s="28">
        <f>SUMIFS('Báo cáo'!$O:$O,'Báo cáo'!$AD:$AD,$A68,'Báo cáo'!$Z:$Z,"&lt;="&amp;H$4)+SUMIFS('Báo cáo'!$P:$P,'Báo cáo'!$AD:$AD,$A68,'Báo cáo'!$Z:$Z,"&lt;="&amp;H$4)-SUMIFS('Báo cáo'!$Q:$Q,'Báo cáo'!$AD:$AD,$A68,'Báo cáo'!$AA:$AA,"&lt;="&amp;H$4)</f>
        <v>0</v>
      </c>
      <c r="I68" s="28">
        <f>SUMIFS('Báo cáo'!$O:$O,'Báo cáo'!$AD:$AD,$A68,'Báo cáo'!$Z:$Z,"&lt;="&amp;I$4)+SUMIFS('Báo cáo'!$P:$P,'Báo cáo'!$AD:$AD,$A68,'Báo cáo'!$Z:$Z,"&lt;="&amp;I$4)-SUMIFS('Báo cáo'!$Q:$Q,'Báo cáo'!$AD:$AD,$A68,'Báo cáo'!$AA:$AA,"&lt;="&amp;I$4)</f>
        <v>0</v>
      </c>
      <c r="J68" s="28">
        <f>SUMIFS('Báo cáo'!$O:$O,'Báo cáo'!$AD:$AD,$A68,'Báo cáo'!$Z:$Z,"&lt;="&amp;J$4)+SUMIFS('Báo cáo'!$P:$P,'Báo cáo'!$AD:$AD,$A68,'Báo cáo'!$Z:$Z,"&lt;="&amp;J$4)-SUMIFS('Báo cáo'!$Q:$Q,'Báo cáo'!$AD:$AD,$A68,'Báo cáo'!$AA:$AA,"&lt;="&amp;J$4)</f>
        <v>0</v>
      </c>
      <c r="K68" s="28">
        <f>SUMIFS('Báo cáo'!$O:$O,'Báo cáo'!$AD:$AD,$A68,'Báo cáo'!$Z:$Z,"&lt;="&amp;K$4)+SUMIFS('Báo cáo'!$P:$P,'Báo cáo'!$AD:$AD,$A68,'Báo cáo'!$Z:$Z,"&lt;="&amp;K$4)-SUMIFS('Báo cáo'!$Q:$Q,'Báo cáo'!$AD:$AD,$A68,'Báo cáo'!$AA:$AA,"&lt;="&amp;K$4)</f>
        <v>0</v>
      </c>
      <c r="L68" s="28">
        <f>SUMIFS('Báo cáo'!$O:$O,'Báo cáo'!$AD:$AD,$A68,'Báo cáo'!$Z:$Z,"&lt;="&amp;L$4)+SUMIFS('Báo cáo'!$P:$P,'Báo cáo'!$AD:$AD,$A68,'Báo cáo'!$Z:$Z,"&lt;="&amp;L$4)-SUMIFS('Báo cáo'!$Q:$Q,'Báo cáo'!$AD:$AD,$A68,'Báo cáo'!$AA:$AA,"&lt;="&amp;L$4)</f>
        <v>0</v>
      </c>
      <c r="M68" s="28">
        <f>SUMIFS('Báo cáo'!$O:$O,'Báo cáo'!$AD:$AD,$A68,'Báo cáo'!$Z:$Z,"&lt;="&amp;M$4)+SUMIFS('Báo cáo'!$P:$P,'Báo cáo'!$AD:$AD,$A68,'Báo cáo'!$Z:$Z,"&lt;="&amp;M$4)-SUMIFS('Báo cáo'!$Q:$Q,'Báo cáo'!$AD:$AD,$A68,'Báo cáo'!$AA:$AA,"&lt;="&amp;M$4)</f>
        <v>0</v>
      </c>
      <c r="N68" s="28">
        <f>SUMIFS('Báo cáo'!$O:$O,'Báo cáo'!$AD:$AD,$A68,'Báo cáo'!$Z:$Z,"&lt;="&amp;N$4)+SUMIFS('Báo cáo'!$P:$P,'Báo cáo'!$AD:$AD,$A68,'Báo cáo'!$Z:$Z,"&lt;="&amp;N$4)-SUMIFS('Báo cáo'!$Q:$Q,'Báo cáo'!$AD:$AD,$A68,'Báo cáo'!$AA:$AA,"&lt;="&amp;N$4)</f>
        <v>0</v>
      </c>
    </row>
    <row r="69" spans="1:14">
      <c r="A69"/>
      <c r="B69"/>
      <c r="C69" s="114">
        <f>SUMIFS('Báo cáo'!$O:$O,'Báo cáo'!$AD:$AD,$A69,'Báo cáo'!$Z:$Z,"&lt;="&amp;C$4)+SUMIFS('Báo cáo'!$P:$P,'Báo cáo'!$AD:$AD,$A69,'Báo cáo'!$Z:$Z,"&lt;="&amp;C$4)-SUMIFS('Báo cáo'!$Q:$Q,'Báo cáo'!$AD:$AD,$A69,'Báo cáo'!$AA:$AA,"&lt;="&amp;C$4)</f>
        <v>0</v>
      </c>
      <c r="D69" s="28">
        <f>SUMIFS('Báo cáo'!$O:$O,'Báo cáo'!$AD:$AD,$A69,'Báo cáo'!$Z:$Z,"&lt;="&amp;D$4)+SUMIFS('Báo cáo'!$P:$P,'Báo cáo'!$AD:$AD,$A69,'Báo cáo'!$Z:$Z,"&lt;="&amp;D$4)-SUMIFS('Báo cáo'!$Q:$Q,'Báo cáo'!$AD:$AD,$A69,'Báo cáo'!$AA:$AA,"&lt;="&amp;D$4)</f>
        <v>0</v>
      </c>
      <c r="E69" s="28">
        <f>SUMIFS('Báo cáo'!$O:$O,'Báo cáo'!$AD:$AD,$A69,'Báo cáo'!$Z:$Z,"&lt;="&amp;E$4)+SUMIFS('Báo cáo'!$P:$P,'Báo cáo'!$AD:$AD,$A69,'Báo cáo'!$Z:$Z,"&lt;="&amp;E$4)-SUMIFS('Báo cáo'!$Q:$Q,'Báo cáo'!$AD:$AD,$A69,'Báo cáo'!$AA:$AA,"&lt;="&amp;E$4)</f>
        <v>0</v>
      </c>
      <c r="F69" s="28">
        <f>SUMIFS('Báo cáo'!$O:$O,'Báo cáo'!$AD:$AD,$A69,'Báo cáo'!$Z:$Z,"&lt;="&amp;F$4)+SUMIFS('Báo cáo'!$P:$P,'Báo cáo'!$AD:$AD,$A69,'Báo cáo'!$Z:$Z,"&lt;="&amp;F$4)-SUMIFS('Báo cáo'!$Q:$Q,'Báo cáo'!$AD:$AD,$A69,'Báo cáo'!$AA:$AA,"&lt;="&amp;F$4)</f>
        <v>0</v>
      </c>
      <c r="G69" s="28">
        <f>SUMIFS('Báo cáo'!$O:$O,'Báo cáo'!$AD:$AD,$A69,'Báo cáo'!$Z:$Z,"&lt;="&amp;G$4)+SUMIFS('Báo cáo'!$P:$P,'Báo cáo'!$AD:$AD,$A69,'Báo cáo'!$Z:$Z,"&lt;="&amp;G$4)-SUMIFS('Báo cáo'!$Q:$Q,'Báo cáo'!$AD:$AD,$A69,'Báo cáo'!$AA:$AA,"&lt;="&amp;G$4)</f>
        <v>0</v>
      </c>
      <c r="H69" s="28">
        <f>SUMIFS('Báo cáo'!$O:$O,'Báo cáo'!$AD:$AD,$A69,'Báo cáo'!$Z:$Z,"&lt;="&amp;H$4)+SUMIFS('Báo cáo'!$P:$P,'Báo cáo'!$AD:$AD,$A69,'Báo cáo'!$Z:$Z,"&lt;="&amp;H$4)-SUMIFS('Báo cáo'!$Q:$Q,'Báo cáo'!$AD:$AD,$A69,'Báo cáo'!$AA:$AA,"&lt;="&amp;H$4)</f>
        <v>0</v>
      </c>
      <c r="I69" s="28">
        <f>SUMIFS('Báo cáo'!$O:$O,'Báo cáo'!$AD:$AD,$A69,'Báo cáo'!$Z:$Z,"&lt;="&amp;I$4)+SUMIFS('Báo cáo'!$P:$P,'Báo cáo'!$AD:$AD,$A69,'Báo cáo'!$Z:$Z,"&lt;="&amp;I$4)-SUMIFS('Báo cáo'!$Q:$Q,'Báo cáo'!$AD:$AD,$A69,'Báo cáo'!$AA:$AA,"&lt;="&amp;I$4)</f>
        <v>0</v>
      </c>
      <c r="J69" s="28">
        <f>SUMIFS('Báo cáo'!$O:$O,'Báo cáo'!$AD:$AD,$A69,'Báo cáo'!$Z:$Z,"&lt;="&amp;J$4)+SUMIFS('Báo cáo'!$P:$P,'Báo cáo'!$AD:$AD,$A69,'Báo cáo'!$Z:$Z,"&lt;="&amp;J$4)-SUMIFS('Báo cáo'!$Q:$Q,'Báo cáo'!$AD:$AD,$A69,'Báo cáo'!$AA:$AA,"&lt;="&amp;J$4)</f>
        <v>0</v>
      </c>
      <c r="K69" s="28">
        <f>SUMIFS('Báo cáo'!$O:$O,'Báo cáo'!$AD:$AD,$A69,'Báo cáo'!$Z:$Z,"&lt;="&amp;K$4)+SUMIFS('Báo cáo'!$P:$P,'Báo cáo'!$AD:$AD,$A69,'Báo cáo'!$Z:$Z,"&lt;="&amp;K$4)-SUMIFS('Báo cáo'!$Q:$Q,'Báo cáo'!$AD:$AD,$A69,'Báo cáo'!$AA:$AA,"&lt;="&amp;K$4)</f>
        <v>0</v>
      </c>
      <c r="L69" s="28">
        <f>SUMIFS('Báo cáo'!$O:$O,'Báo cáo'!$AD:$AD,$A69,'Báo cáo'!$Z:$Z,"&lt;="&amp;L$4)+SUMIFS('Báo cáo'!$P:$P,'Báo cáo'!$AD:$AD,$A69,'Báo cáo'!$Z:$Z,"&lt;="&amp;L$4)-SUMIFS('Báo cáo'!$Q:$Q,'Báo cáo'!$AD:$AD,$A69,'Báo cáo'!$AA:$AA,"&lt;="&amp;L$4)</f>
        <v>0</v>
      </c>
      <c r="M69" s="28">
        <f>SUMIFS('Báo cáo'!$O:$O,'Báo cáo'!$AD:$AD,$A69,'Báo cáo'!$Z:$Z,"&lt;="&amp;M$4)+SUMIFS('Báo cáo'!$P:$P,'Báo cáo'!$AD:$AD,$A69,'Báo cáo'!$Z:$Z,"&lt;="&amp;M$4)-SUMIFS('Báo cáo'!$Q:$Q,'Báo cáo'!$AD:$AD,$A69,'Báo cáo'!$AA:$AA,"&lt;="&amp;M$4)</f>
        <v>0</v>
      </c>
      <c r="N69" s="28">
        <f>SUMIFS('Báo cáo'!$O:$O,'Báo cáo'!$AD:$AD,$A69,'Báo cáo'!$Z:$Z,"&lt;="&amp;N$4)+SUMIFS('Báo cáo'!$P:$P,'Báo cáo'!$AD:$AD,$A69,'Báo cáo'!$Z:$Z,"&lt;="&amp;N$4)-SUMIFS('Báo cáo'!$Q:$Q,'Báo cáo'!$AD:$AD,$A69,'Báo cáo'!$AA:$AA,"&lt;="&amp;N$4)</f>
        <v>0</v>
      </c>
    </row>
    <row r="70" spans="1:14">
      <c r="A70"/>
      <c r="B70"/>
      <c r="C70" s="114">
        <f>SUMIFS('Báo cáo'!$O:$O,'Báo cáo'!$AD:$AD,$A70,'Báo cáo'!$Z:$Z,"&lt;="&amp;C$4)+SUMIFS('Báo cáo'!$P:$P,'Báo cáo'!$AD:$AD,$A70,'Báo cáo'!$Z:$Z,"&lt;="&amp;C$4)-SUMIFS('Báo cáo'!$Q:$Q,'Báo cáo'!$AD:$AD,$A70,'Báo cáo'!$AA:$AA,"&lt;="&amp;C$4)</f>
        <v>0</v>
      </c>
      <c r="D70" s="28">
        <f>SUMIFS('Báo cáo'!$O:$O,'Báo cáo'!$AD:$AD,$A70,'Báo cáo'!$Z:$Z,"&lt;="&amp;D$4)+SUMIFS('Báo cáo'!$P:$P,'Báo cáo'!$AD:$AD,$A70,'Báo cáo'!$Z:$Z,"&lt;="&amp;D$4)-SUMIFS('Báo cáo'!$Q:$Q,'Báo cáo'!$AD:$AD,$A70,'Báo cáo'!$AA:$AA,"&lt;="&amp;D$4)</f>
        <v>0</v>
      </c>
      <c r="E70" s="28">
        <f>SUMIFS('Báo cáo'!$O:$O,'Báo cáo'!$AD:$AD,$A70,'Báo cáo'!$Z:$Z,"&lt;="&amp;E$4)+SUMIFS('Báo cáo'!$P:$P,'Báo cáo'!$AD:$AD,$A70,'Báo cáo'!$Z:$Z,"&lt;="&amp;E$4)-SUMIFS('Báo cáo'!$Q:$Q,'Báo cáo'!$AD:$AD,$A70,'Báo cáo'!$AA:$AA,"&lt;="&amp;E$4)</f>
        <v>0</v>
      </c>
      <c r="F70" s="28">
        <f>SUMIFS('Báo cáo'!$O:$O,'Báo cáo'!$AD:$AD,$A70,'Báo cáo'!$Z:$Z,"&lt;="&amp;F$4)+SUMIFS('Báo cáo'!$P:$P,'Báo cáo'!$AD:$AD,$A70,'Báo cáo'!$Z:$Z,"&lt;="&amp;F$4)-SUMIFS('Báo cáo'!$Q:$Q,'Báo cáo'!$AD:$AD,$A70,'Báo cáo'!$AA:$AA,"&lt;="&amp;F$4)</f>
        <v>0</v>
      </c>
      <c r="G70" s="28">
        <f>SUMIFS('Báo cáo'!$O:$O,'Báo cáo'!$AD:$AD,$A70,'Báo cáo'!$Z:$Z,"&lt;="&amp;G$4)+SUMIFS('Báo cáo'!$P:$P,'Báo cáo'!$AD:$AD,$A70,'Báo cáo'!$Z:$Z,"&lt;="&amp;G$4)-SUMIFS('Báo cáo'!$Q:$Q,'Báo cáo'!$AD:$AD,$A70,'Báo cáo'!$AA:$AA,"&lt;="&amp;G$4)</f>
        <v>0</v>
      </c>
      <c r="H70" s="28">
        <f>SUMIFS('Báo cáo'!$O:$O,'Báo cáo'!$AD:$AD,$A70,'Báo cáo'!$Z:$Z,"&lt;="&amp;H$4)+SUMIFS('Báo cáo'!$P:$P,'Báo cáo'!$AD:$AD,$A70,'Báo cáo'!$Z:$Z,"&lt;="&amp;H$4)-SUMIFS('Báo cáo'!$Q:$Q,'Báo cáo'!$AD:$AD,$A70,'Báo cáo'!$AA:$AA,"&lt;="&amp;H$4)</f>
        <v>0</v>
      </c>
      <c r="I70" s="28">
        <f>SUMIFS('Báo cáo'!$O:$O,'Báo cáo'!$AD:$AD,$A70,'Báo cáo'!$Z:$Z,"&lt;="&amp;I$4)+SUMIFS('Báo cáo'!$P:$P,'Báo cáo'!$AD:$AD,$A70,'Báo cáo'!$Z:$Z,"&lt;="&amp;I$4)-SUMIFS('Báo cáo'!$Q:$Q,'Báo cáo'!$AD:$AD,$A70,'Báo cáo'!$AA:$AA,"&lt;="&amp;I$4)</f>
        <v>0</v>
      </c>
      <c r="J70" s="28">
        <f>SUMIFS('Báo cáo'!$O:$O,'Báo cáo'!$AD:$AD,$A70,'Báo cáo'!$Z:$Z,"&lt;="&amp;J$4)+SUMIFS('Báo cáo'!$P:$P,'Báo cáo'!$AD:$AD,$A70,'Báo cáo'!$Z:$Z,"&lt;="&amp;J$4)-SUMIFS('Báo cáo'!$Q:$Q,'Báo cáo'!$AD:$AD,$A70,'Báo cáo'!$AA:$AA,"&lt;="&amp;J$4)</f>
        <v>0</v>
      </c>
      <c r="K70" s="28">
        <f>SUMIFS('Báo cáo'!$O:$O,'Báo cáo'!$AD:$AD,$A70,'Báo cáo'!$Z:$Z,"&lt;="&amp;K$4)+SUMIFS('Báo cáo'!$P:$P,'Báo cáo'!$AD:$AD,$A70,'Báo cáo'!$Z:$Z,"&lt;="&amp;K$4)-SUMIFS('Báo cáo'!$Q:$Q,'Báo cáo'!$AD:$AD,$A70,'Báo cáo'!$AA:$AA,"&lt;="&amp;K$4)</f>
        <v>0</v>
      </c>
      <c r="L70" s="28">
        <f>SUMIFS('Báo cáo'!$O:$O,'Báo cáo'!$AD:$AD,$A70,'Báo cáo'!$Z:$Z,"&lt;="&amp;L$4)+SUMIFS('Báo cáo'!$P:$P,'Báo cáo'!$AD:$AD,$A70,'Báo cáo'!$Z:$Z,"&lt;="&amp;L$4)-SUMIFS('Báo cáo'!$Q:$Q,'Báo cáo'!$AD:$AD,$A70,'Báo cáo'!$AA:$AA,"&lt;="&amp;L$4)</f>
        <v>0</v>
      </c>
      <c r="M70" s="28">
        <f>SUMIFS('Báo cáo'!$O:$O,'Báo cáo'!$AD:$AD,$A70,'Báo cáo'!$Z:$Z,"&lt;="&amp;M$4)+SUMIFS('Báo cáo'!$P:$P,'Báo cáo'!$AD:$AD,$A70,'Báo cáo'!$Z:$Z,"&lt;="&amp;M$4)-SUMIFS('Báo cáo'!$Q:$Q,'Báo cáo'!$AD:$AD,$A70,'Báo cáo'!$AA:$AA,"&lt;="&amp;M$4)</f>
        <v>0</v>
      </c>
      <c r="N70" s="28">
        <f>SUMIFS('Báo cáo'!$O:$O,'Báo cáo'!$AD:$AD,$A70,'Báo cáo'!$Z:$Z,"&lt;="&amp;N$4)+SUMIFS('Báo cáo'!$P:$P,'Báo cáo'!$AD:$AD,$A70,'Báo cáo'!$Z:$Z,"&lt;="&amp;N$4)-SUMIFS('Báo cáo'!$Q:$Q,'Báo cáo'!$AD:$AD,$A70,'Báo cáo'!$AA:$AA,"&lt;="&amp;N$4)</f>
        <v>0</v>
      </c>
    </row>
    <row r="71" spans="1:14">
      <c r="A71"/>
      <c r="B71"/>
      <c r="C71" s="114">
        <f>SUMIFS('Báo cáo'!$O:$O,'Báo cáo'!$AD:$AD,$A71,'Báo cáo'!$Z:$Z,"&lt;="&amp;C$4)+SUMIFS('Báo cáo'!$P:$P,'Báo cáo'!$AD:$AD,$A71,'Báo cáo'!$Z:$Z,"&lt;="&amp;C$4)-SUMIFS('Báo cáo'!$Q:$Q,'Báo cáo'!$AD:$AD,$A71,'Báo cáo'!$AA:$AA,"&lt;="&amp;C$4)</f>
        <v>0</v>
      </c>
      <c r="D71" s="28">
        <f>SUMIFS('Báo cáo'!$O:$O,'Báo cáo'!$AD:$AD,$A71,'Báo cáo'!$Z:$Z,"&lt;="&amp;D$4)+SUMIFS('Báo cáo'!$P:$P,'Báo cáo'!$AD:$AD,$A71,'Báo cáo'!$Z:$Z,"&lt;="&amp;D$4)-SUMIFS('Báo cáo'!$Q:$Q,'Báo cáo'!$AD:$AD,$A71,'Báo cáo'!$AA:$AA,"&lt;="&amp;D$4)</f>
        <v>0</v>
      </c>
      <c r="E71" s="28">
        <f>SUMIFS('Báo cáo'!$O:$O,'Báo cáo'!$AD:$AD,$A71,'Báo cáo'!$Z:$Z,"&lt;="&amp;E$4)+SUMIFS('Báo cáo'!$P:$P,'Báo cáo'!$AD:$AD,$A71,'Báo cáo'!$Z:$Z,"&lt;="&amp;E$4)-SUMIFS('Báo cáo'!$Q:$Q,'Báo cáo'!$AD:$AD,$A71,'Báo cáo'!$AA:$AA,"&lt;="&amp;E$4)</f>
        <v>0</v>
      </c>
      <c r="F71" s="28">
        <f>SUMIFS('Báo cáo'!$O:$O,'Báo cáo'!$AD:$AD,$A71,'Báo cáo'!$Z:$Z,"&lt;="&amp;F$4)+SUMIFS('Báo cáo'!$P:$P,'Báo cáo'!$AD:$AD,$A71,'Báo cáo'!$Z:$Z,"&lt;="&amp;F$4)-SUMIFS('Báo cáo'!$Q:$Q,'Báo cáo'!$AD:$AD,$A71,'Báo cáo'!$AA:$AA,"&lt;="&amp;F$4)</f>
        <v>0</v>
      </c>
      <c r="G71" s="28">
        <f>SUMIFS('Báo cáo'!$O:$O,'Báo cáo'!$AD:$AD,$A71,'Báo cáo'!$Z:$Z,"&lt;="&amp;G$4)+SUMIFS('Báo cáo'!$P:$P,'Báo cáo'!$AD:$AD,$A71,'Báo cáo'!$Z:$Z,"&lt;="&amp;G$4)-SUMIFS('Báo cáo'!$Q:$Q,'Báo cáo'!$AD:$AD,$A71,'Báo cáo'!$AA:$AA,"&lt;="&amp;G$4)</f>
        <v>0</v>
      </c>
      <c r="H71" s="28">
        <f>SUMIFS('Báo cáo'!$O:$O,'Báo cáo'!$AD:$AD,$A71,'Báo cáo'!$Z:$Z,"&lt;="&amp;H$4)+SUMIFS('Báo cáo'!$P:$P,'Báo cáo'!$AD:$AD,$A71,'Báo cáo'!$Z:$Z,"&lt;="&amp;H$4)-SUMIFS('Báo cáo'!$Q:$Q,'Báo cáo'!$AD:$AD,$A71,'Báo cáo'!$AA:$AA,"&lt;="&amp;H$4)</f>
        <v>0</v>
      </c>
      <c r="I71" s="28">
        <f>SUMIFS('Báo cáo'!$O:$O,'Báo cáo'!$AD:$AD,$A71,'Báo cáo'!$Z:$Z,"&lt;="&amp;I$4)+SUMIFS('Báo cáo'!$P:$P,'Báo cáo'!$AD:$AD,$A71,'Báo cáo'!$Z:$Z,"&lt;="&amp;I$4)-SUMIFS('Báo cáo'!$Q:$Q,'Báo cáo'!$AD:$AD,$A71,'Báo cáo'!$AA:$AA,"&lt;="&amp;I$4)</f>
        <v>0</v>
      </c>
      <c r="J71" s="28">
        <f>SUMIFS('Báo cáo'!$O:$O,'Báo cáo'!$AD:$AD,$A71,'Báo cáo'!$Z:$Z,"&lt;="&amp;J$4)+SUMIFS('Báo cáo'!$P:$P,'Báo cáo'!$AD:$AD,$A71,'Báo cáo'!$Z:$Z,"&lt;="&amp;J$4)-SUMIFS('Báo cáo'!$Q:$Q,'Báo cáo'!$AD:$AD,$A71,'Báo cáo'!$AA:$AA,"&lt;="&amp;J$4)</f>
        <v>0</v>
      </c>
      <c r="K71" s="28">
        <f>SUMIFS('Báo cáo'!$O:$O,'Báo cáo'!$AD:$AD,$A71,'Báo cáo'!$Z:$Z,"&lt;="&amp;K$4)+SUMIFS('Báo cáo'!$P:$P,'Báo cáo'!$AD:$AD,$A71,'Báo cáo'!$Z:$Z,"&lt;="&amp;K$4)-SUMIFS('Báo cáo'!$Q:$Q,'Báo cáo'!$AD:$AD,$A71,'Báo cáo'!$AA:$AA,"&lt;="&amp;K$4)</f>
        <v>0</v>
      </c>
      <c r="L71" s="28">
        <f>SUMIFS('Báo cáo'!$O:$O,'Báo cáo'!$AD:$AD,$A71,'Báo cáo'!$Z:$Z,"&lt;="&amp;L$4)+SUMIFS('Báo cáo'!$P:$P,'Báo cáo'!$AD:$AD,$A71,'Báo cáo'!$Z:$Z,"&lt;="&amp;L$4)-SUMIFS('Báo cáo'!$Q:$Q,'Báo cáo'!$AD:$AD,$A71,'Báo cáo'!$AA:$AA,"&lt;="&amp;L$4)</f>
        <v>0</v>
      </c>
      <c r="M71" s="28">
        <f>SUMIFS('Báo cáo'!$O:$O,'Báo cáo'!$AD:$AD,$A71,'Báo cáo'!$Z:$Z,"&lt;="&amp;M$4)+SUMIFS('Báo cáo'!$P:$P,'Báo cáo'!$AD:$AD,$A71,'Báo cáo'!$Z:$Z,"&lt;="&amp;M$4)-SUMIFS('Báo cáo'!$Q:$Q,'Báo cáo'!$AD:$AD,$A71,'Báo cáo'!$AA:$AA,"&lt;="&amp;M$4)</f>
        <v>0</v>
      </c>
      <c r="N71" s="28">
        <f>SUMIFS('Báo cáo'!$O:$O,'Báo cáo'!$AD:$AD,$A71,'Báo cáo'!$Z:$Z,"&lt;="&amp;N$4)+SUMIFS('Báo cáo'!$P:$P,'Báo cáo'!$AD:$AD,$A71,'Báo cáo'!$Z:$Z,"&lt;="&amp;N$4)-SUMIFS('Báo cáo'!$Q:$Q,'Báo cáo'!$AD:$AD,$A71,'Báo cáo'!$AA:$AA,"&lt;="&amp;N$4)</f>
        <v>0</v>
      </c>
    </row>
    <row r="72" spans="1:14">
      <c r="A72"/>
      <c r="B72"/>
      <c r="C72" s="114">
        <f>SUMIFS('Báo cáo'!$O:$O,'Báo cáo'!$AD:$AD,$A72,'Báo cáo'!$Z:$Z,"&lt;="&amp;C$4)+SUMIFS('Báo cáo'!$P:$P,'Báo cáo'!$AD:$AD,$A72,'Báo cáo'!$Z:$Z,"&lt;="&amp;C$4)-SUMIFS('Báo cáo'!$Q:$Q,'Báo cáo'!$AD:$AD,$A72,'Báo cáo'!$AA:$AA,"&lt;="&amp;C$4)</f>
        <v>0</v>
      </c>
      <c r="D72" s="28">
        <f>SUMIFS('Báo cáo'!$O:$O,'Báo cáo'!$AD:$AD,$A72,'Báo cáo'!$Z:$Z,"&lt;="&amp;D$4)+SUMIFS('Báo cáo'!$P:$P,'Báo cáo'!$AD:$AD,$A72,'Báo cáo'!$Z:$Z,"&lt;="&amp;D$4)-SUMIFS('Báo cáo'!$Q:$Q,'Báo cáo'!$AD:$AD,$A72,'Báo cáo'!$AA:$AA,"&lt;="&amp;D$4)</f>
        <v>0</v>
      </c>
      <c r="E72" s="28">
        <f>SUMIFS('Báo cáo'!$O:$O,'Báo cáo'!$AD:$AD,$A72,'Báo cáo'!$Z:$Z,"&lt;="&amp;E$4)+SUMIFS('Báo cáo'!$P:$P,'Báo cáo'!$AD:$AD,$A72,'Báo cáo'!$Z:$Z,"&lt;="&amp;E$4)-SUMIFS('Báo cáo'!$Q:$Q,'Báo cáo'!$AD:$AD,$A72,'Báo cáo'!$AA:$AA,"&lt;="&amp;E$4)</f>
        <v>0</v>
      </c>
      <c r="F72" s="28">
        <f>SUMIFS('Báo cáo'!$O:$O,'Báo cáo'!$AD:$AD,$A72,'Báo cáo'!$Z:$Z,"&lt;="&amp;F$4)+SUMIFS('Báo cáo'!$P:$P,'Báo cáo'!$AD:$AD,$A72,'Báo cáo'!$Z:$Z,"&lt;="&amp;F$4)-SUMIFS('Báo cáo'!$Q:$Q,'Báo cáo'!$AD:$AD,$A72,'Báo cáo'!$AA:$AA,"&lt;="&amp;F$4)</f>
        <v>0</v>
      </c>
      <c r="G72" s="28">
        <f>SUMIFS('Báo cáo'!$O:$O,'Báo cáo'!$AD:$AD,$A72,'Báo cáo'!$Z:$Z,"&lt;="&amp;G$4)+SUMIFS('Báo cáo'!$P:$P,'Báo cáo'!$AD:$AD,$A72,'Báo cáo'!$Z:$Z,"&lt;="&amp;G$4)-SUMIFS('Báo cáo'!$Q:$Q,'Báo cáo'!$AD:$AD,$A72,'Báo cáo'!$AA:$AA,"&lt;="&amp;G$4)</f>
        <v>0</v>
      </c>
      <c r="H72" s="28">
        <f>SUMIFS('Báo cáo'!$O:$O,'Báo cáo'!$AD:$AD,$A72,'Báo cáo'!$Z:$Z,"&lt;="&amp;H$4)+SUMIFS('Báo cáo'!$P:$P,'Báo cáo'!$AD:$AD,$A72,'Báo cáo'!$Z:$Z,"&lt;="&amp;H$4)-SUMIFS('Báo cáo'!$Q:$Q,'Báo cáo'!$AD:$AD,$A72,'Báo cáo'!$AA:$AA,"&lt;="&amp;H$4)</f>
        <v>0</v>
      </c>
      <c r="I72" s="28">
        <f>SUMIFS('Báo cáo'!$O:$O,'Báo cáo'!$AD:$AD,$A72,'Báo cáo'!$Z:$Z,"&lt;="&amp;I$4)+SUMIFS('Báo cáo'!$P:$P,'Báo cáo'!$AD:$AD,$A72,'Báo cáo'!$Z:$Z,"&lt;="&amp;I$4)-SUMIFS('Báo cáo'!$Q:$Q,'Báo cáo'!$AD:$AD,$A72,'Báo cáo'!$AA:$AA,"&lt;="&amp;I$4)</f>
        <v>0</v>
      </c>
      <c r="J72" s="28">
        <f>SUMIFS('Báo cáo'!$O:$O,'Báo cáo'!$AD:$AD,$A72,'Báo cáo'!$Z:$Z,"&lt;="&amp;J$4)+SUMIFS('Báo cáo'!$P:$P,'Báo cáo'!$AD:$AD,$A72,'Báo cáo'!$Z:$Z,"&lt;="&amp;J$4)-SUMIFS('Báo cáo'!$Q:$Q,'Báo cáo'!$AD:$AD,$A72,'Báo cáo'!$AA:$AA,"&lt;="&amp;J$4)</f>
        <v>0</v>
      </c>
      <c r="K72" s="28">
        <f>SUMIFS('Báo cáo'!$O:$O,'Báo cáo'!$AD:$AD,$A72,'Báo cáo'!$Z:$Z,"&lt;="&amp;K$4)+SUMIFS('Báo cáo'!$P:$P,'Báo cáo'!$AD:$AD,$A72,'Báo cáo'!$Z:$Z,"&lt;="&amp;K$4)-SUMIFS('Báo cáo'!$Q:$Q,'Báo cáo'!$AD:$AD,$A72,'Báo cáo'!$AA:$AA,"&lt;="&amp;K$4)</f>
        <v>0</v>
      </c>
      <c r="L72" s="28">
        <f>SUMIFS('Báo cáo'!$O:$O,'Báo cáo'!$AD:$AD,$A72,'Báo cáo'!$Z:$Z,"&lt;="&amp;L$4)+SUMIFS('Báo cáo'!$P:$P,'Báo cáo'!$AD:$AD,$A72,'Báo cáo'!$Z:$Z,"&lt;="&amp;L$4)-SUMIFS('Báo cáo'!$Q:$Q,'Báo cáo'!$AD:$AD,$A72,'Báo cáo'!$AA:$AA,"&lt;="&amp;L$4)</f>
        <v>0</v>
      </c>
      <c r="M72" s="28">
        <f>SUMIFS('Báo cáo'!$O:$O,'Báo cáo'!$AD:$AD,$A72,'Báo cáo'!$Z:$Z,"&lt;="&amp;M$4)+SUMIFS('Báo cáo'!$P:$P,'Báo cáo'!$AD:$AD,$A72,'Báo cáo'!$Z:$Z,"&lt;="&amp;M$4)-SUMIFS('Báo cáo'!$Q:$Q,'Báo cáo'!$AD:$AD,$A72,'Báo cáo'!$AA:$AA,"&lt;="&amp;M$4)</f>
        <v>0</v>
      </c>
      <c r="N72" s="28">
        <f>SUMIFS('Báo cáo'!$O:$O,'Báo cáo'!$AD:$AD,$A72,'Báo cáo'!$Z:$Z,"&lt;="&amp;N$4)+SUMIFS('Báo cáo'!$P:$P,'Báo cáo'!$AD:$AD,$A72,'Báo cáo'!$Z:$Z,"&lt;="&amp;N$4)-SUMIFS('Báo cáo'!$Q:$Q,'Báo cáo'!$AD:$AD,$A72,'Báo cáo'!$AA:$AA,"&lt;="&amp;N$4)</f>
        <v>0</v>
      </c>
    </row>
    <row r="73" spans="1:14" s="111" customFormat="1">
      <c r="A73"/>
      <c r="B73"/>
      <c r="C73" s="112">
        <f>SUMIFS('Báo cáo'!$O:$O,'Báo cáo'!$AD:$AD,$A73,'Báo cáo'!$Z:$Z,"&lt;="&amp;C$4)+SUMIFS('Báo cáo'!$P:$P,'Báo cáo'!$AD:$AD,$A73,'Báo cáo'!$Z:$Z,"&lt;="&amp;C$4)-SUMIFS('Báo cáo'!$Q:$Q,'Báo cáo'!$AD:$AD,$A73,'Báo cáo'!$AA:$AA,"&lt;="&amp;C$4)</f>
        <v>0</v>
      </c>
      <c r="D73" s="112">
        <f>SUMIFS('Báo cáo'!$O:$O,'Báo cáo'!$AD:$AD,$A73,'Báo cáo'!$Z:$Z,"&lt;="&amp;D$4)+SUMIFS('Báo cáo'!$P:$P,'Báo cáo'!$AD:$AD,$A73,'Báo cáo'!$Z:$Z,"&lt;="&amp;D$4)-SUMIFS('Báo cáo'!$Q:$Q,'Báo cáo'!$AD:$AD,$A73,'Báo cáo'!$AA:$AA,"&lt;="&amp;D$4)</f>
        <v>0</v>
      </c>
      <c r="E73" s="112">
        <f>SUMIFS('Báo cáo'!$O:$O,'Báo cáo'!$AD:$AD,$A73,'Báo cáo'!$Z:$Z,"&lt;="&amp;E$4)+SUMIFS('Báo cáo'!$P:$P,'Báo cáo'!$AD:$AD,$A73,'Báo cáo'!$Z:$Z,"&lt;="&amp;E$4)-SUMIFS('Báo cáo'!$Q:$Q,'Báo cáo'!$AD:$AD,$A73,'Báo cáo'!$AA:$AA,"&lt;="&amp;E$4)</f>
        <v>0</v>
      </c>
      <c r="F73" s="112">
        <f>SUMIFS('Báo cáo'!$O:$O,'Báo cáo'!$AD:$AD,$A73,'Báo cáo'!$Z:$Z,"&lt;="&amp;F$4)+SUMIFS('Báo cáo'!$P:$P,'Báo cáo'!$AD:$AD,$A73,'Báo cáo'!$Z:$Z,"&lt;="&amp;F$4)-SUMIFS('Báo cáo'!$Q:$Q,'Báo cáo'!$AD:$AD,$A73,'Báo cáo'!$AA:$AA,"&lt;="&amp;F$4)</f>
        <v>0</v>
      </c>
      <c r="G73" s="112">
        <f>SUMIFS('Báo cáo'!$O:$O,'Báo cáo'!$AD:$AD,$A73,'Báo cáo'!$Z:$Z,"&lt;="&amp;G$4)+SUMIFS('Báo cáo'!$P:$P,'Báo cáo'!$AD:$AD,$A73,'Báo cáo'!$Z:$Z,"&lt;="&amp;G$4)-SUMIFS('Báo cáo'!$Q:$Q,'Báo cáo'!$AD:$AD,$A73,'Báo cáo'!$AA:$AA,"&lt;="&amp;G$4)</f>
        <v>0</v>
      </c>
      <c r="H73" s="112">
        <f>SUMIFS('Báo cáo'!$O:$O,'Báo cáo'!$AD:$AD,$A73,'Báo cáo'!$Z:$Z,"&lt;="&amp;H$4)+SUMIFS('Báo cáo'!$P:$P,'Báo cáo'!$AD:$AD,$A73,'Báo cáo'!$Z:$Z,"&lt;="&amp;H$4)-SUMIFS('Báo cáo'!$Q:$Q,'Báo cáo'!$AD:$AD,$A73,'Báo cáo'!$AA:$AA,"&lt;="&amp;H$4)</f>
        <v>0</v>
      </c>
      <c r="I73" s="112">
        <f>SUMIFS('Báo cáo'!$O:$O,'Báo cáo'!$AD:$AD,$A73,'Báo cáo'!$Z:$Z,"&lt;="&amp;I$4)+SUMIFS('Báo cáo'!$P:$P,'Báo cáo'!$AD:$AD,$A73,'Báo cáo'!$Z:$Z,"&lt;="&amp;I$4)-SUMIFS('Báo cáo'!$Q:$Q,'Báo cáo'!$AD:$AD,$A73,'Báo cáo'!$AA:$AA,"&lt;="&amp;I$4)</f>
        <v>0</v>
      </c>
      <c r="J73" s="112">
        <f>SUMIFS('Báo cáo'!$O:$O,'Báo cáo'!$AD:$AD,$A73,'Báo cáo'!$Z:$Z,"&lt;="&amp;J$4)+SUMIFS('Báo cáo'!$P:$P,'Báo cáo'!$AD:$AD,$A73,'Báo cáo'!$Z:$Z,"&lt;="&amp;J$4)-SUMIFS('Báo cáo'!$Q:$Q,'Báo cáo'!$AD:$AD,$A73,'Báo cáo'!$AA:$AA,"&lt;="&amp;J$4)</f>
        <v>0</v>
      </c>
      <c r="K73" s="112">
        <f>SUMIFS('Báo cáo'!$O:$O,'Báo cáo'!$AD:$AD,$A73,'Báo cáo'!$Z:$Z,"&lt;="&amp;K$4)+SUMIFS('Báo cáo'!$P:$P,'Báo cáo'!$AD:$AD,$A73,'Báo cáo'!$Z:$Z,"&lt;="&amp;K$4)-SUMIFS('Báo cáo'!$Q:$Q,'Báo cáo'!$AD:$AD,$A73,'Báo cáo'!$AA:$AA,"&lt;="&amp;K$4)</f>
        <v>0</v>
      </c>
      <c r="L73" s="112">
        <f>SUMIFS('Báo cáo'!$O:$O,'Báo cáo'!$AD:$AD,$A73,'Báo cáo'!$Z:$Z,"&lt;="&amp;L$4)+SUMIFS('Báo cáo'!$P:$P,'Báo cáo'!$AD:$AD,$A73,'Báo cáo'!$Z:$Z,"&lt;="&amp;L$4)-SUMIFS('Báo cáo'!$Q:$Q,'Báo cáo'!$AD:$AD,$A73,'Báo cáo'!$AA:$AA,"&lt;="&amp;L$4)</f>
        <v>0</v>
      </c>
      <c r="M73" s="112">
        <f>SUMIFS('Báo cáo'!$O:$O,'Báo cáo'!$AD:$AD,$A73,'Báo cáo'!$Z:$Z,"&lt;="&amp;M$4)+SUMIFS('Báo cáo'!$P:$P,'Báo cáo'!$AD:$AD,$A73,'Báo cáo'!$Z:$Z,"&lt;="&amp;M$4)-SUMIFS('Báo cáo'!$Q:$Q,'Báo cáo'!$AD:$AD,$A73,'Báo cáo'!$AA:$AA,"&lt;="&amp;M$4)</f>
        <v>0</v>
      </c>
      <c r="N73" s="112">
        <f>SUMIFS('Báo cáo'!$O:$O,'Báo cáo'!$AD:$AD,$A73,'Báo cáo'!$Z:$Z,"&lt;="&amp;N$4)+SUMIFS('Báo cáo'!$P:$P,'Báo cáo'!$AD:$AD,$A73,'Báo cáo'!$Z:$Z,"&lt;="&amp;N$4)-SUMIFS('Báo cáo'!$Q:$Q,'Báo cáo'!$AD:$AD,$A73,'Báo cáo'!$AA:$AA,"&lt;="&amp;N$4)</f>
        <v>0</v>
      </c>
    </row>
    <row r="74" spans="1:14">
      <c r="A74"/>
      <c r="B74"/>
      <c r="C74" s="114">
        <f>SUMIFS('Báo cáo'!$O:$O,'Báo cáo'!$AD:$AD,$A74,'Báo cáo'!$Z:$Z,"&lt;="&amp;C$4)+SUMIFS('Báo cáo'!$P:$P,'Báo cáo'!$AD:$AD,$A74,'Báo cáo'!$Z:$Z,"&lt;="&amp;C$4)-SUMIFS('Báo cáo'!$Q:$Q,'Báo cáo'!$AD:$AD,$A74,'Báo cáo'!$AA:$AA,"&lt;="&amp;C$4)</f>
        <v>0</v>
      </c>
      <c r="D74" s="28">
        <f>SUMIFS('Báo cáo'!$O:$O,'Báo cáo'!$AD:$AD,$A74,'Báo cáo'!$Z:$Z,"&lt;="&amp;D$4)+SUMIFS('Báo cáo'!$P:$P,'Báo cáo'!$AD:$AD,$A74,'Báo cáo'!$Z:$Z,"&lt;="&amp;D$4)-SUMIFS('Báo cáo'!$Q:$Q,'Báo cáo'!$AD:$AD,$A74,'Báo cáo'!$AA:$AA,"&lt;="&amp;D$4)</f>
        <v>0</v>
      </c>
      <c r="E74" s="28">
        <f>SUMIFS('Báo cáo'!$O:$O,'Báo cáo'!$AD:$AD,$A74,'Báo cáo'!$Z:$Z,"&lt;="&amp;E$4)+SUMIFS('Báo cáo'!$P:$P,'Báo cáo'!$AD:$AD,$A74,'Báo cáo'!$Z:$Z,"&lt;="&amp;E$4)-SUMIFS('Báo cáo'!$Q:$Q,'Báo cáo'!$AD:$AD,$A74,'Báo cáo'!$AA:$AA,"&lt;="&amp;E$4)</f>
        <v>0</v>
      </c>
      <c r="F74" s="28">
        <f>SUMIFS('Báo cáo'!$O:$O,'Báo cáo'!$AD:$AD,$A74,'Báo cáo'!$Z:$Z,"&lt;="&amp;F$4)+SUMIFS('Báo cáo'!$P:$P,'Báo cáo'!$AD:$AD,$A74,'Báo cáo'!$Z:$Z,"&lt;="&amp;F$4)-SUMIFS('Báo cáo'!$Q:$Q,'Báo cáo'!$AD:$AD,$A74,'Báo cáo'!$AA:$AA,"&lt;="&amp;F$4)</f>
        <v>0</v>
      </c>
      <c r="G74" s="28">
        <f>SUMIFS('Báo cáo'!$O:$O,'Báo cáo'!$AD:$AD,$A74,'Báo cáo'!$Z:$Z,"&lt;="&amp;G$4)+SUMIFS('Báo cáo'!$P:$P,'Báo cáo'!$AD:$AD,$A74,'Báo cáo'!$Z:$Z,"&lt;="&amp;G$4)-SUMIFS('Báo cáo'!$Q:$Q,'Báo cáo'!$AD:$AD,$A74,'Báo cáo'!$AA:$AA,"&lt;="&amp;G$4)</f>
        <v>0</v>
      </c>
      <c r="H74" s="28">
        <f>SUMIFS('Báo cáo'!$O:$O,'Báo cáo'!$AD:$AD,$A74,'Báo cáo'!$Z:$Z,"&lt;="&amp;H$4)+SUMIFS('Báo cáo'!$P:$P,'Báo cáo'!$AD:$AD,$A74,'Báo cáo'!$Z:$Z,"&lt;="&amp;H$4)-SUMIFS('Báo cáo'!$Q:$Q,'Báo cáo'!$AD:$AD,$A74,'Báo cáo'!$AA:$AA,"&lt;="&amp;H$4)</f>
        <v>0</v>
      </c>
      <c r="I74" s="28">
        <f>SUMIFS('Báo cáo'!$O:$O,'Báo cáo'!$AD:$AD,$A74,'Báo cáo'!$Z:$Z,"&lt;="&amp;I$4)+SUMIFS('Báo cáo'!$P:$P,'Báo cáo'!$AD:$AD,$A74,'Báo cáo'!$Z:$Z,"&lt;="&amp;I$4)-SUMIFS('Báo cáo'!$Q:$Q,'Báo cáo'!$AD:$AD,$A74,'Báo cáo'!$AA:$AA,"&lt;="&amp;I$4)</f>
        <v>0</v>
      </c>
      <c r="J74" s="28">
        <f>SUMIFS('Báo cáo'!$O:$O,'Báo cáo'!$AD:$AD,$A74,'Báo cáo'!$Z:$Z,"&lt;="&amp;J$4)+SUMIFS('Báo cáo'!$P:$P,'Báo cáo'!$AD:$AD,$A74,'Báo cáo'!$Z:$Z,"&lt;="&amp;J$4)-SUMIFS('Báo cáo'!$Q:$Q,'Báo cáo'!$AD:$AD,$A74,'Báo cáo'!$AA:$AA,"&lt;="&amp;J$4)</f>
        <v>0</v>
      </c>
      <c r="K74" s="28">
        <f>SUMIFS('Báo cáo'!$O:$O,'Báo cáo'!$AD:$AD,$A74,'Báo cáo'!$Z:$Z,"&lt;="&amp;K$4)+SUMIFS('Báo cáo'!$P:$P,'Báo cáo'!$AD:$AD,$A74,'Báo cáo'!$Z:$Z,"&lt;="&amp;K$4)-SUMIFS('Báo cáo'!$Q:$Q,'Báo cáo'!$AD:$AD,$A74,'Báo cáo'!$AA:$AA,"&lt;="&amp;K$4)</f>
        <v>0</v>
      </c>
      <c r="L74" s="28">
        <f>SUMIFS('Báo cáo'!$O:$O,'Báo cáo'!$AD:$AD,$A74,'Báo cáo'!$Z:$Z,"&lt;="&amp;L$4)+SUMIFS('Báo cáo'!$P:$P,'Báo cáo'!$AD:$AD,$A74,'Báo cáo'!$Z:$Z,"&lt;="&amp;L$4)-SUMIFS('Báo cáo'!$Q:$Q,'Báo cáo'!$AD:$AD,$A74,'Báo cáo'!$AA:$AA,"&lt;="&amp;L$4)</f>
        <v>0</v>
      </c>
      <c r="M74" s="28">
        <f>SUMIFS('Báo cáo'!$O:$O,'Báo cáo'!$AD:$AD,$A74,'Báo cáo'!$Z:$Z,"&lt;="&amp;M$4)+SUMIFS('Báo cáo'!$P:$P,'Báo cáo'!$AD:$AD,$A74,'Báo cáo'!$Z:$Z,"&lt;="&amp;M$4)-SUMIFS('Báo cáo'!$Q:$Q,'Báo cáo'!$AD:$AD,$A74,'Báo cáo'!$AA:$AA,"&lt;="&amp;M$4)</f>
        <v>0</v>
      </c>
      <c r="N74" s="28">
        <f>SUMIFS('Báo cáo'!$O:$O,'Báo cáo'!$AD:$AD,$A74,'Báo cáo'!$Z:$Z,"&lt;="&amp;N$4)+SUMIFS('Báo cáo'!$P:$P,'Báo cáo'!$AD:$AD,$A74,'Báo cáo'!$Z:$Z,"&lt;="&amp;N$4)-SUMIFS('Báo cáo'!$Q:$Q,'Báo cáo'!$AD:$AD,$A74,'Báo cáo'!$AA:$AA,"&lt;="&amp;N$4)</f>
        <v>0</v>
      </c>
    </row>
    <row r="75" spans="1:14">
      <c r="A75"/>
      <c r="B75"/>
      <c r="C75" s="114">
        <f>SUMIFS('Báo cáo'!$O:$O,'Báo cáo'!$AD:$AD,$A75,'Báo cáo'!$Z:$Z,"&lt;="&amp;C$4)+SUMIFS('Báo cáo'!$P:$P,'Báo cáo'!$AD:$AD,$A75,'Báo cáo'!$Z:$Z,"&lt;="&amp;C$4)-SUMIFS('Báo cáo'!$Q:$Q,'Báo cáo'!$AD:$AD,$A75,'Báo cáo'!$AA:$AA,"&lt;="&amp;C$4)</f>
        <v>0</v>
      </c>
      <c r="D75" s="28">
        <f>SUMIFS('Báo cáo'!$O:$O,'Báo cáo'!$AD:$AD,$A75,'Báo cáo'!$Z:$Z,"&lt;="&amp;D$4)+SUMIFS('Báo cáo'!$P:$P,'Báo cáo'!$AD:$AD,$A75,'Báo cáo'!$Z:$Z,"&lt;="&amp;D$4)-SUMIFS('Báo cáo'!$Q:$Q,'Báo cáo'!$AD:$AD,$A75,'Báo cáo'!$AA:$AA,"&lt;="&amp;D$4)</f>
        <v>0</v>
      </c>
      <c r="E75" s="28">
        <f>SUMIFS('Báo cáo'!$O:$O,'Báo cáo'!$AD:$AD,$A75,'Báo cáo'!$Z:$Z,"&lt;="&amp;E$4)+SUMIFS('Báo cáo'!$P:$P,'Báo cáo'!$AD:$AD,$A75,'Báo cáo'!$Z:$Z,"&lt;="&amp;E$4)-SUMIFS('Báo cáo'!$Q:$Q,'Báo cáo'!$AD:$AD,$A75,'Báo cáo'!$AA:$AA,"&lt;="&amp;E$4)</f>
        <v>0</v>
      </c>
      <c r="F75" s="28">
        <f>SUMIFS('Báo cáo'!$O:$O,'Báo cáo'!$AD:$AD,$A75,'Báo cáo'!$Z:$Z,"&lt;="&amp;F$4)+SUMIFS('Báo cáo'!$P:$P,'Báo cáo'!$AD:$AD,$A75,'Báo cáo'!$Z:$Z,"&lt;="&amp;F$4)-SUMIFS('Báo cáo'!$Q:$Q,'Báo cáo'!$AD:$AD,$A75,'Báo cáo'!$AA:$AA,"&lt;="&amp;F$4)</f>
        <v>0</v>
      </c>
      <c r="G75" s="28">
        <f>SUMIFS('Báo cáo'!$O:$O,'Báo cáo'!$AD:$AD,$A75,'Báo cáo'!$Z:$Z,"&lt;="&amp;G$4)+SUMIFS('Báo cáo'!$P:$P,'Báo cáo'!$AD:$AD,$A75,'Báo cáo'!$Z:$Z,"&lt;="&amp;G$4)-SUMIFS('Báo cáo'!$Q:$Q,'Báo cáo'!$AD:$AD,$A75,'Báo cáo'!$AA:$AA,"&lt;="&amp;G$4)</f>
        <v>0</v>
      </c>
      <c r="H75" s="28">
        <f>SUMIFS('Báo cáo'!$O:$O,'Báo cáo'!$AD:$AD,$A75,'Báo cáo'!$Z:$Z,"&lt;="&amp;H$4)+SUMIFS('Báo cáo'!$P:$P,'Báo cáo'!$AD:$AD,$A75,'Báo cáo'!$Z:$Z,"&lt;="&amp;H$4)-SUMIFS('Báo cáo'!$Q:$Q,'Báo cáo'!$AD:$AD,$A75,'Báo cáo'!$AA:$AA,"&lt;="&amp;H$4)</f>
        <v>0</v>
      </c>
      <c r="I75" s="28">
        <f>SUMIFS('Báo cáo'!$O:$O,'Báo cáo'!$AD:$AD,$A75,'Báo cáo'!$Z:$Z,"&lt;="&amp;I$4)+SUMIFS('Báo cáo'!$P:$P,'Báo cáo'!$AD:$AD,$A75,'Báo cáo'!$Z:$Z,"&lt;="&amp;I$4)-SUMIFS('Báo cáo'!$Q:$Q,'Báo cáo'!$AD:$AD,$A75,'Báo cáo'!$AA:$AA,"&lt;="&amp;I$4)</f>
        <v>0</v>
      </c>
      <c r="J75" s="28">
        <f>SUMIFS('Báo cáo'!$O:$O,'Báo cáo'!$AD:$AD,$A75,'Báo cáo'!$Z:$Z,"&lt;="&amp;J$4)+SUMIFS('Báo cáo'!$P:$P,'Báo cáo'!$AD:$AD,$A75,'Báo cáo'!$Z:$Z,"&lt;="&amp;J$4)-SUMIFS('Báo cáo'!$Q:$Q,'Báo cáo'!$AD:$AD,$A75,'Báo cáo'!$AA:$AA,"&lt;="&amp;J$4)</f>
        <v>0</v>
      </c>
      <c r="K75" s="28">
        <f>SUMIFS('Báo cáo'!$O:$O,'Báo cáo'!$AD:$AD,$A75,'Báo cáo'!$Z:$Z,"&lt;="&amp;K$4)+SUMIFS('Báo cáo'!$P:$P,'Báo cáo'!$AD:$AD,$A75,'Báo cáo'!$Z:$Z,"&lt;="&amp;K$4)-SUMIFS('Báo cáo'!$Q:$Q,'Báo cáo'!$AD:$AD,$A75,'Báo cáo'!$AA:$AA,"&lt;="&amp;K$4)</f>
        <v>0</v>
      </c>
      <c r="L75" s="28">
        <f>SUMIFS('Báo cáo'!$O:$O,'Báo cáo'!$AD:$AD,$A75,'Báo cáo'!$Z:$Z,"&lt;="&amp;L$4)+SUMIFS('Báo cáo'!$P:$P,'Báo cáo'!$AD:$AD,$A75,'Báo cáo'!$Z:$Z,"&lt;="&amp;L$4)-SUMIFS('Báo cáo'!$Q:$Q,'Báo cáo'!$AD:$AD,$A75,'Báo cáo'!$AA:$AA,"&lt;="&amp;L$4)</f>
        <v>0</v>
      </c>
      <c r="M75" s="28">
        <f>SUMIFS('Báo cáo'!$O:$O,'Báo cáo'!$AD:$AD,$A75,'Báo cáo'!$Z:$Z,"&lt;="&amp;M$4)+SUMIFS('Báo cáo'!$P:$P,'Báo cáo'!$AD:$AD,$A75,'Báo cáo'!$Z:$Z,"&lt;="&amp;M$4)-SUMIFS('Báo cáo'!$Q:$Q,'Báo cáo'!$AD:$AD,$A75,'Báo cáo'!$AA:$AA,"&lt;="&amp;M$4)</f>
        <v>0</v>
      </c>
      <c r="N75" s="28">
        <f>SUMIFS('Báo cáo'!$O:$O,'Báo cáo'!$AD:$AD,$A75,'Báo cáo'!$Z:$Z,"&lt;="&amp;N$4)+SUMIFS('Báo cáo'!$P:$P,'Báo cáo'!$AD:$AD,$A75,'Báo cáo'!$Z:$Z,"&lt;="&amp;N$4)-SUMIFS('Báo cáo'!$Q:$Q,'Báo cáo'!$AD:$AD,$A75,'Báo cáo'!$AA:$AA,"&lt;="&amp;N$4)</f>
        <v>0</v>
      </c>
    </row>
    <row r="76" spans="1:14">
      <c r="A76"/>
      <c r="B76"/>
      <c r="C76" s="114">
        <f>SUMIFS('Báo cáo'!$O:$O,'Báo cáo'!$AD:$AD,$A76,'Báo cáo'!$Z:$Z,"&lt;="&amp;C$4)+SUMIFS('Báo cáo'!$P:$P,'Báo cáo'!$AD:$AD,$A76,'Báo cáo'!$Z:$Z,"&lt;="&amp;C$4)-SUMIFS('Báo cáo'!$Q:$Q,'Báo cáo'!$AD:$AD,$A76,'Báo cáo'!$AA:$AA,"&lt;="&amp;C$4)</f>
        <v>0</v>
      </c>
      <c r="D76" s="28">
        <f>SUMIFS('Báo cáo'!$O:$O,'Báo cáo'!$AD:$AD,$A76,'Báo cáo'!$Z:$Z,"&lt;="&amp;D$4)+SUMIFS('Báo cáo'!$P:$P,'Báo cáo'!$AD:$AD,$A76,'Báo cáo'!$Z:$Z,"&lt;="&amp;D$4)-SUMIFS('Báo cáo'!$Q:$Q,'Báo cáo'!$AD:$AD,$A76,'Báo cáo'!$AA:$AA,"&lt;="&amp;D$4)</f>
        <v>0</v>
      </c>
      <c r="E76" s="28">
        <f>SUMIFS('Báo cáo'!$O:$O,'Báo cáo'!$AD:$AD,$A76,'Báo cáo'!$Z:$Z,"&lt;="&amp;E$4)+SUMIFS('Báo cáo'!$P:$P,'Báo cáo'!$AD:$AD,$A76,'Báo cáo'!$Z:$Z,"&lt;="&amp;E$4)-SUMIFS('Báo cáo'!$Q:$Q,'Báo cáo'!$AD:$AD,$A76,'Báo cáo'!$AA:$AA,"&lt;="&amp;E$4)</f>
        <v>0</v>
      </c>
      <c r="F76" s="28">
        <f>SUMIFS('Báo cáo'!$O:$O,'Báo cáo'!$AD:$AD,$A76,'Báo cáo'!$Z:$Z,"&lt;="&amp;F$4)+SUMIFS('Báo cáo'!$P:$P,'Báo cáo'!$AD:$AD,$A76,'Báo cáo'!$Z:$Z,"&lt;="&amp;F$4)-SUMIFS('Báo cáo'!$Q:$Q,'Báo cáo'!$AD:$AD,$A76,'Báo cáo'!$AA:$AA,"&lt;="&amp;F$4)</f>
        <v>0</v>
      </c>
      <c r="G76" s="28">
        <f>SUMIFS('Báo cáo'!$O:$O,'Báo cáo'!$AD:$AD,$A76,'Báo cáo'!$Z:$Z,"&lt;="&amp;G$4)+SUMIFS('Báo cáo'!$P:$P,'Báo cáo'!$AD:$AD,$A76,'Báo cáo'!$Z:$Z,"&lt;="&amp;G$4)-SUMIFS('Báo cáo'!$Q:$Q,'Báo cáo'!$AD:$AD,$A76,'Báo cáo'!$AA:$AA,"&lt;="&amp;G$4)</f>
        <v>0</v>
      </c>
      <c r="H76" s="28">
        <f>SUMIFS('Báo cáo'!$O:$O,'Báo cáo'!$AD:$AD,$A76,'Báo cáo'!$Z:$Z,"&lt;="&amp;H$4)+SUMIFS('Báo cáo'!$P:$P,'Báo cáo'!$AD:$AD,$A76,'Báo cáo'!$Z:$Z,"&lt;="&amp;H$4)-SUMIFS('Báo cáo'!$Q:$Q,'Báo cáo'!$AD:$AD,$A76,'Báo cáo'!$AA:$AA,"&lt;="&amp;H$4)</f>
        <v>0</v>
      </c>
      <c r="I76" s="28">
        <f>SUMIFS('Báo cáo'!$O:$O,'Báo cáo'!$AD:$AD,$A76,'Báo cáo'!$Z:$Z,"&lt;="&amp;I$4)+SUMIFS('Báo cáo'!$P:$P,'Báo cáo'!$AD:$AD,$A76,'Báo cáo'!$Z:$Z,"&lt;="&amp;I$4)-SUMIFS('Báo cáo'!$Q:$Q,'Báo cáo'!$AD:$AD,$A76,'Báo cáo'!$AA:$AA,"&lt;="&amp;I$4)</f>
        <v>0</v>
      </c>
      <c r="J76" s="28">
        <f>SUMIFS('Báo cáo'!$O:$O,'Báo cáo'!$AD:$AD,$A76,'Báo cáo'!$Z:$Z,"&lt;="&amp;J$4)+SUMIFS('Báo cáo'!$P:$P,'Báo cáo'!$AD:$AD,$A76,'Báo cáo'!$Z:$Z,"&lt;="&amp;J$4)-SUMIFS('Báo cáo'!$Q:$Q,'Báo cáo'!$AD:$AD,$A76,'Báo cáo'!$AA:$AA,"&lt;="&amp;J$4)</f>
        <v>0</v>
      </c>
      <c r="K76" s="28">
        <f>SUMIFS('Báo cáo'!$O:$O,'Báo cáo'!$AD:$AD,$A76,'Báo cáo'!$Z:$Z,"&lt;="&amp;K$4)+SUMIFS('Báo cáo'!$P:$P,'Báo cáo'!$AD:$AD,$A76,'Báo cáo'!$Z:$Z,"&lt;="&amp;K$4)-SUMIFS('Báo cáo'!$Q:$Q,'Báo cáo'!$AD:$AD,$A76,'Báo cáo'!$AA:$AA,"&lt;="&amp;K$4)</f>
        <v>0</v>
      </c>
      <c r="L76" s="28">
        <f>SUMIFS('Báo cáo'!$O:$O,'Báo cáo'!$AD:$AD,$A76,'Báo cáo'!$Z:$Z,"&lt;="&amp;L$4)+SUMIFS('Báo cáo'!$P:$P,'Báo cáo'!$AD:$AD,$A76,'Báo cáo'!$Z:$Z,"&lt;="&amp;L$4)-SUMIFS('Báo cáo'!$Q:$Q,'Báo cáo'!$AD:$AD,$A76,'Báo cáo'!$AA:$AA,"&lt;="&amp;L$4)</f>
        <v>0</v>
      </c>
      <c r="M76" s="28">
        <f>SUMIFS('Báo cáo'!$O:$O,'Báo cáo'!$AD:$AD,$A76,'Báo cáo'!$Z:$Z,"&lt;="&amp;M$4)+SUMIFS('Báo cáo'!$P:$P,'Báo cáo'!$AD:$AD,$A76,'Báo cáo'!$Z:$Z,"&lt;="&amp;M$4)-SUMIFS('Báo cáo'!$Q:$Q,'Báo cáo'!$AD:$AD,$A76,'Báo cáo'!$AA:$AA,"&lt;="&amp;M$4)</f>
        <v>0</v>
      </c>
      <c r="N76" s="28">
        <f>SUMIFS('Báo cáo'!$O:$O,'Báo cáo'!$AD:$AD,$A76,'Báo cáo'!$Z:$Z,"&lt;="&amp;N$4)+SUMIFS('Báo cáo'!$P:$P,'Báo cáo'!$AD:$AD,$A76,'Báo cáo'!$Z:$Z,"&lt;="&amp;N$4)-SUMIFS('Báo cáo'!$Q:$Q,'Báo cáo'!$AD:$AD,$A76,'Báo cáo'!$AA:$AA,"&lt;="&amp;N$4)</f>
        <v>0</v>
      </c>
    </row>
    <row r="77" spans="1:14">
      <c r="A77"/>
      <c r="B77"/>
      <c r="C77" s="114">
        <f>SUMIFS('Báo cáo'!$O:$O,'Báo cáo'!$AD:$AD,$A77,'Báo cáo'!$Z:$Z,"&lt;="&amp;C$4)+SUMIFS('Báo cáo'!$P:$P,'Báo cáo'!$AD:$AD,$A77,'Báo cáo'!$Z:$Z,"&lt;="&amp;C$4)-SUMIFS('Báo cáo'!$Q:$Q,'Báo cáo'!$AD:$AD,$A77,'Báo cáo'!$AA:$AA,"&lt;="&amp;C$4)</f>
        <v>0</v>
      </c>
      <c r="D77" s="28">
        <f>SUMIFS('Báo cáo'!$O:$O,'Báo cáo'!$AD:$AD,$A77,'Báo cáo'!$Z:$Z,"&lt;="&amp;D$4)+SUMIFS('Báo cáo'!$P:$P,'Báo cáo'!$AD:$AD,$A77,'Báo cáo'!$Z:$Z,"&lt;="&amp;D$4)-SUMIFS('Báo cáo'!$Q:$Q,'Báo cáo'!$AD:$AD,$A77,'Báo cáo'!$AA:$AA,"&lt;="&amp;D$4)</f>
        <v>0</v>
      </c>
      <c r="E77" s="28">
        <f>SUMIFS('Báo cáo'!$O:$O,'Báo cáo'!$AD:$AD,$A77,'Báo cáo'!$Z:$Z,"&lt;="&amp;E$4)+SUMIFS('Báo cáo'!$P:$P,'Báo cáo'!$AD:$AD,$A77,'Báo cáo'!$Z:$Z,"&lt;="&amp;E$4)-SUMIFS('Báo cáo'!$Q:$Q,'Báo cáo'!$AD:$AD,$A77,'Báo cáo'!$AA:$AA,"&lt;="&amp;E$4)</f>
        <v>0</v>
      </c>
      <c r="F77" s="28">
        <f>SUMIFS('Báo cáo'!$O:$O,'Báo cáo'!$AD:$AD,$A77,'Báo cáo'!$Z:$Z,"&lt;="&amp;F$4)+SUMIFS('Báo cáo'!$P:$P,'Báo cáo'!$AD:$AD,$A77,'Báo cáo'!$Z:$Z,"&lt;="&amp;F$4)-SUMIFS('Báo cáo'!$Q:$Q,'Báo cáo'!$AD:$AD,$A77,'Báo cáo'!$AA:$AA,"&lt;="&amp;F$4)</f>
        <v>0</v>
      </c>
      <c r="G77" s="28">
        <f>SUMIFS('Báo cáo'!$O:$O,'Báo cáo'!$AD:$AD,$A77,'Báo cáo'!$Z:$Z,"&lt;="&amp;G$4)+SUMIFS('Báo cáo'!$P:$P,'Báo cáo'!$AD:$AD,$A77,'Báo cáo'!$Z:$Z,"&lt;="&amp;G$4)-SUMIFS('Báo cáo'!$Q:$Q,'Báo cáo'!$AD:$AD,$A77,'Báo cáo'!$AA:$AA,"&lt;="&amp;G$4)</f>
        <v>0</v>
      </c>
      <c r="H77" s="28">
        <f>SUMIFS('Báo cáo'!$O:$O,'Báo cáo'!$AD:$AD,$A77,'Báo cáo'!$Z:$Z,"&lt;="&amp;H$4)+SUMIFS('Báo cáo'!$P:$P,'Báo cáo'!$AD:$AD,$A77,'Báo cáo'!$Z:$Z,"&lt;="&amp;H$4)-SUMIFS('Báo cáo'!$Q:$Q,'Báo cáo'!$AD:$AD,$A77,'Báo cáo'!$AA:$AA,"&lt;="&amp;H$4)</f>
        <v>0</v>
      </c>
      <c r="I77" s="28">
        <f>SUMIFS('Báo cáo'!$O:$O,'Báo cáo'!$AD:$AD,$A77,'Báo cáo'!$Z:$Z,"&lt;="&amp;I$4)+SUMIFS('Báo cáo'!$P:$P,'Báo cáo'!$AD:$AD,$A77,'Báo cáo'!$Z:$Z,"&lt;="&amp;I$4)-SUMIFS('Báo cáo'!$Q:$Q,'Báo cáo'!$AD:$AD,$A77,'Báo cáo'!$AA:$AA,"&lt;="&amp;I$4)</f>
        <v>0</v>
      </c>
      <c r="J77" s="28">
        <f>SUMIFS('Báo cáo'!$O:$O,'Báo cáo'!$AD:$AD,$A77,'Báo cáo'!$Z:$Z,"&lt;="&amp;J$4)+SUMIFS('Báo cáo'!$P:$P,'Báo cáo'!$AD:$AD,$A77,'Báo cáo'!$Z:$Z,"&lt;="&amp;J$4)-SUMIFS('Báo cáo'!$Q:$Q,'Báo cáo'!$AD:$AD,$A77,'Báo cáo'!$AA:$AA,"&lt;="&amp;J$4)</f>
        <v>0</v>
      </c>
      <c r="K77" s="28">
        <f>SUMIFS('Báo cáo'!$O:$O,'Báo cáo'!$AD:$AD,$A77,'Báo cáo'!$Z:$Z,"&lt;="&amp;K$4)+SUMIFS('Báo cáo'!$P:$P,'Báo cáo'!$AD:$AD,$A77,'Báo cáo'!$Z:$Z,"&lt;="&amp;K$4)-SUMIFS('Báo cáo'!$Q:$Q,'Báo cáo'!$AD:$AD,$A77,'Báo cáo'!$AA:$AA,"&lt;="&amp;K$4)</f>
        <v>0</v>
      </c>
      <c r="L77" s="28">
        <f>SUMIFS('Báo cáo'!$O:$O,'Báo cáo'!$AD:$AD,$A77,'Báo cáo'!$Z:$Z,"&lt;="&amp;L$4)+SUMIFS('Báo cáo'!$P:$P,'Báo cáo'!$AD:$AD,$A77,'Báo cáo'!$Z:$Z,"&lt;="&amp;L$4)-SUMIFS('Báo cáo'!$Q:$Q,'Báo cáo'!$AD:$AD,$A77,'Báo cáo'!$AA:$AA,"&lt;="&amp;L$4)</f>
        <v>0</v>
      </c>
      <c r="M77" s="28">
        <f>SUMIFS('Báo cáo'!$O:$O,'Báo cáo'!$AD:$AD,$A77,'Báo cáo'!$Z:$Z,"&lt;="&amp;M$4)+SUMIFS('Báo cáo'!$P:$P,'Báo cáo'!$AD:$AD,$A77,'Báo cáo'!$Z:$Z,"&lt;="&amp;M$4)-SUMIFS('Báo cáo'!$Q:$Q,'Báo cáo'!$AD:$AD,$A77,'Báo cáo'!$AA:$AA,"&lt;="&amp;M$4)</f>
        <v>0</v>
      </c>
      <c r="N77" s="28">
        <f>SUMIFS('Báo cáo'!$O:$O,'Báo cáo'!$AD:$AD,$A77,'Báo cáo'!$Z:$Z,"&lt;="&amp;N$4)+SUMIFS('Báo cáo'!$P:$P,'Báo cáo'!$AD:$AD,$A77,'Báo cáo'!$Z:$Z,"&lt;="&amp;N$4)-SUMIFS('Báo cáo'!$Q:$Q,'Báo cáo'!$AD:$AD,$A77,'Báo cáo'!$AA:$AA,"&lt;="&amp;N$4)</f>
        <v>0</v>
      </c>
    </row>
    <row r="78" spans="1:14">
      <c r="A78"/>
      <c r="B78"/>
      <c r="C78" s="114">
        <f>SUMIFS('Báo cáo'!$O:$O,'Báo cáo'!$AD:$AD,$A78,'Báo cáo'!$Z:$Z,"&lt;="&amp;C$4)+SUMIFS('Báo cáo'!$P:$P,'Báo cáo'!$AD:$AD,$A78,'Báo cáo'!$Z:$Z,"&lt;="&amp;C$4)-SUMIFS('Báo cáo'!$Q:$Q,'Báo cáo'!$AD:$AD,$A78,'Báo cáo'!$AA:$AA,"&lt;="&amp;C$4)</f>
        <v>0</v>
      </c>
      <c r="D78" s="28">
        <f>SUMIFS('Báo cáo'!$O:$O,'Báo cáo'!$AD:$AD,$A78,'Báo cáo'!$Z:$Z,"&lt;="&amp;D$4)+SUMIFS('Báo cáo'!$P:$P,'Báo cáo'!$AD:$AD,$A78,'Báo cáo'!$Z:$Z,"&lt;="&amp;D$4)-SUMIFS('Báo cáo'!$Q:$Q,'Báo cáo'!$AD:$AD,$A78,'Báo cáo'!$AA:$AA,"&lt;="&amp;D$4)</f>
        <v>0</v>
      </c>
      <c r="E78" s="28">
        <f>SUMIFS('Báo cáo'!$O:$O,'Báo cáo'!$AD:$AD,$A78,'Báo cáo'!$Z:$Z,"&lt;="&amp;E$4)+SUMIFS('Báo cáo'!$P:$P,'Báo cáo'!$AD:$AD,$A78,'Báo cáo'!$Z:$Z,"&lt;="&amp;E$4)-SUMIFS('Báo cáo'!$Q:$Q,'Báo cáo'!$AD:$AD,$A78,'Báo cáo'!$AA:$AA,"&lt;="&amp;E$4)</f>
        <v>0</v>
      </c>
      <c r="F78" s="28">
        <f>SUMIFS('Báo cáo'!$O:$O,'Báo cáo'!$AD:$AD,$A78,'Báo cáo'!$Z:$Z,"&lt;="&amp;F$4)+SUMIFS('Báo cáo'!$P:$P,'Báo cáo'!$AD:$AD,$A78,'Báo cáo'!$Z:$Z,"&lt;="&amp;F$4)-SUMIFS('Báo cáo'!$Q:$Q,'Báo cáo'!$AD:$AD,$A78,'Báo cáo'!$AA:$AA,"&lt;="&amp;F$4)</f>
        <v>0</v>
      </c>
      <c r="G78" s="28">
        <f>SUMIFS('Báo cáo'!$O:$O,'Báo cáo'!$AD:$AD,$A78,'Báo cáo'!$Z:$Z,"&lt;="&amp;G$4)+SUMIFS('Báo cáo'!$P:$P,'Báo cáo'!$AD:$AD,$A78,'Báo cáo'!$Z:$Z,"&lt;="&amp;G$4)-SUMIFS('Báo cáo'!$Q:$Q,'Báo cáo'!$AD:$AD,$A78,'Báo cáo'!$AA:$AA,"&lt;="&amp;G$4)</f>
        <v>0</v>
      </c>
      <c r="H78" s="28">
        <f>SUMIFS('Báo cáo'!$O:$O,'Báo cáo'!$AD:$AD,$A78,'Báo cáo'!$Z:$Z,"&lt;="&amp;H$4)+SUMIFS('Báo cáo'!$P:$P,'Báo cáo'!$AD:$AD,$A78,'Báo cáo'!$Z:$Z,"&lt;="&amp;H$4)-SUMIFS('Báo cáo'!$Q:$Q,'Báo cáo'!$AD:$AD,$A78,'Báo cáo'!$AA:$AA,"&lt;="&amp;H$4)</f>
        <v>0</v>
      </c>
      <c r="I78" s="28">
        <f>SUMIFS('Báo cáo'!$O:$O,'Báo cáo'!$AD:$AD,$A78,'Báo cáo'!$Z:$Z,"&lt;="&amp;I$4)+SUMIFS('Báo cáo'!$P:$P,'Báo cáo'!$AD:$AD,$A78,'Báo cáo'!$Z:$Z,"&lt;="&amp;I$4)-SUMIFS('Báo cáo'!$Q:$Q,'Báo cáo'!$AD:$AD,$A78,'Báo cáo'!$AA:$AA,"&lt;="&amp;I$4)</f>
        <v>0</v>
      </c>
      <c r="J78" s="28">
        <f>SUMIFS('Báo cáo'!$O:$O,'Báo cáo'!$AD:$AD,$A78,'Báo cáo'!$Z:$Z,"&lt;="&amp;J$4)+SUMIFS('Báo cáo'!$P:$P,'Báo cáo'!$AD:$AD,$A78,'Báo cáo'!$Z:$Z,"&lt;="&amp;J$4)-SUMIFS('Báo cáo'!$Q:$Q,'Báo cáo'!$AD:$AD,$A78,'Báo cáo'!$AA:$AA,"&lt;="&amp;J$4)</f>
        <v>0</v>
      </c>
      <c r="K78" s="28">
        <f>SUMIFS('Báo cáo'!$O:$O,'Báo cáo'!$AD:$AD,$A78,'Báo cáo'!$Z:$Z,"&lt;="&amp;K$4)+SUMIFS('Báo cáo'!$P:$P,'Báo cáo'!$AD:$AD,$A78,'Báo cáo'!$Z:$Z,"&lt;="&amp;K$4)-SUMIFS('Báo cáo'!$Q:$Q,'Báo cáo'!$AD:$AD,$A78,'Báo cáo'!$AA:$AA,"&lt;="&amp;K$4)</f>
        <v>0</v>
      </c>
      <c r="L78" s="28">
        <f>SUMIFS('Báo cáo'!$O:$O,'Báo cáo'!$AD:$AD,$A78,'Báo cáo'!$Z:$Z,"&lt;="&amp;L$4)+SUMIFS('Báo cáo'!$P:$P,'Báo cáo'!$AD:$AD,$A78,'Báo cáo'!$Z:$Z,"&lt;="&amp;L$4)-SUMIFS('Báo cáo'!$Q:$Q,'Báo cáo'!$AD:$AD,$A78,'Báo cáo'!$AA:$AA,"&lt;="&amp;L$4)</f>
        <v>0</v>
      </c>
      <c r="M78" s="28">
        <f>SUMIFS('Báo cáo'!$O:$O,'Báo cáo'!$AD:$AD,$A78,'Báo cáo'!$Z:$Z,"&lt;="&amp;M$4)+SUMIFS('Báo cáo'!$P:$P,'Báo cáo'!$AD:$AD,$A78,'Báo cáo'!$Z:$Z,"&lt;="&amp;M$4)-SUMIFS('Báo cáo'!$Q:$Q,'Báo cáo'!$AD:$AD,$A78,'Báo cáo'!$AA:$AA,"&lt;="&amp;M$4)</f>
        <v>0</v>
      </c>
      <c r="N78" s="28">
        <f>SUMIFS('Báo cáo'!$O:$O,'Báo cáo'!$AD:$AD,$A78,'Báo cáo'!$Z:$Z,"&lt;="&amp;N$4)+SUMIFS('Báo cáo'!$P:$P,'Báo cáo'!$AD:$AD,$A78,'Báo cáo'!$Z:$Z,"&lt;="&amp;N$4)-SUMIFS('Báo cáo'!$Q:$Q,'Báo cáo'!$AD:$AD,$A78,'Báo cáo'!$AA:$AA,"&lt;="&amp;N$4)</f>
        <v>0</v>
      </c>
    </row>
    <row r="79" spans="1:14">
      <c r="A79"/>
      <c r="B79"/>
      <c r="C79" s="114">
        <f>SUMIFS('Báo cáo'!$O:$O,'Báo cáo'!$AD:$AD,$A79,'Báo cáo'!$Z:$Z,"&lt;="&amp;C$4)+SUMIFS('Báo cáo'!$P:$P,'Báo cáo'!$AD:$AD,$A79,'Báo cáo'!$Z:$Z,"&lt;="&amp;C$4)-SUMIFS('Báo cáo'!$Q:$Q,'Báo cáo'!$AD:$AD,$A79,'Báo cáo'!$AA:$AA,"&lt;="&amp;C$4)</f>
        <v>0</v>
      </c>
      <c r="D79" s="28">
        <f>SUMIFS('Báo cáo'!$O:$O,'Báo cáo'!$AD:$AD,$A79,'Báo cáo'!$Z:$Z,"&lt;="&amp;D$4)+SUMIFS('Báo cáo'!$P:$P,'Báo cáo'!$AD:$AD,$A79,'Báo cáo'!$Z:$Z,"&lt;="&amp;D$4)-SUMIFS('Báo cáo'!$Q:$Q,'Báo cáo'!$AD:$AD,$A79,'Báo cáo'!$AA:$AA,"&lt;="&amp;D$4)</f>
        <v>0</v>
      </c>
      <c r="E79" s="28">
        <f>SUMIFS('Báo cáo'!$O:$O,'Báo cáo'!$AD:$AD,$A79,'Báo cáo'!$Z:$Z,"&lt;="&amp;E$4)+SUMIFS('Báo cáo'!$P:$P,'Báo cáo'!$AD:$AD,$A79,'Báo cáo'!$Z:$Z,"&lt;="&amp;E$4)-SUMIFS('Báo cáo'!$Q:$Q,'Báo cáo'!$AD:$AD,$A79,'Báo cáo'!$AA:$AA,"&lt;="&amp;E$4)</f>
        <v>0</v>
      </c>
      <c r="F79" s="28">
        <f>SUMIFS('Báo cáo'!$O:$O,'Báo cáo'!$AD:$AD,$A79,'Báo cáo'!$Z:$Z,"&lt;="&amp;F$4)+SUMIFS('Báo cáo'!$P:$P,'Báo cáo'!$AD:$AD,$A79,'Báo cáo'!$Z:$Z,"&lt;="&amp;F$4)-SUMIFS('Báo cáo'!$Q:$Q,'Báo cáo'!$AD:$AD,$A79,'Báo cáo'!$AA:$AA,"&lt;="&amp;F$4)</f>
        <v>0</v>
      </c>
      <c r="G79" s="28">
        <f>SUMIFS('Báo cáo'!$O:$O,'Báo cáo'!$AD:$AD,$A79,'Báo cáo'!$Z:$Z,"&lt;="&amp;G$4)+SUMIFS('Báo cáo'!$P:$P,'Báo cáo'!$AD:$AD,$A79,'Báo cáo'!$Z:$Z,"&lt;="&amp;G$4)-SUMIFS('Báo cáo'!$Q:$Q,'Báo cáo'!$AD:$AD,$A79,'Báo cáo'!$AA:$AA,"&lt;="&amp;G$4)</f>
        <v>0</v>
      </c>
      <c r="H79" s="28">
        <f>SUMIFS('Báo cáo'!$O:$O,'Báo cáo'!$AD:$AD,$A79,'Báo cáo'!$Z:$Z,"&lt;="&amp;H$4)+SUMIFS('Báo cáo'!$P:$P,'Báo cáo'!$AD:$AD,$A79,'Báo cáo'!$Z:$Z,"&lt;="&amp;H$4)-SUMIFS('Báo cáo'!$Q:$Q,'Báo cáo'!$AD:$AD,$A79,'Báo cáo'!$AA:$AA,"&lt;="&amp;H$4)</f>
        <v>0</v>
      </c>
      <c r="I79" s="28">
        <f>SUMIFS('Báo cáo'!$O:$O,'Báo cáo'!$AD:$AD,$A79,'Báo cáo'!$Z:$Z,"&lt;="&amp;I$4)+SUMIFS('Báo cáo'!$P:$P,'Báo cáo'!$AD:$AD,$A79,'Báo cáo'!$Z:$Z,"&lt;="&amp;I$4)-SUMIFS('Báo cáo'!$Q:$Q,'Báo cáo'!$AD:$AD,$A79,'Báo cáo'!$AA:$AA,"&lt;="&amp;I$4)</f>
        <v>0</v>
      </c>
      <c r="J79" s="28">
        <f>SUMIFS('Báo cáo'!$O:$O,'Báo cáo'!$AD:$AD,$A79,'Báo cáo'!$Z:$Z,"&lt;="&amp;J$4)+SUMIFS('Báo cáo'!$P:$P,'Báo cáo'!$AD:$AD,$A79,'Báo cáo'!$Z:$Z,"&lt;="&amp;J$4)-SUMIFS('Báo cáo'!$Q:$Q,'Báo cáo'!$AD:$AD,$A79,'Báo cáo'!$AA:$AA,"&lt;="&amp;J$4)</f>
        <v>0</v>
      </c>
      <c r="K79" s="28">
        <f>SUMIFS('Báo cáo'!$O:$O,'Báo cáo'!$AD:$AD,$A79,'Báo cáo'!$Z:$Z,"&lt;="&amp;K$4)+SUMIFS('Báo cáo'!$P:$P,'Báo cáo'!$AD:$AD,$A79,'Báo cáo'!$Z:$Z,"&lt;="&amp;K$4)-SUMIFS('Báo cáo'!$Q:$Q,'Báo cáo'!$AD:$AD,$A79,'Báo cáo'!$AA:$AA,"&lt;="&amp;K$4)</f>
        <v>0</v>
      </c>
      <c r="L79" s="28">
        <f>SUMIFS('Báo cáo'!$O:$O,'Báo cáo'!$AD:$AD,$A79,'Báo cáo'!$Z:$Z,"&lt;="&amp;L$4)+SUMIFS('Báo cáo'!$P:$P,'Báo cáo'!$AD:$AD,$A79,'Báo cáo'!$Z:$Z,"&lt;="&amp;L$4)-SUMIFS('Báo cáo'!$Q:$Q,'Báo cáo'!$AD:$AD,$A79,'Báo cáo'!$AA:$AA,"&lt;="&amp;L$4)</f>
        <v>0</v>
      </c>
      <c r="M79" s="28">
        <f>SUMIFS('Báo cáo'!$O:$O,'Báo cáo'!$AD:$AD,$A79,'Báo cáo'!$Z:$Z,"&lt;="&amp;M$4)+SUMIFS('Báo cáo'!$P:$P,'Báo cáo'!$AD:$AD,$A79,'Báo cáo'!$Z:$Z,"&lt;="&amp;M$4)-SUMIFS('Báo cáo'!$Q:$Q,'Báo cáo'!$AD:$AD,$A79,'Báo cáo'!$AA:$AA,"&lt;="&amp;M$4)</f>
        <v>0</v>
      </c>
      <c r="N79" s="28">
        <f>SUMIFS('Báo cáo'!$O:$O,'Báo cáo'!$AD:$AD,$A79,'Báo cáo'!$Z:$Z,"&lt;="&amp;N$4)+SUMIFS('Báo cáo'!$P:$P,'Báo cáo'!$AD:$AD,$A79,'Báo cáo'!$Z:$Z,"&lt;="&amp;N$4)-SUMIFS('Báo cáo'!$Q:$Q,'Báo cáo'!$AD:$AD,$A79,'Báo cáo'!$AA:$AA,"&lt;="&amp;N$4)</f>
        <v>0</v>
      </c>
    </row>
    <row r="80" spans="1:14">
      <c r="A80"/>
      <c r="B80"/>
      <c r="C80" s="114">
        <f>SUMIFS('Báo cáo'!$O:$O,'Báo cáo'!$AD:$AD,$A80,'Báo cáo'!$Z:$Z,"&lt;="&amp;C$4)+SUMIFS('Báo cáo'!$P:$P,'Báo cáo'!$AD:$AD,$A80,'Báo cáo'!$Z:$Z,"&lt;="&amp;C$4)-SUMIFS('Báo cáo'!$Q:$Q,'Báo cáo'!$AD:$AD,$A80,'Báo cáo'!$AA:$AA,"&lt;="&amp;C$4)</f>
        <v>0</v>
      </c>
      <c r="D80" s="28">
        <f>SUMIFS('Báo cáo'!$O:$O,'Báo cáo'!$AD:$AD,$A80,'Báo cáo'!$Z:$Z,"&lt;="&amp;D$4)+SUMIFS('Báo cáo'!$P:$P,'Báo cáo'!$AD:$AD,$A80,'Báo cáo'!$Z:$Z,"&lt;="&amp;D$4)-SUMIFS('Báo cáo'!$Q:$Q,'Báo cáo'!$AD:$AD,$A80,'Báo cáo'!$AA:$AA,"&lt;="&amp;D$4)</f>
        <v>0</v>
      </c>
      <c r="E80" s="28">
        <f>SUMIFS('Báo cáo'!$O:$O,'Báo cáo'!$AD:$AD,$A80,'Báo cáo'!$Z:$Z,"&lt;="&amp;E$4)+SUMIFS('Báo cáo'!$P:$P,'Báo cáo'!$AD:$AD,$A80,'Báo cáo'!$Z:$Z,"&lt;="&amp;E$4)-SUMIFS('Báo cáo'!$Q:$Q,'Báo cáo'!$AD:$AD,$A80,'Báo cáo'!$AA:$AA,"&lt;="&amp;E$4)</f>
        <v>0</v>
      </c>
      <c r="F80" s="28">
        <f>SUMIFS('Báo cáo'!$O:$O,'Báo cáo'!$AD:$AD,$A80,'Báo cáo'!$Z:$Z,"&lt;="&amp;F$4)+SUMIFS('Báo cáo'!$P:$P,'Báo cáo'!$AD:$AD,$A80,'Báo cáo'!$Z:$Z,"&lt;="&amp;F$4)-SUMIFS('Báo cáo'!$Q:$Q,'Báo cáo'!$AD:$AD,$A80,'Báo cáo'!$AA:$AA,"&lt;="&amp;F$4)</f>
        <v>0</v>
      </c>
      <c r="G80" s="28">
        <f>SUMIFS('Báo cáo'!$O:$O,'Báo cáo'!$AD:$AD,$A80,'Báo cáo'!$Z:$Z,"&lt;="&amp;G$4)+SUMIFS('Báo cáo'!$P:$P,'Báo cáo'!$AD:$AD,$A80,'Báo cáo'!$Z:$Z,"&lt;="&amp;G$4)-SUMIFS('Báo cáo'!$Q:$Q,'Báo cáo'!$AD:$AD,$A80,'Báo cáo'!$AA:$AA,"&lt;="&amp;G$4)</f>
        <v>0</v>
      </c>
      <c r="H80" s="28">
        <f>SUMIFS('Báo cáo'!$O:$O,'Báo cáo'!$AD:$AD,$A80,'Báo cáo'!$Z:$Z,"&lt;="&amp;H$4)+SUMIFS('Báo cáo'!$P:$P,'Báo cáo'!$AD:$AD,$A80,'Báo cáo'!$Z:$Z,"&lt;="&amp;H$4)-SUMIFS('Báo cáo'!$Q:$Q,'Báo cáo'!$AD:$AD,$A80,'Báo cáo'!$AA:$AA,"&lt;="&amp;H$4)</f>
        <v>0</v>
      </c>
      <c r="I80" s="28">
        <f>SUMIFS('Báo cáo'!$O:$O,'Báo cáo'!$AD:$AD,$A80,'Báo cáo'!$Z:$Z,"&lt;="&amp;I$4)+SUMIFS('Báo cáo'!$P:$P,'Báo cáo'!$AD:$AD,$A80,'Báo cáo'!$Z:$Z,"&lt;="&amp;I$4)-SUMIFS('Báo cáo'!$Q:$Q,'Báo cáo'!$AD:$AD,$A80,'Báo cáo'!$AA:$AA,"&lt;="&amp;I$4)</f>
        <v>0</v>
      </c>
      <c r="J80" s="28">
        <f>SUMIFS('Báo cáo'!$O:$O,'Báo cáo'!$AD:$AD,$A80,'Báo cáo'!$Z:$Z,"&lt;="&amp;J$4)+SUMIFS('Báo cáo'!$P:$P,'Báo cáo'!$AD:$AD,$A80,'Báo cáo'!$Z:$Z,"&lt;="&amp;J$4)-SUMIFS('Báo cáo'!$Q:$Q,'Báo cáo'!$AD:$AD,$A80,'Báo cáo'!$AA:$AA,"&lt;="&amp;J$4)</f>
        <v>0</v>
      </c>
      <c r="K80" s="28">
        <f>SUMIFS('Báo cáo'!$O:$O,'Báo cáo'!$AD:$AD,$A80,'Báo cáo'!$Z:$Z,"&lt;="&amp;K$4)+SUMIFS('Báo cáo'!$P:$P,'Báo cáo'!$AD:$AD,$A80,'Báo cáo'!$Z:$Z,"&lt;="&amp;K$4)-SUMIFS('Báo cáo'!$Q:$Q,'Báo cáo'!$AD:$AD,$A80,'Báo cáo'!$AA:$AA,"&lt;="&amp;K$4)</f>
        <v>0</v>
      </c>
      <c r="L80" s="28">
        <f>SUMIFS('Báo cáo'!$O:$O,'Báo cáo'!$AD:$AD,$A80,'Báo cáo'!$Z:$Z,"&lt;="&amp;L$4)+SUMIFS('Báo cáo'!$P:$P,'Báo cáo'!$AD:$AD,$A80,'Báo cáo'!$Z:$Z,"&lt;="&amp;L$4)-SUMIFS('Báo cáo'!$Q:$Q,'Báo cáo'!$AD:$AD,$A80,'Báo cáo'!$AA:$AA,"&lt;="&amp;L$4)</f>
        <v>0</v>
      </c>
      <c r="M80" s="28">
        <f>SUMIFS('Báo cáo'!$O:$O,'Báo cáo'!$AD:$AD,$A80,'Báo cáo'!$Z:$Z,"&lt;="&amp;M$4)+SUMIFS('Báo cáo'!$P:$P,'Báo cáo'!$AD:$AD,$A80,'Báo cáo'!$Z:$Z,"&lt;="&amp;M$4)-SUMIFS('Báo cáo'!$Q:$Q,'Báo cáo'!$AD:$AD,$A80,'Báo cáo'!$AA:$AA,"&lt;="&amp;M$4)</f>
        <v>0</v>
      </c>
      <c r="N80" s="28">
        <f>SUMIFS('Báo cáo'!$O:$O,'Báo cáo'!$AD:$AD,$A80,'Báo cáo'!$Z:$Z,"&lt;="&amp;N$4)+SUMIFS('Báo cáo'!$P:$P,'Báo cáo'!$AD:$AD,$A80,'Báo cáo'!$Z:$Z,"&lt;="&amp;N$4)-SUMIFS('Báo cáo'!$Q:$Q,'Báo cáo'!$AD:$AD,$A80,'Báo cáo'!$AA:$AA,"&lt;="&amp;N$4)</f>
        <v>0</v>
      </c>
    </row>
    <row r="81" spans="1:14">
      <c r="A81"/>
      <c r="B81"/>
      <c r="C81" s="114">
        <f>SUMIFS('Báo cáo'!$O:$O,'Báo cáo'!$AD:$AD,$A81,'Báo cáo'!$Z:$Z,"&lt;="&amp;C$4)+SUMIFS('Báo cáo'!$P:$P,'Báo cáo'!$AD:$AD,$A81,'Báo cáo'!$Z:$Z,"&lt;="&amp;C$4)-SUMIFS('Báo cáo'!$Q:$Q,'Báo cáo'!$AD:$AD,$A81,'Báo cáo'!$AA:$AA,"&lt;="&amp;C$4)</f>
        <v>0</v>
      </c>
      <c r="D81" s="28">
        <f>SUMIFS('Báo cáo'!$O:$O,'Báo cáo'!$AD:$AD,$A81,'Báo cáo'!$Z:$Z,"&lt;="&amp;D$4)+SUMIFS('Báo cáo'!$P:$P,'Báo cáo'!$AD:$AD,$A81,'Báo cáo'!$Z:$Z,"&lt;="&amp;D$4)-SUMIFS('Báo cáo'!$Q:$Q,'Báo cáo'!$AD:$AD,$A81,'Báo cáo'!$AA:$AA,"&lt;="&amp;D$4)</f>
        <v>0</v>
      </c>
      <c r="E81" s="28">
        <f>SUMIFS('Báo cáo'!$O:$O,'Báo cáo'!$AD:$AD,$A81,'Báo cáo'!$Z:$Z,"&lt;="&amp;E$4)+SUMIFS('Báo cáo'!$P:$P,'Báo cáo'!$AD:$AD,$A81,'Báo cáo'!$Z:$Z,"&lt;="&amp;E$4)-SUMIFS('Báo cáo'!$Q:$Q,'Báo cáo'!$AD:$AD,$A81,'Báo cáo'!$AA:$AA,"&lt;="&amp;E$4)</f>
        <v>0</v>
      </c>
      <c r="F81" s="28">
        <f>SUMIFS('Báo cáo'!$O:$O,'Báo cáo'!$AD:$AD,$A81,'Báo cáo'!$Z:$Z,"&lt;="&amp;F$4)+SUMIFS('Báo cáo'!$P:$P,'Báo cáo'!$AD:$AD,$A81,'Báo cáo'!$Z:$Z,"&lt;="&amp;F$4)-SUMIFS('Báo cáo'!$Q:$Q,'Báo cáo'!$AD:$AD,$A81,'Báo cáo'!$AA:$AA,"&lt;="&amp;F$4)</f>
        <v>0</v>
      </c>
      <c r="G81" s="28">
        <f>SUMIFS('Báo cáo'!$O:$O,'Báo cáo'!$AD:$AD,$A81,'Báo cáo'!$Z:$Z,"&lt;="&amp;G$4)+SUMIFS('Báo cáo'!$P:$P,'Báo cáo'!$AD:$AD,$A81,'Báo cáo'!$Z:$Z,"&lt;="&amp;G$4)-SUMIFS('Báo cáo'!$Q:$Q,'Báo cáo'!$AD:$AD,$A81,'Báo cáo'!$AA:$AA,"&lt;="&amp;G$4)</f>
        <v>0</v>
      </c>
      <c r="H81" s="28">
        <f>SUMIFS('Báo cáo'!$O:$O,'Báo cáo'!$AD:$AD,$A81,'Báo cáo'!$Z:$Z,"&lt;="&amp;H$4)+SUMIFS('Báo cáo'!$P:$P,'Báo cáo'!$AD:$AD,$A81,'Báo cáo'!$Z:$Z,"&lt;="&amp;H$4)-SUMIFS('Báo cáo'!$Q:$Q,'Báo cáo'!$AD:$AD,$A81,'Báo cáo'!$AA:$AA,"&lt;="&amp;H$4)</f>
        <v>0</v>
      </c>
      <c r="I81" s="28">
        <f>SUMIFS('Báo cáo'!$O:$O,'Báo cáo'!$AD:$AD,$A81,'Báo cáo'!$Z:$Z,"&lt;="&amp;I$4)+SUMIFS('Báo cáo'!$P:$P,'Báo cáo'!$AD:$AD,$A81,'Báo cáo'!$Z:$Z,"&lt;="&amp;I$4)-SUMIFS('Báo cáo'!$Q:$Q,'Báo cáo'!$AD:$AD,$A81,'Báo cáo'!$AA:$AA,"&lt;="&amp;I$4)</f>
        <v>0</v>
      </c>
      <c r="J81" s="28">
        <f>SUMIFS('Báo cáo'!$O:$O,'Báo cáo'!$AD:$AD,$A81,'Báo cáo'!$Z:$Z,"&lt;="&amp;J$4)+SUMIFS('Báo cáo'!$P:$P,'Báo cáo'!$AD:$AD,$A81,'Báo cáo'!$Z:$Z,"&lt;="&amp;J$4)-SUMIFS('Báo cáo'!$Q:$Q,'Báo cáo'!$AD:$AD,$A81,'Báo cáo'!$AA:$AA,"&lt;="&amp;J$4)</f>
        <v>0</v>
      </c>
      <c r="K81" s="28">
        <f>SUMIFS('Báo cáo'!$O:$O,'Báo cáo'!$AD:$AD,$A81,'Báo cáo'!$Z:$Z,"&lt;="&amp;K$4)+SUMIFS('Báo cáo'!$P:$P,'Báo cáo'!$AD:$AD,$A81,'Báo cáo'!$Z:$Z,"&lt;="&amp;K$4)-SUMIFS('Báo cáo'!$Q:$Q,'Báo cáo'!$AD:$AD,$A81,'Báo cáo'!$AA:$AA,"&lt;="&amp;K$4)</f>
        <v>0</v>
      </c>
      <c r="L81" s="28">
        <f>SUMIFS('Báo cáo'!$O:$O,'Báo cáo'!$AD:$AD,$A81,'Báo cáo'!$Z:$Z,"&lt;="&amp;L$4)+SUMIFS('Báo cáo'!$P:$P,'Báo cáo'!$AD:$AD,$A81,'Báo cáo'!$Z:$Z,"&lt;="&amp;L$4)-SUMIFS('Báo cáo'!$Q:$Q,'Báo cáo'!$AD:$AD,$A81,'Báo cáo'!$AA:$AA,"&lt;="&amp;L$4)</f>
        <v>0</v>
      </c>
      <c r="M81" s="28">
        <f>SUMIFS('Báo cáo'!$O:$O,'Báo cáo'!$AD:$AD,$A81,'Báo cáo'!$Z:$Z,"&lt;="&amp;M$4)+SUMIFS('Báo cáo'!$P:$P,'Báo cáo'!$AD:$AD,$A81,'Báo cáo'!$Z:$Z,"&lt;="&amp;M$4)-SUMIFS('Báo cáo'!$Q:$Q,'Báo cáo'!$AD:$AD,$A81,'Báo cáo'!$AA:$AA,"&lt;="&amp;M$4)</f>
        <v>0</v>
      </c>
      <c r="N81" s="28">
        <f>SUMIFS('Báo cáo'!$O:$O,'Báo cáo'!$AD:$AD,$A81,'Báo cáo'!$Z:$Z,"&lt;="&amp;N$4)+SUMIFS('Báo cáo'!$P:$P,'Báo cáo'!$AD:$AD,$A81,'Báo cáo'!$Z:$Z,"&lt;="&amp;N$4)-SUMIFS('Báo cáo'!$Q:$Q,'Báo cáo'!$AD:$AD,$A81,'Báo cáo'!$AA:$AA,"&lt;="&amp;N$4)</f>
        <v>0</v>
      </c>
    </row>
    <row r="82" spans="1:14">
      <c r="A82"/>
      <c r="B82"/>
      <c r="C82" s="114">
        <f>SUMIFS('Báo cáo'!$O:$O,'Báo cáo'!$AD:$AD,$A82,'Báo cáo'!$Z:$Z,"&lt;="&amp;C$4)+SUMIFS('Báo cáo'!$P:$P,'Báo cáo'!$AD:$AD,$A82,'Báo cáo'!$Z:$Z,"&lt;="&amp;C$4)-SUMIFS('Báo cáo'!$Q:$Q,'Báo cáo'!$AD:$AD,$A82,'Báo cáo'!$AA:$AA,"&lt;="&amp;C$4)</f>
        <v>0</v>
      </c>
      <c r="D82" s="28">
        <f>SUMIFS('Báo cáo'!$O:$O,'Báo cáo'!$AD:$AD,$A82,'Báo cáo'!$Z:$Z,"&lt;="&amp;D$4)+SUMIFS('Báo cáo'!$P:$P,'Báo cáo'!$AD:$AD,$A82,'Báo cáo'!$Z:$Z,"&lt;="&amp;D$4)-SUMIFS('Báo cáo'!$Q:$Q,'Báo cáo'!$AD:$AD,$A82,'Báo cáo'!$AA:$AA,"&lt;="&amp;D$4)</f>
        <v>0</v>
      </c>
      <c r="E82" s="28">
        <f>SUMIFS('Báo cáo'!$O:$O,'Báo cáo'!$AD:$AD,$A82,'Báo cáo'!$Z:$Z,"&lt;="&amp;E$4)+SUMIFS('Báo cáo'!$P:$P,'Báo cáo'!$AD:$AD,$A82,'Báo cáo'!$Z:$Z,"&lt;="&amp;E$4)-SUMIFS('Báo cáo'!$Q:$Q,'Báo cáo'!$AD:$AD,$A82,'Báo cáo'!$AA:$AA,"&lt;="&amp;E$4)</f>
        <v>0</v>
      </c>
      <c r="F82" s="28">
        <f>SUMIFS('Báo cáo'!$O:$O,'Báo cáo'!$AD:$AD,$A82,'Báo cáo'!$Z:$Z,"&lt;="&amp;F$4)+SUMIFS('Báo cáo'!$P:$P,'Báo cáo'!$AD:$AD,$A82,'Báo cáo'!$Z:$Z,"&lt;="&amp;F$4)-SUMIFS('Báo cáo'!$Q:$Q,'Báo cáo'!$AD:$AD,$A82,'Báo cáo'!$AA:$AA,"&lt;="&amp;F$4)</f>
        <v>0</v>
      </c>
      <c r="G82" s="28">
        <f>SUMIFS('Báo cáo'!$O:$O,'Báo cáo'!$AD:$AD,$A82,'Báo cáo'!$Z:$Z,"&lt;="&amp;G$4)+SUMIFS('Báo cáo'!$P:$P,'Báo cáo'!$AD:$AD,$A82,'Báo cáo'!$Z:$Z,"&lt;="&amp;G$4)-SUMIFS('Báo cáo'!$Q:$Q,'Báo cáo'!$AD:$AD,$A82,'Báo cáo'!$AA:$AA,"&lt;="&amp;G$4)</f>
        <v>0</v>
      </c>
      <c r="H82" s="28">
        <f>SUMIFS('Báo cáo'!$O:$O,'Báo cáo'!$AD:$AD,$A82,'Báo cáo'!$Z:$Z,"&lt;="&amp;H$4)+SUMIFS('Báo cáo'!$P:$P,'Báo cáo'!$AD:$AD,$A82,'Báo cáo'!$Z:$Z,"&lt;="&amp;H$4)-SUMIFS('Báo cáo'!$Q:$Q,'Báo cáo'!$AD:$AD,$A82,'Báo cáo'!$AA:$AA,"&lt;="&amp;H$4)</f>
        <v>0</v>
      </c>
      <c r="I82" s="28">
        <f>SUMIFS('Báo cáo'!$O:$O,'Báo cáo'!$AD:$AD,$A82,'Báo cáo'!$Z:$Z,"&lt;="&amp;I$4)+SUMIFS('Báo cáo'!$P:$P,'Báo cáo'!$AD:$AD,$A82,'Báo cáo'!$Z:$Z,"&lt;="&amp;I$4)-SUMIFS('Báo cáo'!$Q:$Q,'Báo cáo'!$AD:$AD,$A82,'Báo cáo'!$AA:$AA,"&lt;="&amp;I$4)</f>
        <v>0</v>
      </c>
      <c r="J82" s="28">
        <f>SUMIFS('Báo cáo'!$O:$O,'Báo cáo'!$AD:$AD,$A82,'Báo cáo'!$Z:$Z,"&lt;="&amp;J$4)+SUMIFS('Báo cáo'!$P:$P,'Báo cáo'!$AD:$AD,$A82,'Báo cáo'!$Z:$Z,"&lt;="&amp;J$4)-SUMIFS('Báo cáo'!$Q:$Q,'Báo cáo'!$AD:$AD,$A82,'Báo cáo'!$AA:$AA,"&lt;="&amp;J$4)</f>
        <v>0</v>
      </c>
      <c r="K82" s="28">
        <f>SUMIFS('Báo cáo'!$O:$O,'Báo cáo'!$AD:$AD,$A82,'Báo cáo'!$Z:$Z,"&lt;="&amp;K$4)+SUMIFS('Báo cáo'!$P:$P,'Báo cáo'!$AD:$AD,$A82,'Báo cáo'!$Z:$Z,"&lt;="&amp;K$4)-SUMIFS('Báo cáo'!$Q:$Q,'Báo cáo'!$AD:$AD,$A82,'Báo cáo'!$AA:$AA,"&lt;="&amp;K$4)</f>
        <v>0</v>
      </c>
      <c r="L82" s="28">
        <f>SUMIFS('Báo cáo'!$O:$O,'Báo cáo'!$AD:$AD,$A82,'Báo cáo'!$Z:$Z,"&lt;="&amp;L$4)+SUMIFS('Báo cáo'!$P:$P,'Báo cáo'!$AD:$AD,$A82,'Báo cáo'!$Z:$Z,"&lt;="&amp;L$4)-SUMIFS('Báo cáo'!$Q:$Q,'Báo cáo'!$AD:$AD,$A82,'Báo cáo'!$AA:$AA,"&lt;="&amp;L$4)</f>
        <v>0</v>
      </c>
      <c r="M82" s="28">
        <f>SUMIFS('Báo cáo'!$O:$O,'Báo cáo'!$AD:$AD,$A82,'Báo cáo'!$Z:$Z,"&lt;="&amp;M$4)+SUMIFS('Báo cáo'!$P:$P,'Báo cáo'!$AD:$AD,$A82,'Báo cáo'!$Z:$Z,"&lt;="&amp;M$4)-SUMIFS('Báo cáo'!$Q:$Q,'Báo cáo'!$AD:$AD,$A82,'Báo cáo'!$AA:$AA,"&lt;="&amp;M$4)</f>
        <v>0</v>
      </c>
      <c r="N82" s="28">
        <f>SUMIFS('Báo cáo'!$O:$O,'Báo cáo'!$AD:$AD,$A82,'Báo cáo'!$Z:$Z,"&lt;="&amp;N$4)+SUMIFS('Báo cáo'!$P:$P,'Báo cáo'!$AD:$AD,$A82,'Báo cáo'!$Z:$Z,"&lt;="&amp;N$4)-SUMIFS('Báo cáo'!$Q:$Q,'Báo cáo'!$AD:$AD,$A82,'Báo cáo'!$AA:$AA,"&lt;="&amp;N$4)</f>
        <v>0</v>
      </c>
    </row>
    <row r="83" spans="1:14">
      <c r="A83"/>
      <c r="B83"/>
      <c r="C83" s="114">
        <f>SUMIFS('Báo cáo'!$O:$O,'Báo cáo'!$AD:$AD,$A83,'Báo cáo'!$Z:$Z,"&lt;="&amp;C$4)+SUMIFS('Báo cáo'!$P:$P,'Báo cáo'!$AD:$AD,$A83,'Báo cáo'!$Z:$Z,"&lt;="&amp;C$4)-SUMIFS('Báo cáo'!$Q:$Q,'Báo cáo'!$AD:$AD,$A83,'Báo cáo'!$AA:$AA,"&lt;="&amp;C$4)</f>
        <v>0</v>
      </c>
      <c r="D83" s="28">
        <f>SUMIFS('Báo cáo'!$O:$O,'Báo cáo'!$AD:$AD,$A83,'Báo cáo'!$Z:$Z,"&lt;="&amp;D$4)+SUMIFS('Báo cáo'!$P:$P,'Báo cáo'!$AD:$AD,$A83,'Báo cáo'!$Z:$Z,"&lt;="&amp;D$4)-SUMIFS('Báo cáo'!$Q:$Q,'Báo cáo'!$AD:$AD,$A83,'Báo cáo'!$AA:$AA,"&lt;="&amp;D$4)</f>
        <v>0</v>
      </c>
      <c r="E83" s="28">
        <f>SUMIFS('Báo cáo'!$O:$O,'Báo cáo'!$AD:$AD,$A83,'Báo cáo'!$Z:$Z,"&lt;="&amp;E$4)+SUMIFS('Báo cáo'!$P:$P,'Báo cáo'!$AD:$AD,$A83,'Báo cáo'!$Z:$Z,"&lt;="&amp;E$4)-SUMIFS('Báo cáo'!$Q:$Q,'Báo cáo'!$AD:$AD,$A83,'Báo cáo'!$AA:$AA,"&lt;="&amp;E$4)</f>
        <v>0</v>
      </c>
      <c r="F83" s="28">
        <f>SUMIFS('Báo cáo'!$O:$O,'Báo cáo'!$AD:$AD,$A83,'Báo cáo'!$Z:$Z,"&lt;="&amp;F$4)+SUMIFS('Báo cáo'!$P:$P,'Báo cáo'!$AD:$AD,$A83,'Báo cáo'!$Z:$Z,"&lt;="&amp;F$4)-SUMIFS('Báo cáo'!$Q:$Q,'Báo cáo'!$AD:$AD,$A83,'Báo cáo'!$AA:$AA,"&lt;="&amp;F$4)</f>
        <v>0</v>
      </c>
      <c r="G83" s="28">
        <f>SUMIFS('Báo cáo'!$O:$O,'Báo cáo'!$AD:$AD,$A83,'Báo cáo'!$Z:$Z,"&lt;="&amp;G$4)+SUMIFS('Báo cáo'!$P:$P,'Báo cáo'!$AD:$AD,$A83,'Báo cáo'!$Z:$Z,"&lt;="&amp;G$4)-SUMIFS('Báo cáo'!$Q:$Q,'Báo cáo'!$AD:$AD,$A83,'Báo cáo'!$AA:$AA,"&lt;="&amp;G$4)</f>
        <v>0</v>
      </c>
      <c r="H83" s="28">
        <f>SUMIFS('Báo cáo'!$O:$O,'Báo cáo'!$AD:$AD,$A83,'Báo cáo'!$Z:$Z,"&lt;="&amp;H$4)+SUMIFS('Báo cáo'!$P:$P,'Báo cáo'!$AD:$AD,$A83,'Báo cáo'!$Z:$Z,"&lt;="&amp;H$4)-SUMIFS('Báo cáo'!$Q:$Q,'Báo cáo'!$AD:$AD,$A83,'Báo cáo'!$AA:$AA,"&lt;="&amp;H$4)</f>
        <v>0</v>
      </c>
      <c r="I83" s="28">
        <f>SUMIFS('Báo cáo'!$O:$O,'Báo cáo'!$AD:$AD,$A83,'Báo cáo'!$Z:$Z,"&lt;="&amp;I$4)+SUMIFS('Báo cáo'!$P:$P,'Báo cáo'!$AD:$AD,$A83,'Báo cáo'!$Z:$Z,"&lt;="&amp;I$4)-SUMIFS('Báo cáo'!$Q:$Q,'Báo cáo'!$AD:$AD,$A83,'Báo cáo'!$AA:$AA,"&lt;="&amp;I$4)</f>
        <v>0</v>
      </c>
      <c r="J83" s="28">
        <f>SUMIFS('Báo cáo'!$O:$O,'Báo cáo'!$AD:$AD,$A83,'Báo cáo'!$Z:$Z,"&lt;="&amp;J$4)+SUMIFS('Báo cáo'!$P:$P,'Báo cáo'!$AD:$AD,$A83,'Báo cáo'!$Z:$Z,"&lt;="&amp;J$4)-SUMIFS('Báo cáo'!$Q:$Q,'Báo cáo'!$AD:$AD,$A83,'Báo cáo'!$AA:$AA,"&lt;="&amp;J$4)</f>
        <v>0</v>
      </c>
      <c r="K83" s="28">
        <f>SUMIFS('Báo cáo'!$O:$O,'Báo cáo'!$AD:$AD,$A83,'Báo cáo'!$Z:$Z,"&lt;="&amp;K$4)+SUMIFS('Báo cáo'!$P:$P,'Báo cáo'!$AD:$AD,$A83,'Báo cáo'!$Z:$Z,"&lt;="&amp;K$4)-SUMIFS('Báo cáo'!$Q:$Q,'Báo cáo'!$AD:$AD,$A83,'Báo cáo'!$AA:$AA,"&lt;="&amp;K$4)</f>
        <v>0</v>
      </c>
      <c r="L83" s="28">
        <f>SUMIFS('Báo cáo'!$O:$O,'Báo cáo'!$AD:$AD,$A83,'Báo cáo'!$Z:$Z,"&lt;="&amp;L$4)+SUMIFS('Báo cáo'!$P:$P,'Báo cáo'!$AD:$AD,$A83,'Báo cáo'!$Z:$Z,"&lt;="&amp;L$4)-SUMIFS('Báo cáo'!$Q:$Q,'Báo cáo'!$AD:$AD,$A83,'Báo cáo'!$AA:$AA,"&lt;="&amp;L$4)</f>
        <v>0</v>
      </c>
      <c r="M83" s="28">
        <f>SUMIFS('Báo cáo'!$O:$O,'Báo cáo'!$AD:$AD,$A83,'Báo cáo'!$Z:$Z,"&lt;="&amp;M$4)+SUMIFS('Báo cáo'!$P:$P,'Báo cáo'!$AD:$AD,$A83,'Báo cáo'!$Z:$Z,"&lt;="&amp;M$4)-SUMIFS('Báo cáo'!$Q:$Q,'Báo cáo'!$AD:$AD,$A83,'Báo cáo'!$AA:$AA,"&lt;="&amp;M$4)</f>
        <v>0</v>
      </c>
      <c r="N83" s="28">
        <f>SUMIFS('Báo cáo'!$O:$O,'Báo cáo'!$AD:$AD,$A83,'Báo cáo'!$Z:$Z,"&lt;="&amp;N$4)+SUMIFS('Báo cáo'!$P:$P,'Báo cáo'!$AD:$AD,$A83,'Báo cáo'!$Z:$Z,"&lt;="&amp;N$4)-SUMIFS('Báo cáo'!$Q:$Q,'Báo cáo'!$AD:$AD,$A83,'Báo cáo'!$AA:$AA,"&lt;="&amp;N$4)</f>
        <v>0</v>
      </c>
    </row>
    <row r="84" spans="1:14">
      <c r="A84"/>
      <c r="B84"/>
      <c r="C84" s="114">
        <f>SUMIFS('Báo cáo'!$O:$O,'Báo cáo'!$AD:$AD,$A84,'Báo cáo'!$Z:$Z,"&lt;="&amp;C$4)+SUMIFS('Báo cáo'!$P:$P,'Báo cáo'!$AD:$AD,$A84,'Báo cáo'!$Z:$Z,"&lt;="&amp;C$4)-SUMIFS('Báo cáo'!$Q:$Q,'Báo cáo'!$AD:$AD,$A84,'Báo cáo'!$AA:$AA,"&lt;="&amp;C$4)</f>
        <v>0</v>
      </c>
      <c r="D84" s="28">
        <f>SUMIFS('Báo cáo'!$O:$O,'Báo cáo'!$AD:$AD,$A84,'Báo cáo'!$Z:$Z,"&lt;="&amp;D$4)+SUMIFS('Báo cáo'!$P:$P,'Báo cáo'!$AD:$AD,$A84,'Báo cáo'!$Z:$Z,"&lt;="&amp;D$4)-SUMIFS('Báo cáo'!$Q:$Q,'Báo cáo'!$AD:$AD,$A84,'Báo cáo'!$AA:$AA,"&lt;="&amp;D$4)</f>
        <v>0</v>
      </c>
      <c r="E84" s="28">
        <f>SUMIFS('Báo cáo'!$O:$O,'Báo cáo'!$AD:$AD,$A84,'Báo cáo'!$Z:$Z,"&lt;="&amp;E$4)+SUMIFS('Báo cáo'!$P:$P,'Báo cáo'!$AD:$AD,$A84,'Báo cáo'!$Z:$Z,"&lt;="&amp;E$4)-SUMIFS('Báo cáo'!$Q:$Q,'Báo cáo'!$AD:$AD,$A84,'Báo cáo'!$AA:$AA,"&lt;="&amp;E$4)</f>
        <v>0</v>
      </c>
      <c r="F84" s="28">
        <f>SUMIFS('Báo cáo'!$O:$O,'Báo cáo'!$AD:$AD,$A84,'Báo cáo'!$Z:$Z,"&lt;="&amp;F$4)+SUMIFS('Báo cáo'!$P:$P,'Báo cáo'!$AD:$AD,$A84,'Báo cáo'!$Z:$Z,"&lt;="&amp;F$4)-SUMIFS('Báo cáo'!$Q:$Q,'Báo cáo'!$AD:$AD,$A84,'Báo cáo'!$AA:$AA,"&lt;="&amp;F$4)</f>
        <v>0</v>
      </c>
      <c r="G84" s="28">
        <f>SUMIFS('Báo cáo'!$O:$O,'Báo cáo'!$AD:$AD,$A84,'Báo cáo'!$Z:$Z,"&lt;="&amp;G$4)+SUMIFS('Báo cáo'!$P:$P,'Báo cáo'!$AD:$AD,$A84,'Báo cáo'!$Z:$Z,"&lt;="&amp;G$4)-SUMIFS('Báo cáo'!$Q:$Q,'Báo cáo'!$AD:$AD,$A84,'Báo cáo'!$AA:$AA,"&lt;="&amp;G$4)</f>
        <v>0</v>
      </c>
      <c r="H84" s="28">
        <f>SUMIFS('Báo cáo'!$O:$O,'Báo cáo'!$AD:$AD,$A84,'Báo cáo'!$Z:$Z,"&lt;="&amp;H$4)+SUMIFS('Báo cáo'!$P:$P,'Báo cáo'!$AD:$AD,$A84,'Báo cáo'!$Z:$Z,"&lt;="&amp;H$4)-SUMIFS('Báo cáo'!$Q:$Q,'Báo cáo'!$AD:$AD,$A84,'Báo cáo'!$AA:$AA,"&lt;="&amp;H$4)</f>
        <v>0</v>
      </c>
      <c r="I84" s="28">
        <f>SUMIFS('Báo cáo'!$O:$O,'Báo cáo'!$AD:$AD,$A84,'Báo cáo'!$Z:$Z,"&lt;="&amp;I$4)+SUMIFS('Báo cáo'!$P:$P,'Báo cáo'!$AD:$AD,$A84,'Báo cáo'!$Z:$Z,"&lt;="&amp;I$4)-SUMIFS('Báo cáo'!$Q:$Q,'Báo cáo'!$AD:$AD,$A84,'Báo cáo'!$AA:$AA,"&lt;="&amp;I$4)</f>
        <v>0</v>
      </c>
      <c r="J84" s="28">
        <f>SUMIFS('Báo cáo'!$O:$O,'Báo cáo'!$AD:$AD,$A84,'Báo cáo'!$Z:$Z,"&lt;="&amp;J$4)+SUMIFS('Báo cáo'!$P:$P,'Báo cáo'!$AD:$AD,$A84,'Báo cáo'!$Z:$Z,"&lt;="&amp;J$4)-SUMIFS('Báo cáo'!$Q:$Q,'Báo cáo'!$AD:$AD,$A84,'Báo cáo'!$AA:$AA,"&lt;="&amp;J$4)</f>
        <v>0</v>
      </c>
      <c r="K84" s="28">
        <f>SUMIFS('Báo cáo'!$O:$O,'Báo cáo'!$AD:$AD,$A84,'Báo cáo'!$Z:$Z,"&lt;="&amp;K$4)+SUMIFS('Báo cáo'!$P:$P,'Báo cáo'!$AD:$AD,$A84,'Báo cáo'!$Z:$Z,"&lt;="&amp;K$4)-SUMIFS('Báo cáo'!$Q:$Q,'Báo cáo'!$AD:$AD,$A84,'Báo cáo'!$AA:$AA,"&lt;="&amp;K$4)</f>
        <v>0</v>
      </c>
      <c r="L84" s="28">
        <f>SUMIFS('Báo cáo'!$O:$O,'Báo cáo'!$AD:$AD,$A84,'Báo cáo'!$Z:$Z,"&lt;="&amp;L$4)+SUMIFS('Báo cáo'!$P:$P,'Báo cáo'!$AD:$AD,$A84,'Báo cáo'!$Z:$Z,"&lt;="&amp;L$4)-SUMIFS('Báo cáo'!$Q:$Q,'Báo cáo'!$AD:$AD,$A84,'Báo cáo'!$AA:$AA,"&lt;="&amp;L$4)</f>
        <v>0</v>
      </c>
      <c r="M84" s="28">
        <f>SUMIFS('Báo cáo'!$O:$O,'Báo cáo'!$AD:$AD,$A84,'Báo cáo'!$Z:$Z,"&lt;="&amp;M$4)+SUMIFS('Báo cáo'!$P:$P,'Báo cáo'!$AD:$AD,$A84,'Báo cáo'!$Z:$Z,"&lt;="&amp;M$4)-SUMIFS('Báo cáo'!$Q:$Q,'Báo cáo'!$AD:$AD,$A84,'Báo cáo'!$AA:$AA,"&lt;="&amp;M$4)</f>
        <v>0</v>
      </c>
      <c r="N84" s="28">
        <f>SUMIFS('Báo cáo'!$O:$O,'Báo cáo'!$AD:$AD,$A84,'Báo cáo'!$Z:$Z,"&lt;="&amp;N$4)+SUMIFS('Báo cáo'!$P:$P,'Báo cáo'!$AD:$AD,$A84,'Báo cáo'!$Z:$Z,"&lt;="&amp;N$4)-SUMIFS('Báo cáo'!$Q:$Q,'Báo cáo'!$AD:$AD,$A84,'Báo cáo'!$AA:$AA,"&lt;="&amp;N$4)</f>
        <v>0</v>
      </c>
    </row>
    <row r="85" spans="1:14">
      <c r="A85"/>
      <c r="B85"/>
      <c r="C85" s="114">
        <f>SUMIFS('Báo cáo'!$O:$O,'Báo cáo'!$AD:$AD,$A85,'Báo cáo'!$Z:$Z,"&lt;="&amp;C$4)+SUMIFS('Báo cáo'!$P:$P,'Báo cáo'!$AD:$AD,$A85,'Báo cáo'!$Z:$Z,"&lt;="&amp;C$4)-SUMIFS('Báo cáo'!$Q:$Q,'Báo cáo'!$AD:$AD,$A85,'Báo cáo'!$AA:$AA,"&lt;="&amp;C$4)</f>
        <v>0</v>
      </c>
      <c r="D85" s="28">
        <f>SUMIFS('Báo cáo'!$O:$O,'Báo cáo'!$AD:$AD,$A85,'Báo cáo'!$Z:$Z,"&lt;="&amp;D$4)+SUMIFS('Báo cáo'!$P:$P,'Báo cáo'!$AD:$AD,$A85,'Báo cáo'!$Z:$Z,"&lt;="&amp;D$4)-SUMIFS('Báo cáo'!$Q:$Q,'Báo cáo'!$AD:$AD,$A85,'Báo cáo'!$AA:$AA,"&lt;="&amp;D$4)</f>
        <v>0</v>
      </c>
      <c r="E85" s="28">
        <f>SUMIFS('Báo cáo'!$O:$O,'Báo cáo'!$AD:$AD,$A85,'Báo cáo'!$Z:$Z,"&lt;="&amp;E$4)+SUMIFS('Báo cáo'!$P:$P,'Báo cáo'!$AD:$AD,$A85,'Báo cáo'!$Z:$Z,"&lt;="&amp;E$4)-SUMIFS('Báo cáo'!$Q:$Q,'Báo cáo'!$AD:$AD,$A85,'Báo cáo'!$AA:$AA,"&lt;="&amp;E$4)</f>
        <v>0</v>
      </c>
      <c r="F85" s="28">
        <f>SUMIFS('Báo cáo'!$O:$O,'Báo cáo'!$AD:$AD,$A85,'Báo cáo'!$Z:$Z,"&lt;="&amp;F$4)+SUMIFS('Báo cáo'!$P:$P,'Báo cáo'!$AD:$AD,$A85,'Báo cáo'!$Z:$Z,"&lt;="&amp;F$4)-SUMIFS('Báo cáo'!$Q:$Q,'Báo cáo'!$AD:$AD,$A85,'Báo cáo'!$AA:$AA,"&lt;="&amp;F$4)</f>
        <v>0</v>
      </c>
      <c r="G85" s="28">
        <f>SUMIFS('Báo cáo'!$O:$O,'Báo cáo'!$AD:$AD,$A85,'Báo cáo'!$Z:$Z,"&lt;="&amp;G$4)+SUMIFS('Báo cáo'!$P:$P,'Báo cáo'!$AD:$AD,$A85,'Báo cáo'!$Z:$Z,"&lt;="&amp;G$4)-SUMIFS('Báo cáo'!$Q:$Q,'Báo cáo'!$AD:$AD,$A85,'Báo cáo'!$AA:$AA,"&lt;="&amp;G$4)</f>
        <v>0</v>
      </c>
      <c r="H85" s="28">
        <f>SUMIFS('Báo cáo'!$O:$O,'Báo cáo'!$AD:$AD,$A85,'Báo cáo'!$Z:$Z,"&lt;="&amp;H$4)+SUMIFS('Báo cáo'!$P:$P,'Báo cáo'!$AD:$AD,$A85,'Báo cáo'!$Z:$Z,"&lt;="&amp;H$4)-SUMIFS('Báo cáo'!$Q:$Q,'Báo cáo'!$AD:$AD,$A85,'Báo cáo'!$AA:$AA,"&lt;="&amp;H$4)</f>
        <v>0</v>
      </c>
      <c r="I85" s="28">
        <f>SUMIFS('Báo cáo'!$O:$O,'Báo cáo'!$AD:$AD,$A85,'Báo cáo'!$Z:$Z,"&lt;="&amp;I$4)+SUMIFS('Báo cáo'!$P:$P,'Báo cáo'!$AD:$AD,$A85,'Báo cáo'!$Z:$Z,"&lt;="&amp;I$4)-SUMIFS('Báo cáo'!$Q:$Q,'Báo cáo'!$AD:$AD,$A85,'Báo cáo'!$AA:$AA,"&lt;="&amp;I$4)</f>
        <v>0</v>
      </c>
      <c r="J85" s="28">
        <f>SUMIFS('Báo cáo'!$O:$O,'Báo cáo'!$AD:$AD,$A85,'Báo cáo'!$Z:$Z,"&lt;="&amp;J$4)+SUMIFS('Báo cáo'!$P:$P,'Báo cáo'!$AD:$AD,$A85,'Báo cáo'!$Z:$Z,"&lt;="&amp;J$4)-SUMIFS('Báo cáo'!$Q:$Q,'Báo cáo'!$AD:$AD,$A85,'Báo cáo'!$AA:$AA,"&lt;="&amp;J$4)</f>
        <v>0</v>
      </c>
      <c r="K85" s="28">
        <f>SUMIFS('Báo cáo'!$O:$O,'Báo cáo'!$AD:$AD,$A85,'Báo cáo'!$Z:$Z,"&lt;="&amp;K$4)+SUMIFS('Báo cáo'!$P:$P,'Báo cáo'!$AD:$AD,$A85,'Báo cáo'!$Z:$Z,"&lt;="&amp;K$4)-SUMIFS('Báo cáo'!$Q:$Q,'Báo cáo'!$AD:$AD,$A85,'Báo cáo'!$AA:$AA,"&lt;="&amp;K$4)</f>
        <v>0</v>
      </c>
      <c r="L85" s="28">
        <f>SUMIFS('Báo cáo'!$O:$O,'Báo cáo'!$AD:$AD,$A85,'Báo cáo'!$Z:$Z,"&lt;="&amp;L$4)+SUMIFS('Báo cáo'!$P:$P,'Báo cáo'!$AD:$AD,$A85,'Báo cáo'!$Z:$Z,"&lt;="&amp;L$4)-SUMIFS('Báo cáo'!$Q:$Q,'Báo cáo'!$AD:$AD,$A85,'Báo cáo'!$AA:$AA,"&lt;="&amp;L$4)</f>
        <v>0</v>
      </c>
      <c r="M85" s="28">
        <f>SUMIFS('Báo cáo'!$O:$O,'Báo cáo'!$AD:$AD,$A85,'Báo cáo'!$Z:$Z,"&lt;="&amp;M$4)+SUMIFS('Báo cáo'!$P:$P,'Báo cáo'!$AD:$AD,$A85,'Báo cáo'!$Z:$Z,"&lt;="&amp;M$4)-SUMIFS('Báo cáo'!$Q:$Q,'Báo cáo'!$AD:$AD,$A85,'Báo cáo'!$AA:$AA,"&lt;="&amp;M$4)</f>
        <v>0</v>
      </c>
      <c r="N85" s="28">
        <f>SUMIFS('Báo cáo'!$O:$O,'Báo cáo'!$AD:$AD,$A85,'Báo cáo'!$Z:$Z,"&lt;="&amp;N$4)+SUMIFS('Báo cáo'!$P:$P,'Báo cáo'!$AD:$AD,$A85,'Báo cáo'!$Z:$Z,"&lt;="&amp;N$4)-SUMIFS('Báo cáo'!$Q:$Q,'Báo cáo'!$AD:$AD,$A85,'Báo cáo'!$AA:$AA,"&lt;="&amp;N$4)</f>
        <v>0</v>
      </c>
    </row>
    <row r="86" spans="1:14">
      <c r="A86"/>
      <c r="B86"/>
      <c r="C86" s="114">
        <f>SUMIFS('Báo cáo'!$O:$O,'Báo cáo'!$AD:$AD,$A86,'Báo cáo'!$Z:$Z,"&lt;="&amp;C$4)+SUMIFS('Báo cáo'!$P:$P,'Báo cáo'!$AD:$AD,$A86,'Báo cáo'!$Z:$Z,"&lt;="&amp;C$4)-SUMIFS('Báo cáo'!$Q:$Q,'Báo cáo'!$AD:$AD,$A86,'Báo cáo'!$AA:$AA,"&lt;="&amp;C$4)</f>
        <v>0</v>
      </c>
      <c r="D86" s="28">
        <f>SUMIFS('Báo cáo'!$O:$O,'Báo cáo'!$AD:$AD,$A86,'Báo cáo'!$Z:$Z,"&lt;="&amp;D$4)+SUMIFS('Báo cáo'!$P:$P,'Báo cáo'!$AD:$AD,$A86,'Báo cáo'!$Z:$Z,"&lt;="&amp;D$4)-SUMIFS('Báo cáo'!$Q:$Q,'Báo cáo'!$AD:$AD,$A86,'Báo cáo'!$AA:$AA,"&lt;="&amp;D$4)</f>
        <v>0</v>
      </c>
      <c r="E86" s="28">
        <f>SUMIFS('Báo cáo'!$O:$O,'Báo cáo'!$AD:$AD,$A86,'Báo cáo'!$Z:$Z,"&lt;="&amp;E$4)+SUMIFS('Báo cáo'!$P:$P,'Báo cáo'!$AD:$AD,$A86,'Báo cáo'!$Z:$Z,"&lt;="&amp;E$4)-SUMIFS('Báo cáo'!$Q:$Q,'Báo cáo'!$AD:$AD,$A86,'Báo cáo'!$AA:$AA,"&lt;="&amp;E$4)</f>
        <v>0</v>
      </c>
      <c r="F86" s="28">
        <f>SUMIFS('Báo cáo'!$O:$O,'Báo cáo'!$AD:$AD,$A86,'Báo cáo'!$Z:$Z,"&lt;="&amp;F$4)+SUMIFS('Báo cáo'!$P:$P,'Báo cáo'!$AD:$AD,$A86,'Báo cáo'!$Z:$Z,"&lt;="&amp;F$4)-SUMIFS('Báo cáo'!$Q:$Q,'Báo cáo'!$AD:$AD,$A86,'Báo cáo'!$AA:$AA,"&lt;="&amp;F$4)</f>
        <v>0</v>
      </c>
      <c r="G86" s="28">
        <f>SUMIFS('Báo cáo'!$O:$O,'Báo cáo'!$AD:$AD,$A86,'Báo cáo'!$Z:$Z,"&lt;="&amp;G$4)+SUMIFS('Báo cáo'!$P:$P,'Báo cáo'!$AD:$AD,$A86,'Báo cáo'!$Z:$Z,"&lt;="&amp;G$4)-SUMIFS('Báo cáo'!$Q:$Q,'Báo cáo'!$AD:$AD,$A86,'Báo cáo'!$AA:$AA,"&lt;="&amp;G$4)</f>
        <v>0</v>
      </c>
      <c r="H86" s="28">
        <f>SUMIFS('Báo cáo'!$O:$O,'Báo cáo'!$AD:$AD,$A86,'Báo cáo'!$Z:$Z,"&lt;="&amp;H$4)+SUMIFS('Báo cáo'!$P:$P,'Báo cáo'!$AD:$AD,$A86,'Báo cáo'!$Z:$Z,"&lt;="&amp;H$4)-SUMIFS('Báo cáo'!$Q:$Q,'Báo cáo'!$AD:$AD,$A86,'Báo cáo'!$AA:$AA,"&lt;="&amp;H$4)</f>
        <v>0</v>
      </c>
      <c r="I86" s="28">
        <f>SUMIFS('Báo cáo'!$O:$O,'Báo cáo'!$AD:$AD,$A86,'Báo cáo'!$Z:$Z,"&lt;="&amp;I$4)+SUMIFS('Báo cáo'!$P:$P,'Báo cáo'!$AD:$AD,$A86,'Báo cáo'!$Z:$Z,"&lt;="&amp;I$4)-SUMIFS('Báo cáo'!$Q:$Q,'Báo cáo'!$AD:$AD,$A86,'Báo cáo'!$AA:$AA,"&lt;="&amp;I$4)</f>
        <v>0</v>
      </c>
      <c r="J86" s="28">
        <f>SUMIFS('Báo cáo'!$O:$O,'Báo cáo'!$AD:$AD,$A86,'Báo cáo'!$Z:$Z,"&lt;="&amp;J$4)+SUMIFS('Báo cáo'!$P:$P,'Báo cáo'!$AD:$AD,$A86,'Báo cáo'!$Z:$Z,"&lt;="&amp;J$4)-SUMIFS('Báo cáo'!$Q:$Q,'Báo cáo'!$AD:$AD,$A86,'Báo cáo'!$AA:$AA,"&lt;="&amp;J$4)</f>
        <v>0</v>
      </c>
      <c r="K86" s="28">
        <f>SUMIFS('Báo cáo'!$O:$O,'Báo cáo'!$AD:$AD,$A86,'Báo cáo'!$Z:$Z,"&lt;="&amp;K$4)+SUMIFS('Báo cáo'!$P:$P,'Báo cáo'!$AD:$AD,$A86,'Báo cáo'!$Z:$Z,"&lt;="&amp;K$4)-SUMIFS('Báo cáo'!$Q:$Q,'Báo cáo'!$AD:$AD,$A86,'Báo cáo'!$AA:$AA,"&lt;="&amp;K$4)</f>
        <v>0</v>
      </c>
      <c r="L86" s="28">
        <f>SUMIFS('Báo cáo'!$O:$O,'Báo cáo'!$AD:$AD,$A86,'Báo cáo'!$Z:$Z,"&lt;="&amp;L$4)+SUMIFS('Báo cáo'!$P:$P,'Báo cáo'!$AD:$AD,$A86,'Báo cáo'!$Z:$Z,"&lt;="&amp;L$4)-SUMIFS('Báo cáo'!$Q:$Q,'Báo cáo'!$AD:$AD,$A86,'Báo cáo'!$AA:$AA,"&lt;="&amp;L$4)</f>
        <v>0</v>
      </c>
      <c r="M86" s="28">
        <f>SUMIFS('Báo cáo'!$O:$O,'Báo cáo'!$AD:$AD,$A86,'Báo cáo'!$Z:$Z,"&lt;="&amp;M$4)+SUMIFS('Báo cáo'!$P:$P,'Báo cáo'!$AD:$AD,$A86,'Báo cáo'!$Z:$Z,"&lt;="&amp;M$4)-SUMIFS('Báo cáo'!$Q:$Q,'Báo cáo'!$AD:$AD,$A86,'Báo cáo'!$AA:$AA,"&lt;="&amp;M$4)</f>
        <v>0</v>
      </c>
      <c r="N86" s="28">
        <f>SUMIFS('Báo cáo'!$O:$O,'Báo cáo'!$AD:$AD,$A86,'Báo cáo'!$Z:$Z,"&lt;="&amp;N$4)+SUMIFS('Báo cáo'!$P:$P,'Báo cáo'!$AD:$AD,$A86,'Báo cáo'!$Z:$Z,"&lt;="&amp;N$4)-SUMIFS('Báo cáo'!$Q:$Q,'Báo cáo'!$AD:$AD,$A86,'Báo cáo'!$AA:$AA,"&lt;="&amp;N$4)</f>
        <v>0</v>
      </c>
    </row>
    <row r="87" spans="1:14">
      <c r="A87"/>
      <c r="B87"/>
      <c r="C87" s="114">
        <f>SUMIFS('Báo cáo'!$O:$O,'Báo cáo'!$AD:$AD,$A87,'Báo cáo'!$Z:$Z,"&lt;="&amp;C$4)+SUMIFS('Báo cáo'!$P:$P,'Báo cáo'!$AD:$AD,$A87,'Báo cáo'!$Z:$Z,"&lt;="&amp;C$4)-SUMIFS('Báo cáo'!$Q:$Q,'Báo cáo'!$AD:$AD,$A87,'Báo cáo'!$AA:$AA,"&lt;="&amp;C$4)</f>
        <v>0</v>
      </c>
      <c r="D87" s="28">
        <f>SUMIFS('Báo cáo'!$O:$O,'Báo cáo'!$AD:$AD,$A87,'Báo cáo'!$Z:$Z,"&lt;="&amp;D$4)+SUMIFS('Báo cáo'!$P:$P,'Báo cáo'!$AD:$AD,$A87,'Báo cáo'!$Z:$Z,"&lt;="&amp;D$4)-SUMIFS('Báo cáo'!$Q:$Q,'Báo cáo'!$AD:$AD,$A87,'Báo cáo'!$AA:$AA,"&lt;="&amp;D$4)</f>
        <v>0</v>
      </c>
      <c r="E87" s="28">
        <f>SUMIFS('Báo cáo'!$O:$O,'Báo cáo'!$AD:$AD,$A87,'Báo cáo'!$Z:$Z,"&lt;="&amp;E$4)+SUMIFS('Báo cáo'!$P:$P,'Báo cáo'!$AD:$AD,$A87,'Báo cáo'!$Z:$Z,"&lt;="&amp;E$4)-SUMIFS('Báo cáo'!$Q:$Q,'Báo cáo'!$AD:$AD,$A87,'Báo cáo'!$AA:$AA,"&lt;="&amp;E$4)</f>
        <v>0</v>
      </c>
      <c r="F87" s="28">
        <f>SUMIFS('Báo cáo'!$O:$O,'Báo cáo'!$AD:$AD,$A87,'Báo cáo'!$Z:$Z,"&lt;="&amp;F$4)+SUMIFS('Báo cáo'!$P:$P,'Báo cáo'!$AD:$AD,$A87,'Báo cáo'!$Z:$Z,"&lt;="&amp;F$4)-SUMIFS('Báo cáo'!$Q:$Q,'Báo cáo'!$AD:$AD,$A87,'Báo cáo'!$AA:$AA,"&lt;="&amp;F$4)</f>
        <v>0</v>
      </c>
      <c r="G87" s="28">
        <f>SUMIFS('Báo cáo'!$O:$O,'Báo cáo'!$AD:$AD,$A87,'Báo cáo'!$Z:$Z,"&lt;="&amp;G$4)+SUMIFS('Báo cáo'!$P:$P,'Báo cáo'!$AD:$AD,$A87,'Báo cáo'!$Z:$Z,"&lt;="&amp;G$4)-SUMIFS('Báo cáo'!$Q:$Q,'Báo cáo'!$AD:$AD,$A87,'Báo cáo'!$AA:$AA,"&lt;="&amp;G$4)</f>
        <v>0</v>
      </c>
      <c r="H87" s="28">
        <f>SUMIFS('Báo cáo'!$O:$O,'Báo cáo'!$AD:$AD,$A87,'Báo cáo'!$Z:$Z,"&lt;="&amp;H$4)+SUMIFS('Báo cáo'!$P:$P,'Báo cáo'!$AD:$AD,$A87,'Báo cáo'!$Z:$Z,"&lt;="&amp;H$4)-SUMIFS('Báo cáo'!$Q:$Q,'Báo cáo'!$AD:$AD,$A87,'Báo cáo'!$AA:$AA,"&lt;="&amp;H$4)</f>
        <v>0</v>
      </c>
      <c r="I87" s="28">
        <f>SUMIFS('Báo cáo'!$O:$O,'Báo cáo'!$AD:$AD,$A87,'Báo cáo'!$Z:$Z,"&lt;="&amp;I$4)+SUMIFS('Báo cáo'!$P:$P,'Báo cáo'!$AD:$AD,$A87,'Báo cáo'!$Z:$Z,"&lt;="&amp;I$4)-SUMIFS('Báo cáo'!$Q:$Q,'Báo cáo'!$AD:$AD,$A87,'Báo cáo'!$AA:$AA,"&lt;="&amp;I$4)</f>
        <v>0</v>
      </c>
      <c r="J87" s="28">
        <f>SUMIFS('Báo cáo'!$O:$O,'Báo cáo'!$AD:$AD,$A87,'Báo cáo'!$Z:$Z,"&lt;="&amp;J$4)+SUMIFS('Báo cáo'!$P:$P,'Báo cáo'!$AD:$AD,$A87,'Báo cáo'!$Z:$Z,"&lt;="&amp;J$4)-SUMIFS('Báo cáo'!$Q:$Q,'Báo cáo'!$AD:$AD,$A87,'Báo cáo'!$AA:$AA,"&lt;="&amp;J$4)</f>
        <v>0</v>
      </c>
      <c r="K87" s="28">
        <f>SUMIFS('Báo cáo'!$O:$O,'Báo cáo'!$AD:$AD,$A87,'Báo cáo'!$Z:$Z,"&lt;="&amp;K$4)+SUMIFS('Báo cáo'!$P:$P,'Báo cáo'!$AD:$AD,$A87,'Báo cáo'!$Z:$Z,"&lt;="&amp;K$4)-SUMIFS('Báo cáo'!$Q:$Q,'Báo cáo'!$AD:$AD,$A87,'Báo cáo'!$AA:$AA,"&lt;="&amp;K$4)</f>
        <v>0</v>
      </c>
      <c r="L87" s="28">
        <f>SUMIFS('Báo cáo'!$O:$O,'Báo cáo'!$AD:$AD,$A87,'Báo cáo'!$Z:$Z,"&lt;="&amp;L$4)+SUMIFS('Báo cáo'!$P:$P,'Báo cáo'!$AD:$AD,$A87,'Báo cáo'!$Z:$Z,"&lt;="&amp;L$4)-SUMIFS('Báo cáo'!$Q:$Q,'Báo cáo'!$AD:$AD,$A87,'Báo cáo'!$AA:$AA,"&lt;="&amp;L$4)</f>
        <v>0</v>
      </c>
      <c r="M87" s="28">
        <f>SUMIFS('Báo cáo'!$O:$O,'Báo cáo'!$AD:$AD,$A87,'Báo cáo'!$Z:$Z,"&lt;="&amp;M$4)+SUMIFS('Báo cáo'!$P:$P,'Báo cáo'!$AD:$AD,$A87,'Báo cáo'!$Z:$Z,"&lt;="&amp;M$4)-SUMIFS('Báo cáo'!$Q:$Q,'Báo cáo'!$AD:$AD,$A87,'Báo cáo'!$AA:$AA,"&lt;="&amp;M$4)</f>
        <v>0</v>
      </c>
      <c r="N87" s="28">
        <f>SUMIFS('Báo cáo'!$O:$O,'Báo cáo'!$AD:$AD,$A87,'Báo cáo'!$Z:$Z,"&lt;="&amp;N$4)+SUMIFS('Báo cáo'!$P:$P,'Báo cáo'!$AD:$AD,$A87,'Báo cáo'!$Z:$Z,"&lt;="&amp;N$4)-SUMIFS('Báo cáo'!$Q:$Q,'Báo cáo'!$AD:$AD,$A87,'Báo cáo'!$AA:$AA,"&lt;="&amp;N$4)</f>
        <v>0</v>
      </c>
    </row>
    <row r="88" spans="1:14" s="111" customFormat="1">
      <c r="A88"/>
      <c r="B88"/>
      <c r="C88" s="112">
        <f>SUMIFS('Báo cáo'!$O:$O,'Báo cáo'!$AD:$AD,$A88,'Báo cáo'!$Z:$Z,"&lt;="&amp;C$4)+SUMIFS('Báo cáo'!$P:$P,'Báo cáo'!$AD:$AD,$A88,'Báo cáo'!$Z:$Z,"&lt;="&amp;C$4)-SUMIFS('Báo cáo'!$Q:$Q,'Báo cáo'!$AD:$AD,$A88,'Báo cáo'!$AA:$AA,"&lt;="&amp;C$4)</f>
        <v>0</v>
      </c>
      <c r="D88" s="112">
        <f>SUMIFS('Báo cáo'!$O:$O,'Báo cáo'!$AD:$AD,$A88,'Báo cáo'!$Z:$Z,"&lt;="&amp;D$4)+SUMIFS('Báo cáo'!$P:$P,'Báo cáo'!$AD:$AD,$A88,'Báo cáo'!$Z:$Z,"&lt;="&amp;D$4)-SUMIFS('Báo cáo'!$Q:$Q,'Báo cáo'!$AD:$AD,$A88,'Báo cáo'!$AA:$AA,"&lt;="&amp;D$4)</f>
        <v>0</v>
      </c>
      <c r="E88" s="112">
        <f>SUMIFS('Báo cáo'!$O:$O,'Báo cáo'!$AD:$AD,$A88,'Báo cáo'!$Z:$Z,"&lt;="&amp;E$4)+SUMIFS('Báo cáo'!$P:$P,'Báo cáo'!$AD:$AD,$A88,'Báo cáo'!$Z:$Z,"&lt;="&amp;E$4)-SUMIFS('Báo cáo'!$Q:$Q,'Báo cáo'!$AD:$AD,$A88,'Báo cáo'!$AA:$AA,"&lt;="&amp;E$4)</f>
        <v>0</v>
      </c>
      <c r="F88" s="112">
        <f>SUMIFS('Báo cáo'!$O:$O,'Báo cáo'!$AD:$AD,$A88,'Báo cáo'!$Z:$Z,"&lt;="&amp;F$4)+SUMIFS('Báo cáo'!$P:$P,'Báo cáo'!$AD:$AD,$A88,'Báo cáo'!$Z:$Z,"&lt;="&amp;F$4)-SUMIFS('Báo cáo'!$Q:$Q,'Báo cáo'!$AD:$AD,$A88,'Báo cáo'!$AA:$AA,"&lt;="&amp;F$4)</f>
        <v>0</v>
      </c>
      <c r="G88" s="112">
        <f>SUMIFS('Báo cáo'!$O:$O,'Báo cáo'!$AD:$AD,$A88,'Báo cáo'!$Z:$Z,"&lt;="&amp;G$4)+SUMIFS('Báo cáo'!$P:$P,'Báo cáo'!$AD:$AD,$A88,'Báo cáo'!$Z:$Z,"&lt;="&amp;G$4)-SUMIFS('Báo cáo'!$Q:$Q,'Báo cáo'!$AD:$AD,$A88,'Báo cáo'!$AA:$AA,"&lt;="&amp;G$4)</f>
        <v>0</v>
      </c>
      <c r="H88" s="112">
        <f>SUMIFS('Báo cáo'!$O:$O,'Báo cáo'!$AD:$AD,$A88,'Báo cáo'!$Z:$Z,"&lt;="&amp;H$4)+SUMIFS('Báo cáo'!$P:$P,'Báo cáo'!$AD:$AD,$A88,'Báo cáo'!$Z:$Z,"&lt;="&amp;H$4)-SUMIFS('Báo cáo'!$Q:$Q,'Báo cáo'!$AD:$AD,$A88,'Báo cáo'!$AA:$AA,"&lt;="&amp;H$4)</f>
        <v>0</v>
      </c>
      <c r="I88" s="112">
        <f>SUMIFS('Báo cáo'!$O:$O,'Báo cáo'!$AD:$AD,$A88,'Báo cáo'!$Z:$Z,"&lt;="&amp;I$4)+SUMIFS('Báo cáo'!$P:$P,'Báo cáo'!$AD:$AD,$A88,'Báo cáo'!$Z:$Z,"&lt;="&amp;I$4)-SUMIFS('Báo cáo'!$Q:$Q,'Báo cáo'!$AD:$AD,$A88,'Báo cáo'!$AA:$AA,"&lt;="&amp;I$4)</f>
        <v>0</v>
      </c>
      <c r="J88" s="112">
        <f>SUMIFS('Báo cáo'!$O:$O,'Báo cáo'!$AD:$AD,$A88,'Báo cáo'!$Z:$Z,"&lt;="&amp;J$4)+SUMIFS('Báo cáo'!$P:$P,'Báo cáo'!$AD:$AD,$A88,'Báo cáo'!$Z:$Z,"&lt;="&amp;J$4)-SUMIFS('Báo cáo'!$Q:$Q,'Báo cáo'!$AD:$AD,$A88,'Báo cáo'!$AA:$AA,"&lt;="&amp;J$4)</f>
        <v>0</v>
      </c>
      <c r="K88" s="112">
        <f>SUMIFS('Báo cáo'!$O:$O,'Báo cáo'!$AD:$AD,$A88,'Báo cáo'!$Z:$Z,"&lt;="&amp;K$4)+SUMIFS('Báo cáo'!$P:$P,'Báo cáo'!$AD:$AD,$A88,'Báo cáo'!$Z:$Z,"&lt;="&amp;K$4)-SUMIFS('Báo cáo'!$Q:$Q,'Báo cáo'!$AD:$AD,$A88,'Báo cáo'!$AA:$AA,"&lt;="&amp;K$4)</f>
        <v>0</v>
      </c>
      <c r="L88" s="112">
        <f>SUMIFS('Báo cáo'!$O:$O,'Báo cáo'!$AD:$AD,$A88,'Báo cáo'!$Z:$Z,"&lt;="&amp;L$4)+SUMIFS('Báo cáo'!$P:$P,'Báo cáo'!$AD:$AD,$A88,'Báo cáo'!$Z:$Z,"&lt;="&amp;L$4)-SUMIFS('Báo cáo'!$Q:$Q,'Báo cáo'!$AD:$AD,$A88,'Báo cáo'!$AA:$AA,"&lt;="&amp;L$4)</f>
        <v>0</v>
      </c>
      <c r="M88" s="112">
        <f>SUMIFS('Báo cáo'!$O:$O,'Báo cáo'!$AD:$AD,$A88,'Báo cáo'!$Z:$Z,"&lt;="&amp;M$4)+SUMIFS('Báo cáo'!$P:$P,'Báo cáo'!$AD:$AD,$A88,'Báo cáo'!$Z:$Z,"&lt;="&amp;M$4)-SUMIFS('Báo cáo'!$Q:$Q,'Báo cáo'!$AD:$AD,$A88,'Báo cáo'!$AA:$AA,"&lt;="&amp;M$4)</f>
        <v>0</v>
      </c>
      <c r="N88" s="112">
        <f>SUMIFS('Báo cáo'!$O:$O,'Báo cáo'!$AD:$AD,$A88,'Báo cáo'!$Z:$Z,"&lt;="&amp;N$4)+SUMIFS('Báo cáo'!$P:$P,'Báo cáo'!$AD:$AD,$A88,'Báo cáo'!$Z:$Z,"&lt;="&amp;N$4)-SUMIFS('Báo cáo'!$Q:$Q,'Báo cáo'!$AD:$AD,$A88,'Báo cáo'!$AA:$AA,"&lt;="&amp;N$4)</f>
        <v>0</v>
      </c>
    </row>
    <row r="89" spans="1:14">
      <c r="A89"/>
      <c r="B89"/>
      <c r="C89" s="114">
        <f>SUMIFS('Báo cáo'!$O:$O,'Báo cáo'!$AD:$AD,$A89,'Báo cáo'!$Z:$Z,"&lt;="&amp;C$4)+SUMIFS('Báo cáo'!$P:$P,'Báo cáo'!$AD:$AD,$A89,'Báo cáo'!$Z:$Z,"&lt;="&amp;C$4)-SUMIFS('Báo cáo'!$Q:$Q,'Báo cáo'!$AD:$AD,$A89,'Báo cáo'!$AA:$AA,"&lt;="&amp;C$4)</f>
        <v>0</v>
      </c>
      <c r="D89" s="28">
        <f>SUMIFS('Báo cáo'!$O:$O,'Báo cáo'!$AD:$AD,$A89,'Báo cáo'!$Z:$Z,"&lt;="&amp;D$4)+SUMIFS('Báo cáo'!$P:$P,'Báo cáo'!$AD:$AD,$A89,'Báo cáo'!$Z:$Z,"&lt;="&amp;D$4)-SUMIFS('Báo cáo'!$Q:$Q,'Báo cáo'!$AD:$AD,$A89,'Báo cáo'!$AA:$AA,"&lt;="&amp;D$4)</f>
        <v>0</v>
      </c>
      <c r="E89" s="28">
        <f>SUMIFS('Báo cáo'!$O:$O,'Báo cáo'!$AD:$AD,$A89,'Báo cáo'!$Z:$Z,"&lt;="&amp;E$4)+SUMIFS('Báo cáo'!$P:$P,'Báo cáo'!$AD:$AD,$A89,'Báo cáo'!$Z:$Z,"&lt;="&amp;E$4)-SUMIFS('Báo cáo'!$Q:$Q,'Báo cáo'!$AD:$AD,$A89,'Báo cáo'!$AA:$AA,"&lt;="&amp;E$4)</f>
        <v>0</v>
      </c>
      <c r="F89" s="28">
        <f>SUMIFS('Báo cáo'!$O:$O,'Báo cáo'!$AD:$AD,$A89,'Báo cáo'!$Z:$Z,"&lt;="&amp;F$4)+SUMIFS('Báo cáo'!$P:$P,'Báo cáo'!$AD:$AD,$A89,'Báo cáo'!$Z:$Z,"&lt;="&amp;F$4)-SUMIFS('Báo cáo'!$Q:$Q,'Báo cáo'!$AD:$AD,$A89,'Báo cáo'!$AA:$AA,"&lt;="&amp;F$4)</f>
        <v>0</v>
      </c>
      <c r="G89" s="28">
        <f>SUMIFS('Báo cáo'!$O:$O,'Báo cáo'!$AD:$AD,$A89,'Báo cáo'!$Z:$Z,"&lt;="&amp;G$4)+SUMIFS('Báo cáo'!$P:$P,'Báo cáo'!$AD:$AD,$A89,'Báo cáo'!$Z:$Z,"&lt;="&amp;G$4)-SUMIFS('Báo cáo'!$Q:$Q,'Báo cáo'!$AD:$AD,$A89,'Báo cáo'!$AA:$AA,"&lt;="&amp;G$4)</f>
        <v>0</v>
      </c>
      <c r="H89" s="28">
        <f>SUMIFS('Báo cáo'!$O:$O,'Báo cáo'!$AD:$AD,$A89,'Báo cáo'!$Z:$Z,"&lt;="&amp;H$4)+SUMIFS('Báo cáo'!$P:$P,'Báo cáo'!$AD:$AD,$A89,'Báo cáo'!$Z:$Z,"&lt;="&amp;H$4)-SUMIFS('Báo cáo'!$Q:$Q,'Báo cáo'!$AD:$AD,$A89,'Báo cáo'!$AA:$AA,"&lt;="&amp;H$4)</f>
        <v>0</v>
      </c>
      <c r="I89" s="28">
        <f>SUMIFS('Báo cáo'!$O:$O,'Báo cáo'!$AD:$AD,$A89,'Báo cáo'!$Z:$Z,"&lt;="&amp;I$4)+SUMIFS('Báo cáo'!$P:$P,'Báo cáo'!$AD:$AD,$A89,'Báo cáo'!$Z:$Z,"&lt;="&amp;I$4)-SUMIFS('Báo cáo'!$Q:$Q,'Báo cáo'!$AD:$AD,$A89,'Báo cáo'!$AA:$AA,"&lt;="&amp;I$4)</f>
        <v>0</v>
      </c>
      <c r="J89" s="28">
        <f>SUMIFS('Báo cáo'!$O:$O,'Báo cáo'!$AD:$AD,$A89,'Báo cáo'!$Z:$Z,"&lt;="&amp;J$4)+SUMIFS('Báo cáo'!$P:$P,'Báo cáo'!$AD:$AD,$A89,'Báo cáo'!$Z:$Z,"&lt;="&amp;J$4)-SUMIFS('Báo cáo'!$Q:$Q,'Báo cáo'!$AD:$AD,$A89,'Báo cáo'!$AA:$AA,"&lt;="&amp;J$4)</f>
        <v>0</v>
      </c>
      <c r="K89" s="28">
        <f>SUMIFS('Báo cáo'!$O:$O,'Báo cáo'!$AD:$AD,$A89,'Báo cáo'!$Z:$Z,"&lt;="&amp;K$4)+SUMIFS('Báo cáo'!$P:$P,'Báo cáo'!$AD:$AD,$A89,'Báo cáo'!$Z:$Z,"&lt;="&amp;K$4)-SUMIFS('Báo cáo'!$Q:$Q,'Báo cáo'!$AD:$AD,$A89,'Báo cáo'!$AA:$AA,"&lt;="&amp;K$4)</f>
        <v>0</v>
      </c>
      <c r="L89" s="28">
        <f>SUMIFS('Báo cáo'!$O:$O,'Báo cáo'!$AD:$AD,$A89,'Báo cáo'!$Z:$Z,"&lt;="&amp;L$4)+SUMIFS('Báo cáo'!$P:$P,'Báo cáo'!$AD:$AD,$A89,'Báo cáo'!$Z:$Z,"&lt;="&amp;L$4)-SUMIFS('Báo cáo'!$Q:$Q,'Báo cáo'!$AD:$AD,$A89,'Báo cáo'!$AA:$AA,"&lt;="&amp;L$4)</f>
        <v>0</v>
      </c>
      <c r="M89" s="28">
        <f>SUMIFS('Báo cáo'!$O:$O,'Báo cáo'!$AD:$AD,$A89,'Báo cáo'!$Z:$Z,"&lt;="&amp;M$4)+SUMIFS('Báo cáo'!$P:$P,'Báo cáo'!$AD:$AD,$A89,'Báo cáo'!$Z:$Z,"&lt;="&amp;M$4)-SUMIFS('Báo cáo'!$Q:$Q,'Báo cáo'!$AD:$AD,$A89,'Báo cáo'!$AA:$AA,"&lt;="&amp;M$4)</f>
        <v>0</v>
      </c>
      <c r="N89" s="28">
        <f>SUMIFS('Báo cáo'!$O:$O,'Báo cáo'!$AD:$AD,$A89,'Báo cáo'!$Z:$Z,"&lt;="&amp;N$4)+SUMIFS('Báo cáo'!$P:$P,'Báo cáo'!$AD:$AD,$A89,'Báo cáo'!$Z:$Z,"&lt;="&amp;N$4)-SUMIFS('Báo cáo'!$Q:$Q,'Báo cáo'!$AD:$AD,$A89,'Báo cáo'!$AA:$AA,"&lt;="&amp;N$4)</f>
        <v>0</v>
      </c>
    </row>
    <row r="90" spans="1:14">
      <c r="A90"/>
      <c r="B90"/>
      <c r="C90" s="114">
        <f>SUMIFS('Báo cáo'!$O:$O,'Báo cáo'!$AD:$AD,$A90,'Báo cáo'!$Z:$Z,"&lt;="&amp;C$4)+SUMIFS('Báo cáo'!$P:$P,'Báo cáo'!$AD:$AD,$A90,'Báo cáo'!$Z:$Z,"&lt;="&amp;C$4)-SUMIFS('Báo cáo'!$Q:$Q,'Báo cáo'!$AD:$AD,$A90,'Báo cáo'!$AA:$AA,"&lt;="&amp;C$4)</f>
        <v>0</v>
      </c>
      <c r="D90" s="28">
        <f>SUMIFS('Báo cáo'!$O:$O,'Báo cáo'!$AD:$AD,$A90,'Báo cáo'!$Z:$Z,"&lt;="&amp;D$4)+SUMIFS('Báo cáo'!$P:$P,'Báo cáo'!$AD:$AD,$A90,'Báo cáo'!$Z:$Z,"&lt;="&amp;D$4)-SUMIFS('Báo cáo'!$Q:$Q,'Báo cáo'!$AD:$AD,$A90,'Báo cáo'!$AA:$AA,"&lt;="&amp;D$4)</f>
        <v>0</v>
      </c>
      <c r="E90" s="28">
        <f>SUMIFS('Báo cáo'!$O:$O,'Báo cáo'!$AD:$AD,$A90,'Báo cáo'!$Z:$Z,"&lt;="&amp;E$4)+SUMIFS('Báo cáo'!$P:$P,'Báo cáo'!$AD:$AD,$A90,'Báo cáo'!$Z:$Z,"&lt;="&amp;E$4)-SUMIFS('Báo cáo'!$Q:$Q,'Báo cáo'!$AD:$AD,$A90,'Báo cáo'!$AA:$AA,"&lt;="&amp;E$4)</f>
        <v>0</v>
      </c>
      <c r="F90" s="28">
        <f>SUMIFS('Báo cáo'!$O:$O,'Báo cáo'!$AD:$AD,$A90,'Báo cáo'!$Z:$Z,"&lt;="&amp;F$4)+SUMIFS('Báo cáo'!$P:$P,'Báo cáo'!$AD:$AD,$A90,'Báo cáo'!$Z:$Z,"&lt;="&amp;F$4)-SUMIFS('Báo cáo'!$Q:$Q,'Báo cáo'!$AD:$AD,$A90,'Báo cáo'!$AA:$AA,"&lt;="&amp;F$4)</f>
        <v>0</v>
      </c>
      <c r="G90" s="28">
        <f>SUMIFS('Báo cáo'!$O:$O,'Báo cáo'!$AD:$AD,$A90,'Báo cáo'!$Z:$Z,"&lt;="&amp;G$4)+SUMIFS('Báo cáo'!$P:$P,'Báo cáo'!$AD:$AD,$A90,'Báo cáo'!$Z:$Z,"&lt;="&amp;G$4)-SUMIFS('Báo cáo'!$Q:$Q,'Báo cáo'!$AD:$AD,$A90,'Báo cáo'!$AA:$AA,"&lt;="&amp;G$4)</f>
        <v>0</v>
      </c>
      <c r="H90" s="28">
        <f>SUMIFS('Báo cáo'!$O:$O,'Báo cáo'!$AD:$AD,$A90,'Báo cáo'!$Z:$Z,"&lt;="&amp;H$4)+SUMIFS('Báo cáo'!$P:$P,'Báo cáo'!$AD:$AD,$A90,'Báo cáo'!$Z:$Z,"&lt;="&amp;H$4)-SUMIFS('Báo cáo'!$Q:$Q,'Báo cáo'!$AD:$AD,$A90,'Báo cáo'!$AA:$AA,"&lt;="&amp;H$4)</f>
        <v>0</v>
      </c>
      <c r="I90" s="28">
        <f>SUMIFS('Báo cáo'!$O:$O,'Báo cáo'!$AD:$AD,$A90,'Báo cáo'!$Z:$Z,"&lt;="&amp;I$4)+SUMIFS('Báo cáo'!$P:$P,'Báo cáo'!$AD:$AD,$A90,'Báo cáo'!$Z:$Z,"&lt;="&amp;I$4)-SUMIFS('Báo cáo'!$Q:$Q,'Báo cáo'!$AD:$AD,$A90,'Báo cáo'!$AA:$AA,"&lt;="&amp;I$4)</f>
        <v>0</v>
      </c>
      <c r="J90" s="28">
        <f>SUMIFS('Báo cáo'!$O:$O,'Báo cáo'!$AD:$AD,$A90,'Báo cáo'!$Z:$Z,"&lt;="&amp;J$4)+SUMIFS('Báo cáo'!$P:$P,'Báo cáo'!$AD:$AD,$A90,'Báo cáo'!$Z:$Z,"&lt;="&amp;J$4)-SUMIFS('Báo cáo'!$Q:$Q,'Báo cáo'!$AD:$AD,$A90,'Báo cáo'!$AA:$AA,"&lt;="&amp;J$4)</f>
        <v>0</v>
      </c>
      <c r="K90" s="28">
        <f>SUMIFS('Báo cáo'!$O:$O,'Báo cáo'!$AD:$AD,$A90,'Báo cáo'!$Z:$Z,"&lt;="&amp;K$4)+SUMIFS('Báo cáo'!$P:$P,'Báo cáo'!$AD:$AD,$A90,'Báo cáo'!$Z:$Z,"&lt;="&amp;K$4)-SUMIFS('Báo cáo'!$Q:$Q,'Báo cáo'!$AD:$AD,$A90,'Báo cáo'!$AA:$AA,"&lt;="&amp;K$4)</f>
        <v>0</v>
      </c>
      <c r="L90" s="28">
        <f>SUMIFS('Báo cáo'!$O:$O,'Báo cáo'!$AD:$AD,$A90,'Báo cáo'!$Z:$Z,"&lt;="&amp;L$4)+SUMIFS('Báo cáo'!$P:$P,'Báo cáo'!$AD:$AD,$A90,'Báo cáo'!$Z:$Z,"&lt;="&amp;L$4)-SUMIFS('Báo cáo'!$Q:$Q,'Báo cáo'!$AD:$AD,$A90,'Báo cáo'!$AA:$AA,"&lt;="&amp;L$4)</f>
        <v>0</v>
      </c>
      <c r="M90" s="28">
        <f>SUMIFS('Báo cáo'!$O:$O,'Báo cáo'!$AD:$AD,$A90,'Báo cáo'!$Z:$Z,"&lt;="&amp;M$4)+SUMIFS('Báo cáo'!$P:$P,'Báo cáo'!$AD:$AD,$A90,'Báo cáo'!$Z:$Z,"&lt;="&amp;M$4)-SUMIFS('Báo cáo'!$Q:$Q,'Báo cáo'!$AD:$AD,$A90,'Báo cáo'!$AA:$AA,"&lt;="&amp;M$4)</f>
        <v>0</v>
      </c>
      <c r="N90" s="28">
        <f>SUMIFS('Báo cáo'!$O:$O,'Báo cáo'!$AD:$AD,$A90,'Báo cáo'!$Z:$Z,"&lt;="&amp;N$4)+SUMIFS('Báo cáo'!$P:$P,'Báo cáo'!$AD:$AD,$A90,'Báo cáo'!$Z:$Z,"&lt;="&amp;N$4)-SUMIFS('Báo cáo'!$Q:$Q,'Báo cáo'!$AD:$AD,$A90,'Báo cáo'!$AA:$AA,"&lt;="&amp;N$4)</f>
        <v>0</v>
      </c>
    </row>
    <row r="91" spans="1:14">
      <c r="A91"/>
      <c r="B91"/>
      <c r="C91" s="114">
        <f>SUMIFS('Báo cáo'!$O:$O,'Báo cáo'!$AD:$AD,$A91,'Báo cáo'!$Z:$Z,"&lt;="&amp;C$4)+SUMIFS('Báo cáo'!$P:$P,'Báo cáo'!$AD:$AD,$A91,'Báo cáo'!$Z:$Z,"&lt;="&amp;C$4)-SUMIFS('Báo cáo'!$Q:$Q,'Báo cáo'!$AD:$AD,$A91,'Báo cáo'!$AA:$AA,"&lt;="&amp;C$4)</f>
        <v>0</v>
      </c>
      <c r="D91" s="28">
        <f>SUMIFS('Báo cáo'!$O:$O,'Báo cáo'!$AD:$AD,$A91,'Báo cáo'!$Z:$Z,"&lt;="&amp;D$4)+SUMIFS('Báo cáo'!$P:$P,'Báo cáo'!$AD:$AD,$A91,'Báo cáo'!$Z:$Z,"&lt;="&amp;D$4)-SUMIFS('Báo cáo'!$Q:$Q,'Báo cáo'!$AD:$AD,$A91,'Báo cáo'!$AA:$AA,"&lt;="&amp;D$4)</f>
        <v>0</v>
      </c>
      <c r="E91" s="28">
        <f>SUMIFS('Báo cáo'!$O:$O,'Báo cáo'!$AD:$AD,$A91,'Báo cáo'!$Z:$Z,"&lt;="&amp;E$4)+SUMIFS('Báo cáo'!$P:$P,'Báo cáo'!$AD:$AD,$A91,'Báo cáo'!$Z:$Z,"&lt;="&amp;E$4)-SUMIFS('Báo cáo'!$Q:$Q,'Báo cáo'!$AD:$AD,$A91,'Báo cáo'!$AA:$AA,"&lt;="&amp;E$4)</f>
        <v>0</v>
      </c>
      <c r="F91" s="28">
        <f>SUMIFS('Báo cáo'!$O:$O,'Báo cáo'!$AD:$AD,$A91,'Báo cáo'!$Z:$Z,"&lt;="&amp;F$4)+SUMIFS('Báo cáo'!$P:$P,'Báo cáo'!$AD:$AD,$A91,'Báo cáo'!$Z:$Z,"&lt;="&amp;F$4)-SUMIFS('Báo cáo'!$Q:$Q,'Báo cáo'!$AD:$AD,$A91,'Báo cáo'!$AA:$AA,"&lt;="&amp;F$4)</f>
        <v>0</v>
      </c>
      <c r="G91" s="28">
        <f>SUMIFS('Báo cáo'!$O:$O,'Báo cáo'!$AD:$AD,$A91,'Báo cáo'!$Z:$Z,"&lt;="&amp;G$4)+SUMIFS('Báo cáo'!$P:$P,'Báo cáo'!$AD:$AD,$A91,'Báo cáo'!$Z:$Z,"&lt;="&amp;G$4)-SUMIFS('Báo cáo'!$Q:$Q,'Báo cáo'!$AD:$AD,$A91,'Báo cáo'!$AA:$AA,"&lt;="&amp;G$4)</f>
        <v>0</v>
      </c>
      <c r="H91" s="28">
        <f>SUMIFS('Báo cáo'!$O:$O,'Báo cáo'!$AD:$AD,$A91,'Báo cáo'!$Z:$Z,"&lt;="&amp;H$4)+SUMIFS('Báo cáo'!$P:$P,'Báo cáo'!$AD:$AD,$A91,'Báo cáo'!$Z:$Z,"&lt;="&amp;H$4)-SUMIFS('Báo cáo'!$Q:$Q,'Báo cáo'!$AD:$AD,$A91,'Báo cáo'!$AA:$AA,"&lt;="&amp;H$4)</f>
        <v>0</v>
      </c>
      <c r="I91" s="28">
        <f>SUMIFS('Báo cáo'!$O:$O,'Báo cáo'!$AD:$AD,$A91,'Báo cáo'!$Z:$Z,"&lt;="&amp;I$4)+SUMIFS('Báo cáo'!$P:$P,'Báo cáo'!$AD:$AD,$A91,'Báo cáo'!$Z:$Z,"&lt;="&amp;I$4)-SUMIFS('Báo cáo'!$Q:$Q,'Báo cáo'!$AD:$AD,$A91,'Báo cáo'!$AA:$AA,"&lt;="&amp;I$4)</f>
        <v>0</v>
      </c>
      <c r="J91" s="28">
        <f>SUMIFS('Báo cáo'!$O:$O,'Báo cáo'!$AD:$AD,$A91,'Báo cáo'!$Z:$Z,"&lt;="&amp;J$4)+SUMIFS('Báo cáo'!$P:$P,'Báo cáo'!$AD:$AD,$A91,'Báo cáo'!$Z:$Z,"&lt;="&amp;J$4)-SUMIFS('Báo cáo'!$Q:$Q,'Báo cáo'!$AD:$AD,$A91,'Báo cáo'!$AA:$AA,"&lt;="&amp;J$4)</f>
        <v>0</v>
      </c>
      <c r="K91" s="28">
        <f>SUMIFS('Báo cáo'!$O:$O,'Báo cáo'!$AD:$AD,$A91,'Báo cáo'!$Z:$Z,"&lt;="&amp;K$4)+SUMIFS('Báo cáo'!$P:$P,'Báo cáo'!$AD:$AD,$A91,'Báo cáo'!$Z:$Z,"&lt;="&amp;K$4)-SUMIFS('Báo cáo'!$Q:$Q,'Báo cáo'!$AD:$AD,$A91,'Báo cáo'!$AA:$AA,"&lt;="&amp;K$4)</f>
        <v>0</v>
      </c>
      <c r="L91" s="28">
        <f>SUMIFS('Báo cáo'!$O:$O,'Báo cáo'!$AD:$AD,$A91,'Báo cáo'!$Z:$Z,"&lt;="&amp;L$4)+SUMIFS('Báo cáo'!$P:$P,'Báo cáo'!$AD:$AD,$A91,'Báo cáo'!$Z:$Z,"&lt;="&amp;L$4)-SUMIFS('Báo cáo'!$Q:$Q,'Báo cáo'!$AD:$AD,$A91,'Báo cáo'!$AA:$AA,"&lt;="&amp;L$4)</f>
        <v>0</v>
      </c>
      <c r="M91" s="28">
        <f>SUMIFS('Báo cáo'!$O:$O,'Báo cáo'!$AD:$AD,$A91,'Báo cáo'!$Z:$Z,"&lt;="&amp;M$4)+SUMIFS('Báo cáo'!$P:$P,'Báo cáo'!$AD:$AD,$A91,'Báo cáo'!$Z:$Z,"&lt;="&amp;M$4)-SUMIFS('Báo cáo'!$Q:$Q,'Báo cáo'!$AD:$AD,$A91,'Báo cáo'!$AA:$AA,"&lt;="&amp;M$4)</f>
        <v>0</v>
      </c>
      <c r="N91" s="28">
        <f>SUMIFS('Báo cáo'!$O:$O,'Báo cáo'!$AD:$AD,$A91,'Báo cáo'!$Z:$Z,"&lt;="&amp;N$4)+SUMIFS('Báo cáo'!$P:$P,'Báo cáo'!$AD:$AD,$A91,'Báo cáo'!$Z:$Z,"&lt;="&amp;N$4)-SUMIFS('Báo cáo'!$Q:$Q,'Báo cáo'!$AD:$AD,$A91,'Báo cáo'!$AA:$AA,"&lt;="&amp;N$4)</f>
        <v>0</v>
      </c>
    </row>
    <row r="92" spans="1:14">
      <c r="A92"/>
      <c r="B92"/>
      <c r="C92" s="114">
        <f>SUMIFS('Báo cáo'!$O:$O,'Báo cáo'!$AD:$AD,$A92,'Báo cáo'!$Z:$Z,"&lt;="&amp;C$4)+SUMIFS('Báo cáo'!$P:$P,'Báo cáo'!$AD:$AD,$A92,'Báo cáo'!$Z:$Z,"&lt;="&amp;C$4)-SUMIFS('Báo cáo'!$Q:$Q,'Báo cáo'!$AD:$AD,$A92,'Báo cáo'!$AA:$AA,"&lt;="&amp;C$4)</f>
        <v>0</v>
      </c>
      <c r="D92" s="28">
        <f>SUMIFS('Báo cáo'!$O:$O,'Báo cáo'!$AD:$AD,$A92,'Báo cáo'!$Z:$Z,"&lt;="&amp;D$4)+SUMIFS('Báo cáo'!$P:$P,'Báo cáo'!$AD:$AD,$A92,'Báo cáo'!$Z:$Z,"&lt;="&amp;D$4)-SUMIFS('Báo cáo'!$Q:$Q,'Báo cáo'!$AD:$AD,$A92,'Báo cáo'!$AA:$AA,"&lt;="&amp;D$4)</f>
        <v>0</v>
      </c>
      <c r="E92" s="28">
        <f>SUMIFS('Báo cáo'!$O:$O,'Báo cáo'!$AD:$AD,$A92,'Báo cáo'!$Z:$Z,"&lt;="&amp;E$4)+SUMIFS('Báo cáo'!$P:$P,'Báo cáo'!$AD:$AD,$A92,'Báo cáo'!$Z:$Z,"&lt;="&amp;E$4)-SUMIFS('Báo cáo'!$Q:$Q,'Báo cáo'!$AD:$AD,$A92,'Báo cáo'!$AA:$AA,"&lt;="&amp;E$4)</f>
        <v>0</v>
      </c>
      <c r="F92" s="28">
        <f>SUMIFS('Báo cáo'!$O:$O,'Báo cáo'!$AD:$AD,$A92,'Báo cáo'!$Z:$Z,"&lt;="&amp;F$4)+SUMIFS('Báo cáo'!$P:$P,'Báo cáo'!$AD:$AD,$A92,'Báo cáo'!$Z:$Z,"&lt;="&amp;F$4)-SUMIFS('Báo cáo'!$Q:$Q,'Báo cáo'!$AD:$AD,$A92,'Báo cáo'!$AA:$AA,"&lt;="&amp;F$4)</f>
        <v>0</v>
      </c>
      <c r="G92" s="28">
        <f>SUMIFS('Báo cáo'!$O:$O,'Báo cáo'!$AD:$AD,$A92,'Báo cáo'!$Z:$Z,"&lt;="&amp;G$4)+SUMIFS('Báo cáo'!$P:$P,'Báo cáo'!$AD:$AD,$A92,'Báo cáo'!$Z:$Z,"&lt;="&amp;G$4)-SUMIFS('Báo cáo'!$Q:$Q,'Báo cáo'!$AD:$AD,$A92,'Báo cáo'!$AA:$AA,"&lt;="&amp;G$4)</f>
        <v>0</v>
      </c>
      <c r="H92" s="28">
        <f>SUMIFS('Báo cáo'!$O:$O,'Báo cáo'!$AD:$AD,$A92,'Báo cáo'!$Z:$Z,"&lt;="&amp;H$4)+SUMIFS('Báo cáo'!$P:$P,'Báo cáo'!$AD:$AD,$A92,'Báo cáo'!$Z:$Z,"&lt;="&amp;H$4)-SUMIFS('Báo cáo'!$Q:$Q,'Báo cáo'!$AD:$AD,$A92,'Báo cáo'!$AA:$AA,"&lt;="&amp;H$4)</f>
        <v>0</v>
      </c>
      <c r="I92" s="28">
        <f>SUMIFS('Báo cáo'!$O:$O,'Báo cáo'!$AD:$AD,$A92,'Báo cáo'!$Z:$Z,"&lt;="&amp;I$4)+SUMIFS('Báo cáo'!$P:$P,'Báo cáo'!$AD:$AD,$A92,'Báo cáo'!$Z:$Z,"&lt;="&amp;I$4)-SUMIFS('Báo cáo'!$Q:$Q,'Báo cáo'!$AD:$AD,$A92,'Báo cáo'!$AA:$AA,"&lt;="&amp;I$4)</f>
        <v>0</v>
      </c>
      <c r="J92" s="28">
        <f>SUMIFS('Báo cáo'!$O:$O,'Báo cáo'!$AD:$AD,$A92,'Báo cáo'!$Z:$Z,"&lt;="&amp;J$4)+SUMIFS('Báo cáo'!$P:$P,'Báo cáo'!$AD:$AD,$A92,'Báo cáo'!$Z:$Z,"&lt;="&amp;J$4)-SUMIFS('Báo cáo'!$Q:$Q,'Báo cáo'!$AD:$AD,$A92,'Báo cáo'!$AA:$AA,"&lt;="&amp;J$4)</f>
        <v>0</v>
      </c>
      <c r="K92" s="28">
        <f>SUMIFS('Báo cáo'!$O:$O,'Báo cáo'!$AD:$AD,$A92,'Báo cáo'!$Z:$Z,"&lt;="&amp;K$4)+SUMIFS('Báo cáo'!$P:$P,'Báo cáo'!$AD:$AD,$A92,'Báo cáo'!$Z:$Z,"&lt;="&amp;K$4)-SUMIFS('Báo cáo'!$Q:$Q,'Báo cáo'!$AD:$AD,$A92,'Báo cáo'!$AA:$AA,"&lt;="&amp;K$4)</f>
        <v>0</v>
      </c>
      <c r="L92" s="28">
        <f>SUMIFS('Báo cáo'!$O:$O,'Báo cáo'!$AD:$AD,$A92,'Báo cáo'!$Z:$Z,"&lt;="&amp;L$4)+SUMIFS('Báo cáo'!$P:$P,'Báo cáo'!$AD:$AD,$A92,'Báo cáo'!$Z:$Z,"&lt;="&amp;L$4)-SUMIFS('Báo cáo'!$Q:$Q,'Báo cáo'!$AD:$AD,$A92,'Báo cáo'!$AA:$AA,"&lt;="&amp;L$4)</f>
        <v>0</v>
      </c>
      <c r="M92" s="28">
        <f>SUMIFS('Báo cáo'!$O:$O,'Báo cáo'!$AD:$AD,$A92,'Báo cáo'!$Z:$Z,"&lt;="&amp;M$4)+SUMIFS('Báo cáo'!$P:$P,'Báo cáo'!$AD:$AD,$A92,'Báo cáo'!$Z:$Z,"&lt;="&amp;M$4)-SUMIFS('Báo cáo'!$Q:$Q,'Báo cáo'!$AD:$AD,$A92,'Báo cáo'!$AA:$AA,"&lt;="&amp;M$4)</f>
        <v>0</v>
      </c>
      <c r="N92" s="28">
        <f>SUMIFS('Báo cáo'!$O:$O,'Báo cáo'!$AD:$AD,$A92,'Báo cáo'!$Z:$Z,"&lt;="&amp;N$4)+SUMIFS('Báo cáo'!$P:$P,'Báo cáo'!$AD:$AD,$A92,'Báo cáo'!$Z:$Z,"&lt;="&amp;N$4)-SUMIFS('Báo cáo'!$Q:$Q,'Báo cáo'!$AD:$AD,$A92,'Báo cáo'!$AA:$AA,"&lt;="&amp;N$4)</f>
        <v>0</v>
      </c>
    </row>
    <row r="93" spans="1:14">
      <c r="A93"/>
      <c r="B93"/>
      <c r="C93" s="114">
        <f>SUMIFS('Báo cáo'!$O:$O,'Báo cáo'!$AD:$AD,$A93,'Báo cáo'!$Z:$Z,"&lt;="&amp;C$4)+SUMIFS('Báo cáo'!$P:$P,'Báo cáo'!$AD:$AD,$A93,'Báo cáo'!$Z:$Z,"&lt;="&amp;C$4)-SUMIFS('Báo cáo'!$Q:$Q,'Báo cáo'!$AD:$AD,$A93,'Báo cáo'!$AA:$AA,"&lt;="&amp;C$4)</f>
        <v>0</v>
      </c>
      <c r="D93" s="28">
        <f>SUMIFS('Báo cáo'!$O:$O,'Báo cáo'!$AD:$AD,$A93,'Báo cáo'!$Z:$Z,"&lt;="&amp;D$4)+SUMIFS('Báo cáo'!$P:$P,'Báo cáo'!$AD:$AD,$A93,'Báo cáo'!$Z:$Z,"&lt;="&amp;D$4)-SUMIFS('Báo cáo'!$Q:$Q,'Báo cáo'!$AD:$AD,$A93,'Báo cáo'!$AA:$AA,"&lt;="&amp;D$4)</f>
        <v>0</v>
      </c>
      <c r="E93" s="28">
        <f>SUMIFS('Báo cáo'!$O:$O,'Báo cáo'!$AD:$AD,$A93,'Báo cáo'!$Z:$Z,"&lt;="&amp;E$4)+SUMIFS('Báo cáo'!$P:$P,'Báo cáo'!$AD:$AD,$A93,'Báo cáo'!$Z:$Z,"&lt;="&amp;E$4)-SUMIFS('Báo cáo'!$Q:$Q,'Báo cáo'!$AD:$AD,$A93,'Báo cáo'!$AA:$AA,"&lt;="&amp;E$4)</f>
        <v>0</v>
      </c>
      <c r="F93" s="28">
        <f>SUMIFS('Báo cáo'!$O:$O,'Báo cáo'!$AD:$AD,$A93,'Báo cáo'!$Z:$Z,"&lt;="&amp;F$4)+SUMIFS('Báo cáo'!$P:$P,'Báo cáo'!$AD:$AD,$A93,'Báo cáo'!$Z:$Z,"&lt;="&amp;F$4)-SUMIFS('Báo cáo'!$Q:$Q,'Báo cáo'!$AD:$AD,$A93,'Báo cáo'!$AA:$AA,"&lt;="&amp;F$4)</f>
        <v>0</v>
      </c>
      <c r="G93" s="28">
        <f>SUMIFS('Báo cáo'!$O:$O,'Báo cáo'!$AD:$AD,$A93,'Báo cáo'!$Z:$Z,"&lt;="&amp;G$4)+SUMIFS('Báo cáo'!$P:$P,'Báo cáo'!$AD:$AD,$A93,'Báo cáo'!$Z:$Z,"&lt;="&amp;G$4)-SUMIFS('Báo cáo'!$Q:$Q,'Báo cáo'!$AD:$AD,$A93,'Báo cáo'!$AA:$AA,"&lt;="&amp;G$4)</f>
        <v>0</v>
      </c>
      <c r="H93" s="28">
        <f>SUMIFS('Báo cáo'!$O:$O,'Báo cáo'!$AD:$AD,$A93,'Báo cáo'!$Z:$Z,"&lt;="&amp;H$4)+SUMIFS('Báo cáo'!$P:$P,'Báo cáo'!$AD:$AD,$A93,'Báo cáo'!$Z:$Z,"&lt;="&amp;H$4)-SUMIFS('Báo cáo'!$Q:$Q,'Báo cáo'!$AD:$AD,$A93,'Báo cáo'!$AA:$AA,"&lt;="&amp;H$4)</f>
        <v>0</v>
      </c>
      <c r="I93" s="28">
        <f>SUMIFS('Báo cáo'!$O:$O,'Báo cáo'!$AD:$AD,$A93,'Báo cáo'!$Z:$Z,"&lt;="&amp;I$4)+SUMIFS('Báo cáo'!$P:$P,'Báo cáo'!$AD:$AD,$A93,'Báo cáo'!$Z:$Z,"&lt;="&amp;I$4)-SUMIFS('Báo cáo'!$Q:$Q,'Báo cáo'!$AD:$AD,$A93,'Báo cáo'!$AA:$AA,"&lt;="&amp;I$4)</f>
        <v>0</v>
      </c>
      <c r="J93" s="28">
        <f>SUMIFS('Báo cáo'!$O:$O,'Báo cáo'!$AD:$AD,$A93,'Báo cáo'!$Z:$Z,"&lt;="&amp;J$4)+SUMIFS('Báo cáo'!$P:$P,'Báo cáo'!$AD:$AD,$A93,'Báo cáo'!$Z:$Z,"&lt;="&amp;J$4)-SUMIFS('Báo cáo'!$Q:$Q,'Báo cáo'!$AD:$AD,$A93,'Báo cáo'!$AA:$AA,"&lt;="&amp;J$4)</f>
        <v>0</v>
      </c>
      <c r="K93" s="28">
        <f>SUMIFS('Báo cáo'!$O:$O,'Báo cáo'!$AD:$AD,$A93,'Báo cáo'!$Z:$Z,"&lt;="&amp;K$4)+SUMIFS('Báo cáo'!$P:$P,'Báo cáo'!$AD:$AD,$A93,'Báo cáo'!$Z:$Z,"&lt;="&amp;K$4)-SUMIFS('Báo cáo'!$Q:$Q,'Báo cáo'!$AD:$AD,$A93,'Báo cáo'!$AA:$AA,"&lt;="&amp;K$4)</f>
        <v>0</v>
      </c>
      <c r="L93" s="28">
        <f>SUMIFS('Báo cáo'!$O:$O,'Báo cáo'!$AD:$AD,$A93,'Báo cáo'!$Z:$Z,"&lt;="&amp;L$4)+SUMIFS('Báo cáo'!$P:$P,'Báo cáo'!$AD:$AD,$A93,'Báo cáo'!$Z:$Z,"&lt;="&amp;L$4)-SUMIFS('Báo cáo'!$Q:$Q,'Báo cáo'!$AD:$AD,$A93,'Báo cáo'!$AA:$AA,"&lt;="&amp;L$4)</f>
        <v>0</v>
      </c>
      <c r="M93" s="28">
        <f>SUMIFS('Báo cáo'!$O:$O,'Báo cáo'!$AD:$AD,$A93,'Báo cáo'!$Z:$Z,"&lt;="&amp;M$4)+SUMIFS('Báo cáo'!$P:$P,'Báo cáo'!$AD:$AD,$A93,'Báo cáo'!$Z:$Z,"&lt;="&amp;M$4)-SUMIFS('Báo cáo'!$Q:$Q,'Báo cáo'!$AD:$AD,$A93,'Báo cáo'!$AA:$AA,"&lt;="&amp;M$4)</f>
        <v>0</v>
      </c>
      <c r="N93" s="28">
        <f>SUMIFS('Báo cáo'!$O:$O,'Báo cáo'!$AD:$AD,$A93,'Báo cáo'!$Z:$Z,"&lt;="&amp;N$4)+SUMIFS('Báo cáo'!$P:$P,'Báo cáo'!$AD:$AD,$A93,'Báo cáo'!$Z:$Z,"&lt;="&amp;N$4)-SUMIFS('Báo cáo'!$Q:$Q,'Báo cáo'!$AD:$AD,$A93,'Báo cáo'!$AA:$AA,"&lt;="&amp;N$4)</f>
        <v>0</v>
      </c>
    </row>
    <row r="94" spans="1:14">
      <c r="A94"/>
      <c r="B94"/>
      <c r="C94" s="114">
        <f>SUMIFS('Báo cáo'!$O:$O,'Báo cáo'!$AD:$AD,$A94,'Báo cáo'!$Z:$Z,"&lt;="&amp;C$4)+SUMIFS('Báo cáo'!$P:$P,'Báo cáo'!$AD:$AD,$A94,'Báo cáo'!$Z:$Z,"&lt;="&amp;C$4)-SUMIFS('Báo cáo'!$Q:$Q,'Báo cáo'!$AD:$AD,$A94,'Báo cáo'!$AA:$AA,"&lt;="&amp;C$4)</f>
        <v>0</v>
      </c>
      <c r="D94" s="28">
        <f>SUMIFS('Báo cáo'!$O:$O,'Báo cáo'!$AD:$AD,$A94,'Báo cáo'!$Z:$Z,"&lt;="&amp;D$4)+SUMIFS('Báo cáo'!$P:$P,'Báo cáo'!$AD:$AD,$A94,'Báo cáo'!$Z:$Z,"&lt;="&amp;D$4)-SUMIFS('Báo cáo'!$Q:$Q,'Báo cáo'!$AD:$AD,$A94,'Báo cáo'!$AA:$AA,"&lt;="&amp;D$4)</f>
        <v>0</v>
      </c>
      <c r="E94" s="28">
        <f>SUMIFS('Báo cáo'!$O:$O,'Báo cáo'!$AD:$AD,$A94,'Báo cáo'!$Z:$Z,"&lt;="&amp;E$4)+SUMIFS('Báo cáo'!$P:$P,'Báo cáo'!$AD:$AD,$A94,'Báo cáo'!$Z:$Z,"&lt;="&amp;E$4)-SUMIFS('Báo cáo'!$Q:$Q,'Báo cáo'!$AD:$AD,$A94,'Báo cáo'!$AA:$AA,"&lt;="&amp;E$4)</f>
        <v>0</v>
      </c>
      <c r="F94" s="28">
        <f>SUMIFS('Báo cáo'!$O:$O,'Báo cáo'!$AD:$AD,$A94,'Báo cáo'!$Z:$Z,"&lt;="&amp;F$4)+SUMIFS('Báo cáo'!$P:$P,'Báo cáo'!$AD:$AD,$A94,'Báo cáo'!$Z:$Z,"&lt;="&amp;F$4)-SUMIFS('Báo cáo'!$Q:$Q,'Báo cáo'!$AD:$AD,$A94,'Báo cáo'!$AA:$AA,"&lt;="&amp;F$4)</f>
        <v>0</v>
      </c>
      <c r="G94" s="28">
        <f>SUMIFS('Báo cáo'!$O:$O,'Báo cáo'!$AD:$AD,$A94,'Báo cáo'!$Z:$Z,"&lt;="&amp;G$4)+SUMIFS('Báo cáo'!$P:$P,'Báo cáo'!$AD:$AD,$A94,'Báo cáo'!$Z:$Z,"&lt;="&amp;G$4)-SUMIFS('Báo cáo'!$Q:$Q,'Báo cáo'!$AD:$AD,$A94,'Báo cáo'!$AA:$AA,"&lt;="&amp;G$4)</f>
        <v>0</v>
      </c>
      <c r="H94" s="28">
        <f>SUMIFS('Báo cáo'!$O:$O,'Báo cáo'!$AD:$AD,$A94,'Báo cáo'!$Z:$Z,"&lt;="&amp;H$4)+SUMIFS('Báo cáo'!$P:$P,'Báo cáo'!$AD:$AD,$A94,'Báo cáo'!$Z:$Z,"&lt;="&amp;H$4)-SUMIFS('Báo cáo'!$Q:$Q,'Báo cáo'!$AD:$AD,$A94,'Báo cáo'!$AA:$AA,"&lt;="&amp;H$4)</f>
        <v>0</v>
      </c>
      <c r="I94" s="28">
        <f>SUMIFS('Báo cáo'!$O:$O,'Báo cáo'!$AD:$AD,$A94,'Báo cáo'!$Z:$Z,"&lt;="&amp;I$4)+SUMIFS('Báo cáo'!$P:$P,'Báo cáo'!$AD:$AD,$A94,'Báo cáo'!$Z:$Z,"&lt;="&amp;I$4)-SUMIFS('Báo cáo'!$Q:$Q,'Báo cáo'!$AD:$AD,$A94,'Báo cáo'!$AA:$AA,"&lt;="&amp;I$4)</f>
        <v>0</v>
      </c>
      <c r="J94" s="28">
        <f>SUMIFS('Báo cáo'!$O:$O,'Báo cáo'!$AD:$AD,$A94,'Báo cáo'!$Z:$Z,"&lt;="&amp;J$4)+SUMIFS('Báo cáo'!$P:$P,'Báo cáo'!$AD:$AD,$A94,'Báo cáo'!$Z:$Z,"&lt;="&amp;J$4)-SUMIFS('Báo cáo'!$Q:$Q,'Báo cáo'!$AD:$AD,$A94,'Báo cáo'!$AA:$AA,"&lt;="&amp;J$4)</f>
        <v>0</v>
      </c>
      <c r="K94" s="28">
        <f>SUMIFS('Báo cáo'!$O:$O,'Báo cáo'!$AD:$AD,$A94,'Báo cáo'!$Z:$Z,"&lt;="&amp;K$4)+SUMIFS('Báo cáo'!$P:$P,'Báo cáo'!$AD:$AD,$A94,'Báo cáo'!$Z:$Z,"&lt;="&amp;K$4)-SUMIFS('Báo cáo'!$Q:$Q,'Báo cáo'!$AD:$AD,$A94,'Báo cáo'!$AA:$AA,"&lt;="&amp;K$4)</f>
        <v>0</v>
      </c>
      <c r="L94" s="28">
        <f>SUMIFS('Báo cáo'!$O:$O,'Báo cáo'!$AD:$AD,$A94,'Báo cáo'!$Z:$Z,"&lt;="&amp;L$4)+SUMIFS('Báo cáo'!$P:$P,'Báo cáo'!$AD:$AD,$A94,'Báo cáo'!$Z:$Z,"&lt;="&amp;L$4)-SUMIFS('Báo cáo'!$Q:$Q,'Báo cáo'!$AD:$AD,$A94,'Báo cáo'!$AA:$AA,"&lt;="&amp;L$4)</f>
        <v>0</v>
      </c>
      <c r="M94" s="28">
        <f>SUMIFS('Báo cáo'!$O:$O,'Báo cáo'!$AD:$AD,$A94,'Báo cáo'!$Z:$Z,"&lt;="&amp;M$4)+SUMIFS('Báo cáo'!$P:$P,'Báo cáo'!$AD:$AD,$A94,'Báo cáo'!$Z:$Z,"&lt;="&amp;M$4)-SUMIFS('Báo cáo'!$Q:$Q,'Báo cáo'!$AD:$AD,$A94,'Báo cáo'!$AA:$AA,"&lt;="&amp;M$4)</f>
        <v>0</v>
      </c>
      <c r="N94" s="28">
        <f>SUMIFS('Báo cáo'!$O:$O,'Báo cáo'!$AD:$AD,$A94,'Báo cáo'!$Z:$Z,"&lt;="&amp;N$4)+SUMIFS('Báo cáo'!$P:$P,'Báo cáo'!$AD:$AD,$A94,'Báo cáo'!$Z:$Z,"&lt;="&amp;N$4)-SUMIFS('Báo cáo'!$Q:$Q,'Báo cáo'!$AD:$AD,$A94,'Báo cáo'!$AA:$AA,"&lt;="&amp;N$4)</f>
        <v>0</v>
      </c>
    </row>
    <row r="95" spans="1:14">
      <c r="A95"/>
      <c r="B95"/>
      <c r="C95" s="114">
        <f>SUMIFS('Báo cáo'!$O:$O,'Báo cáo'!$AD:$AD,$A95,'Báo cáo'!$Z:$Z,"&lt;="&amp;C$4)+SUMIFS('Báo cáo'!$P:$P,'Báo cáo'!$AD:$AD,$A95,'Báo cáo'!$Z:$Z,"&lt;="&amp;C$4)-SUMIFS('Báo cáo'!$Q:$Q,'Báo cáo'!$AD:$AD,$A95,'Báo cáo'!$AA:$AA,"&lt;="&amp;C$4)</f>
        <v>0</v>
      </c>
      <c r="D95" s="28">
        <f>SUMIFS('Báo cáo'!$O:$O,'Báo cáo'!$AD:$AD,$A95,'Báo cáo'!$Z:$Z,"&lt;="&amp;D$4)+SUMIFS('Báo cáo'!$P:$P,'Báo cáo'!$AD:$AD,$A95,'Báo cáo'!$Z:$Z,"&lt;="&amp;D$4)-SUMIFS('Báo cáo'!$Q:$Q,'Báo cáo'!$AD:$AD,$A95,'Báo cáo'!$AA:$AA,"&lt;="&amp;D$4)</f>
        <v>0</v>
      </c>
      <c r="E95" s="28">
        <f>SUMIFS('Báo cáo'!$O:$O,'Báo cáo'!$AD:$AD,$A95,'Báo cáo'!$Z:$Z,"&lt;="&amp;E$4)+SUMIFS('Báo cáo'!$P:$P,'Báo cáo'!$AD:$AD,$A95,'Báo cáo'!$Z:$Z,"&lt;="&amp;E$4)-SUMIFS('Báo cáo'!$Q:$Q,'Báo cáo'!$AD:$AD,$A95,'Báo cáo'!$AA:$AA,"&lt;="&amp;E$4)</f>
        <v>0</v>
      </c>
      <c r="F95" s="28">
        <f>SUMIFS('Báo cáo'!$O:$O,'Báo cáo'!$AD:$AD,$A95,'Báo cáo'!$Z:$Z,"&lt;="&amp;F$4)+SUMIFS('Báo cáo'!$P:$P,'Báo cáo'!$AD:$AD,$A95,'Báo cáo'!$Z:$Z,"&lt;="&amp;F$4)-SUMIFS('Báo cáo'!$Q:$Q,'Báo cáo'!$AD:$AD,$A95,'Báo cáo'!$AA:$AA,"&lt;="&amp;F$4)</f>
        <v>0</v>
      </c>
      <c r="G95" s="28">
        <f>SUMIFS('Báo cáo'!$O:$O,'Báo cáo'!$AD:$AD,$A95,'Báo cáo'!$Z:$Z,"&lt;="&amp;G$4)+SUMIFS('Báo cáo'!$P:$P,'Báo cáo'!$AD:$AD,$A95,'Báo cáo'!$Z:$Z,"&lt;="&amp;G$4)-SUMIFS('Báo cáo'!$Q:$Q,'Báo cáo'!$AD:$AD,$A95,'Báo cáo'!$AA:$AA,"&lt;="&amp;G$4)</f>
        <v>0</v>
      </c>
      <c r="H95" s="28">
        <f>SUMIFS('Báo cáo'!$O:$O,'Báo cáo'!$AD:$AD,$A95,'Báo cáo'!$Z:$Z,"&lt;="&amp;H$4)+SUMIFS('Báo cáo'!$P:$P,'Báo cáo'!$AD:$AD,$A95,'Báo cáo'!$Z:$Z,"&lt;="&amp;H$4)-SUMIFS('Báo cáo'!$Q:$Q,'Báo cáo'!$AD:$AD,$A95,'Báo cáo'!$AA:$AA,"&lt;="&amp;H$4)</f>
        <v>0</v>
      </c>
      <c r="I95" s="28">
        <f>SUMIFS('Báo cáo'!$O:$O,'Báo cáo'!$AD:$AD,$A95,'Báo cáo'!$Z:$Z,"&lt;="&amp;I$4)+SUMIFS('Báo cáo'!$P:$P,'Báo cáo'!$AD:$AD,$A95,'Báo cáo'!$Z:$Z,"&lt;="&amp;I$4)-SUMIFS('Báo cáo'!$Q:$Q,'Báo cáo'!$AD:$AD,$A95,'Báo cáo'!$AA:$AA,"&lt;="&amp;I$4)</f>
        <v>0</v>
      </c>
      <c r="J95" s="28">
        <f>SUMIFS('Báo cáo'!$O:$O,'Báo cáo'!$AD:$AD,$A95,'Báo cáo'!$Z:$Z,"&lt;="&amp;J$4)+SUMIFS('Báo cáo'!$P:$P,'Báo cáo'!$AD:$AD,$A95,'Báo cáo'!$Z:$Z,"&lt;="&amp;J$4)-SUMIFS('Báo cáo'!$Q:$Q,'Báo cáo'!$AD:$AD,$A95,'Báo cáo'!$AA:$AA,"&lt;="&amp;J$4)</f>
        <v>0</v>
      </c>
      <c r="K95" s="28">
        <f>SUMIFS('Báo cáo'!$O:$O,'Báo cáo'!$AD:$AD,$A95,'Báo cáo'!$Z:$Z,"&lt;="&amp;K$4)+SUMIFS('Báo cáo'!$P:$P,'Báo cáo'!$AD:$AD,$A95,'Báo cáo'!$Z:$Z,"&lt;="&amp;K$4)-SUMIFS('Báo cáo'!$Q:$Q,'Báo cáo'!$AD:$AD,$A95,'Báo cáo'!$AA:$AA,"&lt;="&amp;K$4)</f>
        <v>0</v>
      </c>
      <c r="L95" s="28">
        <f>SUMIFS('Báo cáo'!$O:$O,'Báo cáo'!$AD:$AD,$A95,'Báo cáo'!$Z:$Z,"&lt;="&amp;L$4)+SUMIFS('Báo cáo'!$P:$P,'Báo cáo'!$AD:$AD,$A95,'Báo cáo'!$Z:$Z,"&lt;="&amp;L$4)-SUMIFS('Báo cáo'!$Q:$Q,'Báo cáo'!$AD:$AD,$A95,'Báo cáo'!$AA:$AA,"&lt;="&amp;L$4)</f>
        <v>0</v>
      </c>
      <c r="M95" s="28">
        <f>SUMIFS('Báo cáo'!$O:$O,'Báo cáo'!$AD:$AD,$A95,'Báo cáo'!$Z:$Z,"&lt;="&amp;M$4)+SUMIFS('Báo cáo'!$P:$P,'Báo cáo'!$AD:$AD,$A95,'Báo cáo'!$Z:$Z,"&lt;="&amp;M$4)-SUMIFS('Báo cáo'!$Q:$Q,'Báo cáo'!$AD:$AD,$A95,'Báo cáo'!$AA:$AA,"&lt;="&amp;M$4)</f>
        <v>0</v>
      </c>
      <c r="N95" s="28">
        <f>SUMIFS('Báo cáo'!$O:$O,'Báo cáo'!$AD:$AD,$A95,'Báo cáo'!$Z:$Z,"&lt;="&amp;N$4)+SUMIFS('Báo cáo'!$P:$P,'Báo cáo'!$AD:$AD,$A95,'Báo cáo'!$Z:$Z,"&lt;="&amp;N$4)-SUMIFS('Báo cáo'!$Q:$Q,'Báo cáo'!$AD:$AD,$A95,'Báo cáo'!$AA:$AA,"&lt;="&amp;N$4)</f>
        <v>0</v>
      </c>
    </row>
    <row r="96" spans="1:14">
      <c r="A96"/>
      <c r="B96"/>
      <c r="C96" s="114">
        <f>SUMIFS('Báo cáo'!$O:$O,'Báo cáo'!$AD:$AD,$A96,'Báo cáo'!$Z:$Z,"&lt;="&amp;C$4)+SUMIFS('Báo cáo'!$P:$P,'Báo cáo'!$AD:$AD,$A96,'Báo cáo'!$Z:$Z,"&lt;="&amp;C$4)-SUMIFS('Báo cáo'!$Q:$Q,'Báo cáo'!$AD:$AD,$A96,'Báo cáo'!$AA:$AA,"&lt;="&amp;C$4)</f>
        <v>0</v>
      </c>
      <c r="D96" s="28">
        <f>SUMIFS('Báo cáo'!$O:$O,'Báo cáo'!$AD:$AD,$A96,'Báo cáo'!$Z:$Z,"&lt;="&amp;D$4)+SUMIFS('Báo cáo'!$P:$P,'Báo cáo'!$AD:$AD,$A96,'Báo cáo'!$Z:$Z,"&lt;="&amp;D$4)-SUMIFS('Báo cáo'!$Q:$Q,'Báo cáo'!$AD:$AD,$A96,'Báo cáo'!$AA:$AA,"&lt;="&amp;D$4)</f>
        <v>0</v>
      </c>
      <c r="E96" s="28">
        <f>SUMIFS('Báo cáo'!$O:$O,'Báo cáo'!$AD:$AD,$A96,'Báo cáo'!$Z:$Z,"&lt;="&amp;E$4)+SUMIFS('Báo cáo'!$P:$P,'Báo cáo'!$AD:$AD,$A96,'Báo cáo'!$Z:$Z,"&lt;="&amp;E$4)-SUMIFS('Báo cáo'!$Q:$Q,'Báo cáo'!$AD:$AD,$A96,'Báo cáo'!$AA:$AA,"&lt;="&amp;E$4)</f>
        <v>0</v>
      </c>
      <c r="F96" s="28">
        <f>SUMIFS('Báo cáo'!$O:$O,'Báo cáo'!$AD:$AD,$A96,'Báo cáo'!$Z:$Z,"&lt;="&amp;F$4)+SUMIFS('Báo cáo'!$P:$P,'Báo cáo'!$AD:$AD,$A96,'Báo cáo'!$Z:$Z,"&lt;="&amp;F$4)-SUMIFS('Báo cáo'!$Q:$Q,'Báo cáo'!$AD:$AD,$A96,'Báo cáo'!$AA:$AA,"&lt;="&amp;F$4)</f>
        <v>0</v>
      </c>
      <c r="G96" s="28">
        <f>SUMIFS('Báo cáo'!$O:$O,'Báo cáo'!$AD:$AD,$A96,'Báo cáo'!$Z:$Z,"&lt;="&amp;G$4)+SUMIFS('Báo cáo'!$P:$P,'Báo cáo'!$AD:$AD,$A96,'Báo cáo'!$Z:$Z,"&lt;="&amp;G$4)-SUMIFS('Báo cáo'!$Q:$Q,'Báo cáo'!$AD:$AD,$A96,'Báo cáo'!$AA:$AA,"&lt;="&amp;G$4)</f>
        <v>0</v>
      </c>
      <c r="H96" s="28">
        <f>SUMIFS('Báo cáo'!$O:$O,'Báo cáo'!$AD:$AD,$A96,'Báo cáo'!$Z:$Z,"&lt;="&amp;H$4)+SUMIFS('Báo cáo'!$P:$P,'Báo cáo'!$AD:$AD,$A96,'Báo cáo'!$Z:$Z,"&lt;="&amp;H$4)-SUMIFS('Báo cáo'!$Q:$Q,'Báo cáo'!$AD:$AD,$A96,'Báo cáo'!$AA:$AA,"&lt;="&amp;H$4)</f>
        <v>0</v>
      </c>
      <c r="I96" s="28">
        <f>SUMIFS('Báo cáo'!$O:$O,'Báo cáo'!$AD:$AD,$A96,'Báo cáo'!$Z:$Z,"&lt;="&amp;I$4)+SUMIFS('Báo cáo'!$P:$P,'Báo cáo'!$AD:$AD,$A96,'Báo cáo'!$Z:$Z,"&lt;="&amp;I$4)-SUMIFS('Báo cáo'!$Q:$Q,'Báo cáo'!$AD:$AD,$A96,'Báo cáo'!$AA:$AA,"&lt;="&amp;I$4)</f>
        <v>0</v>
      </c>
      <c r="J96" s="28">
        <f>SUMIFS('Báo cáo'!$O:$O,'Báo cáo'!$AD:$AD,$A96,'Báo cáo'!$Z:$Z,"&lt;="&amp;J$4)+SUMIFS('Báo cáo'!$P:$P,'Báo cáo'!$AD:$AD,$A96,'Báo cáo'!$Z:$Z,"&lt;="&amp;J$4)-SUMIFS('Báo cáo'!$Q:$Q,'Báo cáo'!$AD:$AD,$A96,'Báo cáo'!$AA:$AA,"&lt;="&amp;J$4)</f>
        <v>0</v>
      </c>
      <c r="K96" s="28">
        <f>SUMIFS('Báo cáo'!$O:$O,'Báo cáo'!$AD:$AD,$A96,'Báo cáo'!$Z:$Z,"&lt;="&amp;K$4)+SUMIFS('Báo cáo'!$P:$P,'Báo cáo'!$AD:$AD,$A96,'Báo cáo'!$Z:$Z,"&lt;="&amp;K$4)-SUMIFS('Báo cáo'!$Q:$Q,'Báo cáo'!$AD:$AD,$A96,'Báo cáo'!$AA:$AA,"&lt;="&amp;K$4)</f>
        <v>0</v>
      </c>
      <c r="L96" s="28">
        <f>SUMIFS('Báo cáo'!$O:$O,'Báo cáo'!$AD:$AD,$A96,'Báo cáo'!$Z:$Z,"&lt;="&amp;L$4)+SUMIFS('Báo cáo'!$P:$P,'Báo cáo'!$AD:$AD,$A96,'Báo cáo'!$Z:$Z,"&lt;="&amp;L$4)-SUMIFS('Báo cáo'!$Q:$Q,'Báo cáo'!$AD:$AD,$A96,'Báo cáo'!$AA:$AA,"&lt;="&amp;L$4)</f>
        <v>0</v>
      </c>
      <c r="M96" s="28">
        <f>SUMIFS('Báo cáo'!$O:$O,'Báo cáo'!$AD:$AD,$A96,'Báo cáo'!$Z:$Z,"&lt;="&amp;M$4)+SUMIFS('Báo cáo'!$P:$P,'Báo cáo'!$AD:$AD,$A96,'Báo cáo'!$Z:$Z,"&lt;="&amp;M$4)-SUMIFS('Báo cáo'!$Q:$Q,'Báo cáo'!$AD:$AD,$A96,'Báo cáo'!$AA:$AA,"&lt;="&amp;M$4)</f>
        <v>0</v>
      </c>
      <c r="N96" s="28">
        <f>SUMIFS('Báo cáo'!$O:$O,'Báo cáo'!$AD:$AD,$A96,'Báo cáo'!$Z:$Z,"&lt;="&amp;N$4)+SUMIFS('Báo cáo'!$P:$P,'Báo cáo'!$AD:$AD,$A96,'Báo cáo'!$Z:$Z,"&lt;="&amp;N$4)-SUMIFS('Báo cáo'!$Q:$Q,'Báo cáo'!$AD:$AD,$A96,'Báo cáo'!$AA:$AA,"&lt;="&amp;N$4)</f>
        <v>0</v>
      </c>
    </row>
    <row r="97" spans="1:14">
      <c r="A97"/>
      <c r="B97"/>
      <c r="C97" s="114">
        <f>SUMIFS('Báo cáo'!$O:$O,'Báo cáo'!$AD:$AD,$A97,'Báo cáo'!$Z:$Z,"&lt;="&amp;C$4)+SUMIFS('Báo cáo'!$P:$P,'Báo cáo'!$AD:$AD,$A97,'Báo cáo'!$Z:$Z,"&lt;="&amp;C$4)-SUMIFS('Báo cáo'!$Q:$Q,'Báo cáo'!$AD:$AD,$A97,'Báo cáo'!$AA:$AA,"&lt;="&amp;C$4)</f>
        <v>0</v>
      </c>
      <c r="D97" s="114">
        <f>SUMIFS('Báo cáo'!$O:$O,'Báo cáo'!$AD:$AD,$A97,'Báo cáo'!$Z:$Z,"&lt;="&amp;D$4)+SUMIFS('Báo cáo'!$P:$P,'Báo cáo'!$AD:$AD,$A97,'Báo cáo'!$Z:$Z,"&lt;="&amp;D$4)-SUMIFS('Báo cáo'!$Q:$Q,'Báo cáo'!$AD:$AD,$A97,'Báo cáo'!$AA:$AA,"&lt;="&amp;D$4)</f>
        <v>0</v>
      </c>
      <c r="E97" s="114">
        <f>SUMIFS('Báo cáo'!$O:$O,'Báo cáo'!$AD:$AD,$A97,'Báo cáo'!$Z:$Z,"&lt;="&amp;E$4)+SUMIFS('Báo cáo'!$P:$P,'Báo cáo'!$AD:$AD,$A97,'Báo cáo'!$Z:$Z,"&lt;="&amp;E$4)-SUMIFS('Báo cáo'!$Q:$Q,'Báo cáo'!$AD:$AD,$A97,'Báo cáo'!$AA:$AA,"&lt;="&amp;E$4)</f>
        <v>0</v>
      </c>
      <c r="F97" s="114">
        <f>SUMIFS('Báo cáo'!$O:$O,'Báo cáo'!$AD:$AD,$A97,'Báo cáo'!$Z:$Z,"&lt;="&amp;F$4)+SUMIFS('Báo cáo'!$P:$P,'Báo cáo'!$AD:$AD,$A97,'Báo cáo'!$Z:$Z,"&lt;="&amp;F$4)-SUMIFS('Báo cáo'!$Q:$Q,'Báo cáo'!$AD:$AD,$A97,'Báo cáo'!$AA:$AA,"&lt;="&amp;F$4)</f>
        <v>0</v>
      </c>
      <c r="G97" s="114">
        <f>SUMIFS('Báo cáo'!$O:$O,'Báo cáo'!$AD:$AD,$A97,'Báo cáo'!$Z:$Z,"&lt;="&amp;G$4)+SUMIFS('Báo cáo'!$P:$P,'Báo cáo'!$AD:$AD,$A97,'Báo cáo'!$Z:$Z,"&lt;="&amp;G$4)-SUMIFS('Báo cáo'!$Q:$Q,'Báo cáo'!$AD:$AD,$A97,'Báo cáo'!$AA:$AA,"&lt;="&amp;G$4)</f>
        <v>0</v>
      </c>
      <c r="H97" s="114">
        <f>SUMIFS('Báo cáo'!$O:$O,'Báo cáo'!$AD:$AD,$A97,'Báo cáo'!$Z:$Z,"&lt;="&amp;H$4)+SUMIFS('Báo cáo'!$P:$P,'Báo cáo'!$AD:$AD,$A97,'Báo cáo'!$Z:$Z,"&lt;="&amp;H$4)-SUMIFS('Báo cáo'!$Q:$Q,'Báo cáo'!$AD:$AD,$A97,'Báo cáo'!$AA:$AA,"&lt;="&amp;H$4)</f>
        <v>0</v>
      </c>
      <c r="I97" s="114">
        <f>SUMIFS('Báo cáo'!$O:$O,'Báo cáo'!$AD:$AD,$A97,'Báo cáo'!$Z:$Z,"&lt;="&amp;I$4)+SUMIFS('Báo cáo'!$P:$P,'Báo cáo'!$AD:$AD,$A97,'Báo cáo'!$Z:$Z,"&lt;="&amp;I$4)-SUMIFS('Báo cáo'!$Q:$Q,'Báo cáo'!$AD:$AD,$A97,'Báo cáo'!$AA:$AA,"&lt;="&amp;I$4)</f>
        <v>0</v>
      </c>
      <c r="J97" s="114">
        <f>SUMIFS('Báo cáo'!$O:$O,'Báo cáo'!$AD:$AD,$A97,'Báo cáo'!$Z:$Z,"&lt;="&amp;J$4)+SUMIFS('Báo cáo'!$P:$P,'Báo cáo'!$AD:$AD,$A97,'Báo cáo'!$Z:$Z,"&lt;="&amp;J$4)-SUMIFS('Báo cáo'!$Q:$Q,'Báo cáo'!$AD:$AD,$A97,'Báo cáo'!$AA:$AA,"&lt;="&amp;J$4)</f>
        <v>0</v>
      </c>
      <c r="K97" s="114">
        <f>SUMIFS('Báo cáo'!$O:$O,'Báo cáo'!$AD:$AD,$A97,'Báo cáo'!$Z:$Z,"&lt;="&amp;K$4)+SUMIFS('Báo cáo'!$P:$P,'Báo cáo'!$AD:$AD,$A97,'Báo cáo'!$Z:$Z,"&lt;="&amp;K$4)-SUMIFS('Báo cáo'!$Q:$Q,'Báo cáo'!$AD:$AD,$A97,'Báo cáo'!$AA:$AA,"&lt;="&amp;K$4)</f>
        <v>0</v>
      </c>
      <c r="L97" s="114">
        <f>SUMIFS('Báo cáo'!$O:$O,'Báo cáo'!$AD:$AD,$A97,'Báo cáo'!$Z:$Z,"&lt;="&amp;L$4)+SUMIFS('Báo cáo'!$P:$P,'Báo cáo'!$AD:$AD,$A97,'Báo cáo'!$Z:$Z,"&lt;="&amp;L$4)-SUMIFS('Báo cáo'!$Q:$Q,'Báo cáo'!$AD:$AD,$A97,'Báo cáo'!$AA:$AA,"&lt;="&amp;L$4)</f>
        <v>0</v>
      </c>
      <c r="M97" s="114">
        <f>SUMIFS('Báo cáo'!$O:$O,'Báo cáo'!$AD:$AD,$A97,'Báo cáo'!$Z:$Z,"&lt;="&amp;M$4)+SUMIFS('Báo cáo'!$P:$P,'Báo cáo'!$AD:$AD,$A97,'Báo cáo'!$Z:$Z,"&lt;="&amp;M$4)-SUMIFS('Báo cáo'!$Q:$Q,'Báo cáo'!$AD:$AD,$A97,'Báo cáo'!$AA:$AA,"&lt;="&amp;M$4)</f>
        <v>0</v>
      </c>
      <c r="N97" s="114">
        <f>SUMIFS('Báo cáo'!$O:$O,'Báo cáo'!$AD:$AD,$A97,'Báo cáo'!$Z:$Z,"&lt;="&amp;N$4)+SUMIFS('Báo cáo'!$P:$P,'Báo cáo'!$AD:$AD,$A97,'Báo cáo'!$Z:$Z,"&lt;="&amp;N$4)-SUMIFS('Báo cáo'!$Q:$Q,'Báo cáo'!$AD:$AD,$A97,'Báo cáo'!$AA:$AA,"&lt;="&amp;N$4)</f>
        <v>0</v>
      </c>
    </row>
    <row r="98" spans="1:14">
      <c r="A98"/>
      <c r="B98"/>
      <c r="C98" s="114">
        <f>SUMIFS('Báo cáo'!$O:$O,'Báo cáo'!$AD:$AD,$A98,'Báo cáo'!$Z:$Z,"&lt;="&amp;C$4)+SUMIFS('Báo cáo'!$P:$P,'Báo cáo'!$AD:$AD,$A98,'Báo cáo'!$Z:$Z,"&lt;="&amp;C$4)-SUMIFS('Báo cáo'!$Q:$Q,'Báo cáo'!$AD:$AD,$A98,'Báo cáo'!$AA:$AA,"&lt;="&amp;C$4)</f>
        <v>0</v>
      </c>
      <c r="D98" s="28">
        <f>SUMIFS('Báo cáo'!$O:$O,'Báo cáo'!$AD:$AD,$A98,'Báo cáo'!$Z:$Z,"&lt;="&amp;D$4)+SUMIFS('Báo cáo'!$P:$P,'Báo cáo'!$AD:$AD,$A98,'Báo cáo'!$Z:$Z,"&lt;="&amp;D$4)-SUMIFS('Báo cáo'!$Q:$Q,'Báo cáo'!$AD:$AD,$A98,'Báo cáo'!$AA:$AA,"&lt;="&amp;D$4)</f>
        <v>0</v>
      </c>
      <c r="E98" s="28">
        <f>SUMIFS('Báo cáo'!$O:$O,'Báo cáo'!$AD:$AD,$A98,'Báo cáo'!$Z:$Z,"&lt;="&amp;E$4)+SUMIFS('Báo cáo'!$P:$P,'Báo cáo'!$AD:$AD,$A98,'Báo cáo'!$Z:$Z,"&lt;="&amp;E$4)-SUMIFS('Báo cáo'!$Q:$Q,'Báo cáo'!$AD:$AD,$A98,'Báo cáo'!$AA:$AA,"&lt;="&amp;E$4)</f>
        <v>0</v>
      </c>
      <c r="F98" s="28">
        <f>SUMIFS('Báo cáo'!$O:$O,'Báo cáo'!$AD:$AD,$A98,'Báo cáo'!$Z:$Z,"&lt;="&amp;F$4)+SUMIFS('Báo cáo'!$P:$P,'Báo cáo'!$AD:$AD,$A98,'Báo cáo'!$Z:$Z,"&lt;="&amp;F$4)-SUMIFS('Báo cáo'!$Q:$Q,'Báo cáo'!$AD:$AD,$A98,'Báo cáo'!$AA:$AA,"&lt;="&amp;F$4)</f>
        <v>0</v>
      </c>
      <c r="G98" s="28">
        <f>SUMIFS('Báo cáo'!$O:$O,'Báo cáo'!$AD:$AD,$A98,'Báo cáo'!$Z:$Z,"&lt;="&amp;G$4)+SUMIFS('Báo cáo'!$P:$P,'Báo cáo'!$AD:$AD,$A98,'Báo cáo'!$Z:$Z,"&lt;="&amp;G$4)-SUMIFS('Báo cáo'!$Q:$Q,'Báo cáo'!$AD:$AD,$A98,'Báo cáo'!$AA:$AA,"&lt;="&amp;G$4)</f>
        <v>0</v>
      </c>
      <c r="H98" s="28">
        <f>SUMIFS('Báo cáo'!$O:$O,'Báo cáo'!$AD:$AD,$A98,'Báo cáo'!$Z:$Z,"&lt;="&amp;H$4)+SUMIFS('Báo cáo'!$P:$P,'Báo cáo'!$AD:$AD,$A98,'Báo cáo'!$Z:$Z,"&lt;="&amp;H$4)-SUMIFS('Báo cáo'!$Q:$Q,'Báo cáo'!$AD:$AD,$A98,'Báo cáo'!$AA:$AA,"&lt;="&amp;H$4)</f>
        <v>0</v>
      </c>
      <c r="I98" s="28">
        <f>SUMIFS('Báo cáo'!$O:$O,'Báo cáo'!$AD:$AD,$A98,'Báo cáo'!$Z:$Z,"&lt;="&amp;I$4)+SUMIFS('Báo cáo'!$P:$P,'Báo cáo'!$AD:$AD,$A98,'Báo cáo'!$Z:$Z,"&lt;="&amp;I$4)-SUMIFS('Báo cáo'!$Q:$Q,'Báo cáo'!$AD:$AD,$A98,'Báo cáo'!$AA:$AA,"&lt;="&amp;I$4)</f>
        <v>0</v>
      </c>
      <c r="J98" s="28">
        <f>SUMIFS('Báo cáo'!$O:$O,'Báo cáo'!$AD:$AD,$A98,'Báo cáo'!$Z:$Z,"&lt;="&amp;J$4)+SUMIFS('Báo cáo'!$P:$P,'Báo cáo'!$AD:$AD,$A98,'Báo cáo'!$Z:$Z,"&lt;="&amp;J$4)-SUMIFS('Báo cáo'!$Q:$Q,'Báo cáo'!$AD:$AD,$A98,'Báo cáo'!$AA:$AA,"&lt;="&amp;J$4)</f>
        <v>0</v>
      </c>
      <c r="K98" s="28">
        <f>SUMIFS('Báo cáo'!$O:$O,'Báo cáo'!$AD:$AD,$A98,'Báo cáo'!$Z:$Z,"&lt;="&amp;K$4)+SUMIFS('Báo cáo'!$P:$P,'Báo cáo'!$AD:$AD,$A98,'Báo cáo'!$Z:$Z,"&lt;="&amp;K$4)-SUMIFS('Báo cáo'!$Q:$Q,'Báo cáo'!$AD:$AD,$A98,'Báo cáo'!$AA:$AA,"&lt;="&amp;K$4)</f>
        <v>0</v>
      </c>
      <c r="L98" s="28">
        <f>SUMIFS('Báo cáo'!$O:$O,'Báo cáo'!$AD:$AD,$A98,'Báo cáo'!$Z:$Z,"&lt;="&amp;L$4)+SUMIFS('Báo cáo'!$P:$P,'Báo cáo'!$AD:$AD,$A98,'Báo cáo'!$Z:$Z,"&lt;="&amp;L$4)-SUMIFS('Báo cáo'!$Q:$Q,'Báo cáo'!$AD:$AD,$A98,'Báo cáo'!$AA:$AA,"&lt;="&amp;L$4)</f>
        <v>0</v>
      </c>
      <c r="M98" s="28">
        <f>SUMIFS('Báo cáo'!$O:$O,'Báo cáo'!$AD:$AD,$A98,'Báo cáo'!$Z:$Z,"&lt;="&amp;M$4)+SUMIFS('Báo cáo'!$P:$P,'Báo cáo'!$AD:$AD,$A98,'Báo cáo'!$Z:$Z,"&lt;="&amp;M$4)-SUMIFS('Báo cáo'!$Q:$Q,'Báo cáo'!$AD:$AD,$A98,'Báo cáo'!$AA:$AA,"&lt;="&amp;M$4)</f>
        <v>0</v>
      </c>
      <c r="N98" s="28">
        <f>SUMIFS('Báo cáo'!$O:$O,'Báo cáo'!$AD:$AD,$A98,'Báo cáo'!$Z:$Z,"&lt;="&amp;N$4)+SUMIFS('Báo cáo'!$P:$P,'Báo cáo'!$AD:$AD,$A98,'Báo cáo'!$Z:$Z,"&lt;="&amp;N$4)-SUMIFS('Báo cáo'!$Q:$Q,'Báo cáo'!$AD:$AD,$A98,'Báo cáo'!$AA:$AA,"&lt;="&amp;N$4)</f>
        <v>0</v>
      </c>
    </row>
    <row r="99" spans="1:14">
      <c r="A99"/>
      <c r="B99"/>
      <c r="C99" s="114">
        <f>SUMIFS('Báo cáo'!$O:$O,'Báo cáo'!$AD:$AD,$A99,'Báo cáo'!$Z:$Z,"&lt;="&amp;C$4)+SUMIFS('Báo cáo'!$P:$P,'Báo cáo'!$AD:$AD,$A99,'Báo cáo'!$Z:$Z,"&lt;="&amp;C$4)-SUMIFS('Báo cáo'!$Q:$Q,'Báo cáo'!$AD:$AD,$A99,'Báo cáo'!$AA:$AA,"&lt;="&amp;C$4)</f>
        <v>0</v>
      </c>
      <c r="D99" s="28">
        <f>SUMIFS('Báo cáo'!$O:$O,'Báo cáo'!$AD:$AD,$A99,'Báo cáo'!$Z:$Z,"&lt;="&amp;D$4)+SUMIFS('Báo cáo'!$P:$P,'Báo cáo'!$AD:$AD,$A99,'Báo cáo'!$Z:$Z,"&lt;="&amp;D$4)-SUMIFS('Báo cáo'!$Q:$Q,'Báo cáo'!$AD:$AD,$A99,'Báo cáo'!$AA:$AA,"&lt;="&amp;D$4)</f>
        <v>0</v>
      </c>
      <c r="E99" s="28">
        <f>SUMIFS('Báo cáo'!$O:$O,'Báo cáo'!$AD:$AD,$A99,'Báo cáo'!$Z:$Z,"&lt;="&amp;E$4)+SUMIFS('Báo cáo'!$P:$P,'Báo cáo'!$AD:$AD,$A99,'Báo cáo'!$Z:$Z,"&lt;="&amp;E$4)-SUMIFS('Báo cáo'!$Q:$Q,'Báo cáo'!$AD:$AD,$A99,'Báo cáo'!$AA:$AA,"&lt;="&amp;E$4)</f>
        <v>0</v>
      </c>
      <c r="F99" s="28">
        <f>SUMIFS('Báo cáo'!$O:$O,'Báo cáo'!$AD:$AD,$A99,'Báo cáo'!$Z:$Z,"&lt;="&amp;F$4)+SUMIFS('Báo cáo'!$P:$P,'Báo cáo'!$AD:$AD,$A99,'Báo cáo'!$Z:$Z,"&lt;="&amp;F$4)-SUMIFS('Báo cáo'!$Q:$Q,'Báo cáo'!$AD:$AD,$A99,'Báo cáo'!$AA:$AA,"&lt;="&amp;F$4)</f>
        <v>0</v>
      </c>
      <c r="G99" s="28">
        <f>SUMIFS('Báo cáo'!$O:$O,'Báo cáo'!$AD:$AD,$A99,'Báo cáo'!$Z:$Z,"&lt;="&amp;G$4)+SUMIFS('Báo cáo'!$P:$P,'Báo cáo'!$AD:$AD,$A99,'Báo cáo'!$Z:$Z,"&lt;="&amp;G$4)-SUMIFS('Báo cáo'!$Q:$Q,'Báo cáo'!$AD:$AD,$A99,'Báo cáo'!$AA:$AA,"&lt;="&amp;G$4)</f>
        <v>0</v>
      </c>
      <c r="H99" s="28">
        <f>SUMIFS('Báo cáo'!$O:$O,'Báo cáo'!$AD:$AD,$A99,'Báo cáo'!$Z:$Z,"&lt;="&amp;H$4)+SUMIFS('Báo cáo'!$P:$P,'Báo cáo'!$AD:$AD,$A99,'Báo cáo'!$Z:$Z,"&lt;="&amp;H$4)-SUMIFS('Báo cáo'!$Q:$Q,'Báo cáo'!$AD:$AD,$A99,'Báo cáo'!$AA:$AA,"&lt;="&amp;H$4)</f>
        <v>0</v>
      </c>
      <c r="I99" s="28">
        <f>SUMIFS('Báo cáo'!$O:$O,'Báo cáo'!$AD:$AD,$A99,'Báo cáo'!$Z:$Z,"&lt;="&amp;I$4)+SUMIFS('Báo cáo'!$P:$P,'Báo cáo'!$AD:$AD,$A99,'Báo cáo'!$Z:$Z,"&lt;="&amp;I$4)-SUMIFS('Báo cáo'!$Q:$Q,'Báo cáo'!$AD:$AD,$A99,'Báo cáo'!$AA:$AA,"&lt;="&amp;I$4)</f>
        <v>0</v>
      </c>
      <c r="J99" s="28">
        <f>SUMIFS('Báo cáo'!$O:$O,'Báo cáo'!$AD:$AD,$A99,'Báo cáo'!$Z:$Z,"&lt;="&amp;J$4)+SUMIFS('Báo cáo'!$P:$P,'Báo cáo'!$AD:$AD,$A99,'Báo cáo'!$Z:$Z,"&lt;="&amp;J$4)-SUMIFS('Báo cáo'!$Q:$Q,'Báo cáo'!$AD:$AD,$A99,'Báo cáo'!$AA:$AA,"&lt;="&amp;J$4)</f>
        <v>0</v>
      </c>
      <c r="K99" s="28">
        <f>SUMIFS('Báo cáo'!$O:$O,'Báo cáo'!$AD:$AD,$A99,'Báo cáo'!$Z:$Z,"&lt;="&amp;K$4)+SUMIFS('Báo cáo'!$P:$P,'Báo cáo'!$AD:$AD,$A99,'Báo cáo'!$Z:$Z,"&lt;="&amp;K$4)-SUMIFS('Báo cáo'!$Q:$Q,'Báo cáo'!$AD:$AD,$A99,'Báo cáo'!$AA:$AA,"&lt;="&amp;K$4)</f>
        <v>0</v>
      </c>
      <c r="L99" s="28">
        <f>SUMIFS('Báo cáo'!$O:$O,'Báo cáo'!$AD:$AD,$A99,'Báo cáo'!$Z:$Z,"&lt;="&amp;L$4)+SUMIFS('Báo cáo'!$P:$P,'Báo cáo'!$AD:$AD,$A99,'Báo cáo'!$Z:$Z,"&lt;="&amp;L$4)-SUMIFS('Báo cáo'!$Q:$Q,'Báo cáo'!$AD:$AD,$A99,'Báo cáo'!$AA:$AA,"&lt;="&amp;L$4)</f>
        <v>0</v>
      </c>
      <c r="M99" s="28">
        <f>SUMIFS('Báo cáo'!$O:$O,'Báo cáo'!$AD:$AD,$A99,'Báo cáo'!$Z:$Z,"&lt;="&amp;M$4)+SUMIFS('Báo cáo'!$P:$P,'Báo cáo'!$AD:$AD,$A99,'Báo cáo'!$Z:$Z,"&lt;="&amp;M$4)-SUMIFS('Báo cáo'!$Q:$Q,'Báo cáo'!$AD:$AD,$A99,'Báo cáo'!$AA:$AA,"&lt;="&amp;M$4)</f>
        <v>0</v>
      </c>
      <c r="N99" s="28">
        <f>SUMIFS('Báo cáo'!$O:$O,'Báo cáo'!$AD:$AD,$A99,'Báo cáo'!$Z:$Z,"&lt;="&amp;N$4)+SUMIFS('Báo cáo'!$P:$P,'Báo cáo'!$AD:$AD,$A99,'Báo cáo'!$Z:$Z,"&lt;="&amp;N$4)-SUMIFS('Báo cáo'!$Q:$Q,'Báo cáo'!$AD:$AD,$A99,'Báo cáo'!$AA:$AA,"&lt;="&amp;N$4)</f>
        <v>0</v>
      </c>
    </row>
    <row r="100" spans="1:14">
      <c r="A100"/>
      <c r="B100"/>
      <c r="C100" s="114">
        <f>SUMIFS('Báo cáo'!$O:$O,'Báo cáo'!$AD:$AD,$A100,'Báo cáo'!$Z:$Z,"&lt;="&amp;C$4)+SUMIFS('Báo cáo'!$P:$P,'Báo cáo'!$AD:$AD,$A100,'Báo cáo'!$Z:$Z,"&lt;="&amp;C$4)-SUMIFS('Báo cáo'!$Q:$Q,'Báo cáo'!$AD:$AD,$A100,'Báo cáo'!$AA:$AA,"&lt;="&amp;C$4)</f>
        <v>0</v>
      </c>
      <c r="D100" s="28">
        <f>SUMIFS('Báo cáo'!$O:$O,'Báo cáo'!$AD:$AD,$A100,'Báo cáo'!$Z:$Z,"&lt;="&amp;D$4)+SUMIFS('Báo cáo'!$P:$P,'Báo cáo'!$AD:$AD,$A100,'Báo cáo'!$Z:$Z,"&lt;="&amp;D$4)-SUMIFS('Báo cáo'!$Q:$Q,'Báo cáo'!$AD:$AD,$A100,'Báo cáo'!$AA:$AA,"&lt;="&amp;D$4)</f>
        <v>0</v>
      </c>
      <c r="E100" s="28">
        <f>SUMIFS('Báo cáo'!$O:$O,'Báo cáo'!$AD:$AD,$A100,'Báo cáo'!$Z:$Z,"&lt;="&amp;E$4)+SUMIFS('Báo cáo'!$P:$P,'Báo cáo'!$AD:$AD,$A100,'Báo cáo'!$Z:$Z,"&lt;="&amp;E$4)-SUMIFS('Báo cáo'!$Q:$Q,'Báo cáo'!$AD:$AD,$A100,'Báo cáo'!$AA:$AA,"&lt;="&amp;E$4)</f>
        <v>0</v>
      </c>
      <c r="F100" s="28">
        <f>SUMIFS('Báo cáo'!$O:$O,'Báo cáo'!$AD:$AD,$A100,'Báo cáo'!$Z:$Z,"&lt;="&amp;F$4)+SUMIFS('Báo cáo'!$P:$P,'Báo cáo'!$AD:$AD,$A100,'Báo cáo'!$Z:$Z,"&lt;="&amp;F$4)-SUMIFS('Báo cáo'!$Q:$Q,'Báo cáo'!$AD:$AD,$A100,'Báo cáo'!$AA:$AA,"&lt;="&amp;F$4)</f>
        <v>0</v>
      </c>
      <c r="G100" s="28">
        <f>SUMIFS('Báo cáo'!$O:$O,'Báo cáo'!$AD:$AD,$A100,'Báo cáo'!$Z:$Z,"&lt;="&amp;G$4)+SUMIFS('Báo cáo'!$P:$P,'Báo cáo'!$AD:$AD,$A100,'Báo cáo'!$Z:$Z,"&lt;="&amp;G$4)-SUMIFS('Báo cáo'!$Q:$Q,'Báo cáo'!$AD:$AD,$A100,'Báo cáo'!$AA:$AA,"&lt;="&amp;G$4)</f>
        <v>0</v>
      </c>
      <c r="H100" s="28">
        <f>SUMIFS('Báo cáo'!$O:$O,'Báo cáo'!$AD:$AD,$A100,'Báo cáo'!$Z:$Z,"&lt;="&amp;H$4)+SUMIFS('Báo cáo'!$P:$P,'Báo cáo'!$AD:$AD,$A100,'Báo cáo'!$Z:$Z,"&lt;="&amp;H$4)-SUMIFS('Báo cáo'!$Q:$Q,'Báo cáo'!$AD:$AD,$A100,'Báo cáo'!$AA:$AA,"&lt;="&amp;H$4)</f>
        <v>0</v>
      </c>
      <c r="I100" s="28">
        <f>SUMIFS('Báo cáo'!$O:$O,'Báo cáo'!$AD:$AD,$A100,'Báo cáo'!$Z:$Z,"&lt;="&amp;I$4)+SUMIFS('Báo cáo'!$P:$P,'Báo cáo'!$AD:$AD,$A100,'Báo cáo'!$Z:$Z,"&lt;="&amp;I$4)-SUMIFS('Báo cáo'!$Q:$Q,'Báo cáo'!$AD:$AD,$A100,'Báo cáo'!$AA:$AA,"&lt;="&amp;I$4)</f>
        <v>0</v>
      </c>
      <c r="J100" s="28">
        <f>SUMIFS('Báo cáo'!$O:$O,'Báo cáo'!$AD:$AD,$A100,'Báo cáo'!$Z:$Z,"&lt;="&amp;J$4)+SUMIFS('Báo cáo'!$P:$P,'Báo cáo'!$AD:$AD,$A100,'Báo cáo'!$Z:$Z,"&lt;="&amp;J$4)-SUMIFS('Báo cáo'!$Q:$Q,'Báo cáo'!$AD:$AD,$A100,'Báo cáo'!$AA:$AA,"&lt;="&amp;J$4)</f>
        <v>0</v>
      </c>
      <c r="K100" s="28">
        <f>SUMIFS('Báo cáo'!$O:$O,'Báo cáo'!$AD:$AD,$A100,'Báo cáo'!$Z:$Z,"&lt;="&amp;K$4)+SUMIFS('Báo cáo'!$P:$P,'Báo cáo'!$AD:$AD,$A100,'Báo cáo'!$Z:$Z,"&lt;="&amp;K$4)-SUMIFS('Báo cáo'!$Q:$Q,'Báo cáo'!$AD:$AD,$A100,'Báo cáo'!$AA:$AA,"&lt;="&amp;K$4)</f>
        <v>0</v>
      </c>
      <c r="L100" s="28">
        <f>SUMIFS('Báo cáo'!$O:$O,'Báo cáo'!$AD:$AD,$A100,'Báo cáo'!$Z:$Z,"&lt;="&amp;L$4)+SUMIFS('Báo cáo'!$P:$P,'Báo cáo'!$AD:$AD,$A100,'Báo cáo'!$Z:$Z,"&lt;="&amp;L$4)-SUMIFS('Báo cáo'!$Q:$Q,'Báo cáo'!$AD:$AD,$A100,'Báo cáo'!$AA:$AA,"&lt;="&amp;L$4)</f>
        <v>0</v>
      </c>
      <c r="M100" s="28">
        <f>SUMIFS('Báo cáo'!$O:$O,'Báo cáo'!$AD:$AD,$A100,'Báo cáo'!$Z:$Z,"&lt;="&amp;M$4)+SUMIFS('Báo cáo'!$P:$P,'Báo cáo'!$AD:$AD,$A100,'Báo cáo'!$Z:$Z,"&lt;="&amp;M$4)-SUMIFS('Báo cáo'!$Q:$Q,'Báo cáo'!$AD:$AD,$A100,'Báo cáo'!$AA:$AA,"&lt;="&amp;M$4)</f>
        <v>0</v>
      </c>
      <c r="N100" s="28">
        <f>SUMIFS('Báo cáo'!$O:$O,'Báo cáo'!$AD:$AD,$A100,'Báo cáo'!$Z:$Z,"&lt;="&amp;N$4)+SUMIFS('Báo cáo'!$P:$P,'Báo cáo'!$AD:$AD,$A100,'Báo cáo'!$Z:$Z,"&lt;="&amp;N$4)-SUMIFS('Báo cáo'!$Q:$Q,'Báo cáo'!$AD:$AD,$A100,'Báo cáo'!$AA:$AA,"&lt;="&amp;N$4)</f>
        <v>0</v>
      </c>
    </row>
    <row r="101" spans="1:14">
      <c r="A101"/>
      <c r="B101"/>
      <c r="C101" s="114">
        <f>SUMIFS('Báo cáo'!$O:$O,'Báo cáo'!$AD:$AD,$A101,'Báo cáo'!$Z:$Z,"&lt;="&amp;C$4)+SUMIFS('Báo cáo'!$P:$P,'Báo cáo'!$AD:$AD,$A101,'Báo cáo'!$Z:$Z,"&lt;="&amp;C$4)-SUMIFS('Báo cáo'!$Q:$Q,'Báo cáo'!$AD:$AD,$A101,'Báo cáo'!$AA:$AA,"&lt;="&amp;C$4)</f>
        <v>0</v>
      </c>
      <c r="D101" s="28">
        <f>SUMIFS('Báo cáo'!$O:$O,'Báo cáo'!$AD:$AD,$A101,'Báo cáo'!$Z:$Z,"&lt;="&amp;D$4)+SUMIFS('Báo cáo'!$P:$P,'Báo cáo'!$AD:$AD,$A101,'Báo cáo'!$Z:$Z,"&lt;="&amp;D$4)-SUMIFS('Báo cáo'!$Q:$Q,'Báo cáo'!$AD:$AD,$A101,'Báo cáo'!$AA:$AA,"&lt;="&amp;D$4)</f>
        <v>0</v>
      </c>
      <c r="E101" s="28">
        <f>SUMIFS('Báo cáo'!$O:$O,'Báo cáo'!$AD:$AD,$A101,'Báo cáo'!$Z:$Z,"&lt;="&amp;E$4)+SUMIFS('Báo cáo'!$P:$P,'Báo cáo'!$AD:$AD,$A101,'Báo cáo'!$Z:$Z,"&lt;="&amp;E$4)-SUMIFS('Báo cáo'!$Q:$Q,'Báo cáo'!$AD:$AD,$A101,'Báo cáo'!$AA:$AA,"&lt;="&amp;E$4)</f>
        <v>0</v>
      </c>
      <c r="F101" s="28">
        <f>SUMIFS('Báo cáo'!$O:$O,'Báo cáo'!$AD:$AD,$A101,'Báo cáo'!$Z:$Z,"&lt;="&amp;F$4)+SUMIFS('Báo cáo'!$P:$P,'Báo cáo'!$AD:$AD,$A101,'Báo cáo'!$Z:$Z,"&lt;="&amp;F$4)-SUMIFS('Báo cáo'!$Q:$Q,'Báo cáo'!$AD:$AD,$A101,'Báo cáo'!$AA:$AA,"&lt;="&amp;F$4)</f>
        <v>0</v>
      </c>
      <c r="G101" s="28">
        <f>SUMIFS('Báo cáo'!$O:$O,'Báo cáo'!$AD:$AD,$A101,'Báo cáo'!$Z:$Z,"&lt;="&amp;G$4)+SUMIFS('Báo cáo'!$P:$P,'Báo cáo'!$AD:$AD,$A101,'Báo cáo'!$Z:$Z,"&lt;="&amp;G$4)-SUMIFS('Báo cáo'!$Q:$Q,'Báo cáo'!$AD:$AD,$A101,'Báo cáo'!$AA:$AA,"&lt;="&amp;G$4)</f>
        <v>0</v>
      </c>
      <c r="H101" s="28">
        <f>SUMIFS('Báo cáo'!$O:$O,'Báo cáo'!$AD:$AD,$A101,'Báo cáo'!$Z:$Z,"&lt;="&amp;H$4)+SUMIFS('Báo cáo'!$P:$P,'Báo cáo'!$AD:$AD,$A101,'Báo cáo'!$Z:$Z,"&lt;="&amp;H$4)-SUMIFS('Báo cáo'!$Q:$Q,'Báo cáo'!$AD:$AD,$A101,'Báo cáo'!$AA:$AA,"&lt;="&amp;H$4)</f>
        <v>0</v>
      </c>
      <c r="I101" s="28">
        <f>SUMIFS('Báo cáo'!$O:$O,'Báo cáo'!$AD:$AD,$A101,'Báo cáo'!$Z:$Z,"&lt;="&amp;I$4)+SUMIFS('Báo cáo'!$P:$P,'Báo cáo'!$AD:$AD,$A101,'Báo cáo'!$Z:$Z,"&lt;="&amp;I$4)-SUMIFS('Báo cáo'!$Q:$Q,'Báo cáo'!$AD:$AD,$A101,'Báo cáo'!$AA:$AA,"&lt;="&amp;I$4)</f>
        <v>0</v>
      </c>
      <c r="J101" s="28">
        <f>SUMIFS('Báo cáo'!$O:$O,'Báo cáo'!$AD:$AD,$A101,'Báo cáo'!$Z:$Z,"&lt;="&amp;J$4)+SUMIFS('Báo cáo'!$P:$P,'Báo cáo'!$AD:$AD,$A101,'Báo cáo'!$Z:$Z,"&lt;="&amp;J$4)-SUMIFS('Báo cáo'!$Q:$Q,'Báo cáo'!$AD:$AD,$A101,'Báo cáo'!$AA:$AA,"&lt;="&amp;J$4)</f>
        <v>0</v>
      </c>
      <c r="K101" s="28">
        <f>SUMIFS('Báo cáo'!$O:$O,'Báo cáo'!$AD:$AD,$A101,'Báo cáo'!$Z:$Z,"&lt;="&amp;K$4)+SUMIFS('Báo cáo'!$P:$P,'Báo cáo'!$AD:$AD,$A101,'Báo cáo'!$Z:$Z,"&lt;="&amp;K$4)-SUMIFS('Báo cáo'!$Q:$Q,'Báo cáo'!$AD:$AD,$A101,'Báo cáo'!$AA:$AA,"&lt;="&amp;K$4)</f>
        <v>0</v>
      </c>
      <c r="L101" s="28">
        <f>SUMIFS('Báo cáo'!$O:$O,'Báo cáo'!$AD:$AD,$A101,'Báo cáo'!$Z:$Z,"&lt;="&amp;L$4)+SUMIFS('Báo cáo'!$P:$P,'Báo cáo'!$AD:$AD,$A101,'Báo cáo'!$Z:$Z,"&lt;="&amp;L$4)-SUMIFS('Báo cáo'!$Q:$Q,'Báo cáo'!$AD:$AD,$A101,'Báo cáo'!$AA:$AA,"&lt;="&amp;L$4)</f>
        <v>0</v>
      </c>
      <c r="M101" s="28">
        <f>SUMIFS('Báo cáo'!$O:$O,'Báo cáo'!$AD:$AD,$A101,'Báo cáo'!$Z:$Z,"&lt;="&amp;M$4)+SUMIFS('Báo cáo'!$P:$P,'Báo cáo'!$AD:$AD,$A101,'Báo cáo'!$Z:$Z,"&lt;="&amp;M$4)-SUMIFS('Báo cáo'!$Q:$Q,'Báo cáo'!$AD:$AD,$A101,'Báo cáo'!$AA:$AA,"&lt;="&amp;M$4)</f>
        <v>0</v>
      </c>
      <c r="N101" s="28">
        <f>SUMIFS('Báo cáo'!$O:$O,'Báo cáo'!$AD:$AD,$A101,'Báo cáo'!$Z:$Z,"&lt;="&amp;N$4)+SUMIFS('Báo cáo'!$P:$P,'Báo cáo'!$AD:$AD,$A101,'Báo cáo'!$Z:$Z,"&lt;="&amp;N$4)-SUMIFS('Báo cáo'!$Q:$Q,'Báo cáo'!$AD:$AD,$A101,'Báo cáo'!$AA:$AA,"&lt;="&amp;N$4)</f>
        <v>0</v>
      </c>
    </row>
    <row r="102" spans="1:14">
      <c r="A102"/>
      <c r="B102"/>
      <c r="C102" s="114">
        <f>SUMIFS('Báo cáo'!$O:$O,'Báo cáo'!$AD:$AD,$A102,'Báo cáo'!$Z:$Z,"&lt;="&amp;C$4)+SUMIFS('Báo cáo'!$P:$P,'Báo cáo'!$AD:$AD,$A102,'Báo cáo'!$Z:$Z,"&lt;="&amp;C$4)-SUMIFS('Báo cáo'!$Q:$Q,'Báo cáo'!$AD:$AD,$A102,'Báo cáo'!$AA:$AA,"&lt;="&amp;C$4)</f>
        <v>0</v>
      </c>
      <c r="D102" s="28">
        <f>SUMIFS('Báo cáo'!$O:$O,'Báo cáo'!$AD:$AD,$A102,'Báo cáo'!$Z:$Z,"&lt;="&amp;D$4)+SUMIFS('Báo cáo'!$P:$P,'Báo cáo'!$AD:$AD,$A102,'Báo cáo'!$Z:$Z,"&lt;="&amp;D$4)-SUMIFS('Báo cáo'!$Q:$Q,'Báo cáo'!$AD:$AD,$A102,'Báo cáo'!$AA:$AA,"&lt;="&amp;D$4)</f>
        <v>0</v>
      </c>
      <c r="E102" s="28">
        <f>SUMIFS('Báo cáo'!$O:$O,'Báo cáo'!$AD:$AD,$A102,'Báo cáo'!$Z:$Z,"&lt;="&amp;E$4)+SUMIFS('Báo cáo'!$P:$P,'Báo cáo'!$AD:$AD,$A102,'Báo cáo'!$Z:$Z,"&lt;="&amp;E$4)-SUMIFS('Báo cáo'!$Q:$Q,'Báo cáo'!$AD:$AD,$A102,'Báo cáo'!$AA:$AA,"&lt;="&amp;E$4)</f>
        <v>0</v>
      </c>
      <c r="F102" s="28">
        <f>SUMIFS('Báo cáo'!$O:$O,'Báo cáo'!$AD:$AD,$A102,'Báo cáo'!$Z:$Z,"&lt;="&amp;F$4)+SUMIFS('Báo cáo'!$P:$P,'Báo cáo'!$AD:$AD,$A102,'Báo cáo'!$Z:$Z,"&lt;="&amp;F$4)-SUMIFS('Báo cáo'!$Q:$Q,'Báo cáo'!$AD:$AD,$A102,'Báo cáo'!$AA:$AA,"&lt;="&amp;F$4)</f>
        <v>0</v>
      </c>
      <c r="G102" s="28">
        <f>SUMIFS('Báo cáo'!$O:$O,'Báo cáo'!$AD:$AD,$A102,'Báo cáo'!$Z:$Z,"&lt;="&amp;G$4)+SUMIFS('Báo cáo'!$P:$P,'Báo cáo'!$AD:$AD,$A102,'Báo cáo'!$Z:$Z,"&lt;="&amp;G$4)-SUMIFS('Báo cáo'!$Q:$Q,'Báo cáo'!$AD:$AD,$A102,'Báo cáo'!$AA:$AA,"&lt;="&amp;G$4)</f>
        <v>0</v>
      </c>
      <c r="H102" s="28">
        <f>SUMIFS('Báo cáo'!$O:$O,'Báo cáo'!$AD:$AD,$A102,'Báo cáo'!$Z:$Z,"&lt;="&amp;H$4)+SUMIFS('Báo cáo'!$P:$P,'Báo cáo'!$AD:$AD,$A102,'Báo cáo'!$Z:$Z,"&lt;="&amp;H$4)-SUMIFS('Báo cáo'!$Q:$Q,'Báo cáo'!$AD:$AD,$A102,'Báo cáo'!$AA:$AA,"&lt;="&amp;H$4)</f>
        <v>0</v>
      </c>
      <c r="I102" s="28">
        <f>SUMIFS('Báo cáo'!$O:$O,'Báo cáo'!$AD:$AD,$A102,'Báo cáo'!$Z:$Z,"&lt;="&amp;I$4)+SUMIFS('Báo cáo'!$P:$P,'Báo cáo'!$AD:$AD,$A102,'Báo cáo'!$Z:$Z,"&lt;="&amp;I$4)-SUMIFS('Báo cáo'!$Q:$Q,'Báo cáo'!$AD:$AD,$A102,'Báo cáo'!$AA:$AA,"&lt;="&amp;I$4)</f>
        <v>0</v>
      </c>
      <c r="J102" s="28">
        <f>SUMIFS('Báo cáo'!$O:$O,'Báo cáo'!$AD:$AD,$A102,'Báo cáo'!$Z:$Z,"&lt;="&amp;J$4)+SUMIFS('Báo cáo'!$P:$P,'Báo cáo'!$AD:$AD,$A102,'Báo cáo'!$Z:$Z,"&lt;="&amp;J$4)-SUMIFS('Báo cáo'!$Q:$Q,'Báo cáo'!$AD:$AD,$A102,'Báo cáo'!$AA:$AA,"&lt;="&amp;J$4)</f>
        <v>0</v>
      </c>
      <c r="K102" s="28">
        <f>SUMIFS('Báo cáo'!$O:$O,'Báo cáo'!$AD:$AD,$A102,'Báo cáo'!$Z:$Z,"&lt;="&amp;K$4)+SUMIFS('Báo cáo'!$P:$P,'Báo cáo'!$AD:$AD,$A102,'Báo cáo'!$Z:$Z,"&lt;="&amp;K$4)-SUMIFS('Báo cáo'!$Q:$Q,'Báo cáo'!$AD:$AD,$A102,'Báo cáo'!$AA:$AA,"&lt;="&amp;K$4)</f>
        <v>0</v>
      </c>
      <c r="L102" s="28">
        <f>SUMIFS('Báo cáo'!$O:$O,'Báo cáo'!$AD:$AD,$A102,'Báo cáo'!$Z:$Z,"&lt;="&amp;L$4)+SUMIFS('Báo cáo'!$P:$P,'Báo cáo'!$AD:$AD,$A102,'Báo cáo'!$Z:$Z,"&lt;="&amp;L$4)-SUMIFS('Báo cáo'!$Q:$Q,'Báo cáo'!$AD:$AD,$A102,'Báo cáo'!$AA:$AA,"&lt;="&amp;L$4)</f>
        <v>0</v>
      </c>
      <c r="M102" s="28">
        <f>SUMIFS('Báo cáo'!$O:$O,'Báo cáo'!$AD:$AD,$A102,'Báo cáo'!$Z:$Z,"&lt;="&amp;M$4)+SUMIFS('Báo cáo'!$P:$P,'Báo cáo'!$AD:$AD,$A102,'Báo cáo'!$Z:$Z,"&lt;="&amp;M$4)-SUMIFS('Báo cáo'!$Q:$Q,'Báo cáo'!$AD:$AD,$A102,'Báo cáo'!$AA:$AA,"&lt;="&amp;M$4)</f>
        <v>0</v>
      </c>
      <c r="N102" s="28">
        <f>SUMIFS('Báo cáo'!$O:$O,'Báo cáo'!$AD:$AD,$A102,'Báo cáo'!$Z:$Z,"&lt;="&amp;N$4)+SUMIFS('Báo cáo'!$P:$P,'Báo cáo'!$AD:$AD,$A102,'Báo cáo'!$Z:$Z,"&lt;="&amp;N$4)-SUMIFS('Báo cáo'!$Q:$Q,'Báo cáo'!$AD:$AD,$A102,'Báo cáo'!$AA:$AA,"&lt;="&amp;N$4)</f>
        <v>0</v>
      </c>
    </row>
    <row r="103" spans="1:14">
      <c r="A103"/>
      <c r="B103"/>
      <c r="C103" s="114">
        <f>SUMIFS('Báo cáo'!$O:$O,'Báo cáo'!$AD:$AD,$A103,'Báo cáo'!$Z:$Z,"&lt;="&amp;C$4)+SUMIFS('Báo cáo'!$P:$P,'Báo cáo'!$AD:$AD,$A103,'Báo cáo'!$Z:$Z,"&lt;="&amp;C$4)-SUMIFS('Báo cáo'!$Q:$Q,'Báo cáo'!$AD:$AD,$A103,'Báo cáo'!$AA:$AA,"&lt;="&amp;C$4)</f>
        <v>0</v>
      </c>
      <c r="D103" s="28">
        <f>SUMIFS('Báo cáo'!$O:$O,'Báo cáo'!$AD:$AD,$A103,'Báo cáo'!$Z:$Z,"&lt;="&amp;D$4)+SUMIFS('Báo cáo'!$P:$P,'Báo cáo'!$AD:$AD,$A103,'Báo cáo'!$Z:$Z,"&lt;="&amp;D$4)-SUMIFS('Báo cáo'!$Q:$Q,'Báo cáo'!$AD:$AD,$A103,'Báo cáo'!$AA:$AA,"&lt;="&amp;D$4)</f>
        <v>0</v>
      </c>
      <c r="E103" s="28">
        <f>SUMIFS('Báo cáo'!$O:$O,'Báo cáo'!$AD:$AD,$A103,'Báo cáo'!$Z:$Z,"&lt;="&amp;E$4)+SUMIFS('Báo cáo'!$P:$P,'Báo cáo'!$AD:$AD,$A103,'Báo cáo'!$Z:$Z,"&lt;="&amp;E$4)-SUMIFS('Báo cáo'!$Q:$Q,'Báo cáo'!$AD:$AD,$A103,'Báo cáo'!$AA:$AA,"&lt;="&amp;E$4)</f>
        <v>0</v>
      </c>
      <c r="F103" s="28">
        <f>SUMIFS('Báo cáo'!$O:$O,'Báo cáo'!$AD:$AD,$A103,'Báo cáo'!$Z:$Z,"&lt;="&amp;F$4)+SUMIFS('Báo cáo'!$P:$P,'Báo cáo'!$AD:$AD,$A103,'Báo cáo'!$Z:$Z,"&lt;="&amp;F$4)-SUMIFS('Báo cáo'!$Q:$Q,'Báo cáo'!$AD:$AD,$A103,'Báo cáo'!$AA:$AA,"&lt;="&amp;F$4)</f>
        <v>0</v>
      </c>
      <c r="G103" s="28">
        <f>SUMIFS('Báo cáo'!$O:$O,'Báo cáo'!$AD:$AD,$A103,'Báo cáo'!$Z:$Z,"&lt;="&amp;G$4)+SUMIFS('Báo cáo'!$P:$P,'Báo cáo'!$AD:$AD,$A103,'Báo cáo'!$Z:$Z,"&lt;="&amp;G$4)-SUMIFS('Báo cáo'!$Q:$Q,'Báo cáo'!$AD:$AD,$A103,'Báo cáo'!$AA:$AA,"&lt;="&amp;G$4)</f>
        <v>0</v>
      </c>
      <c r="H103" s="28">
        <f>SUMIFS('Báo cáo'!$O:$O,'Báo cáo'!$AD:$AD,$A103,'Báo cáo'!$Z:$Z,"&lt;="&amp;H$4)+SUMIFS('Báo cáo'!$P:$P,'Báo cáo'!$AD:$AD,$A103,'Báo cáo'!$Z:$Z,"&lt;="&amp;H$4)-SUMIFS('Báo cáo'!$Q:$Q,'Báo cáo'!$AD:$AD,$A103,'Báo cáo'!$AA:$AA,"&lt;="&amp;H$4)</f>
        <v>0</v>
      </c>
      <c r="I103" s="28">
        <f>SUMIFS('Báo cáo'!$O:$O,'Báo cáo'!$AD:$AD,$A103,'Báo cáo'!$Z:$Z,"&lt;="&amp;I$4)+SUMIFS('Báo cáo'!$P:$P,'Báo cáo'!$AD:$AD,$A103,'Báo cáo'!$Z:$Z,"&lt;="&amp;I$4)-SUMIFS('Báo cáo'!$Q:$Q,'Báo cáo'!$AD:$AD,$A103,'Báo cáo'!$AA:$AA,"&lt;="&amp;I$4)</f>
        <v>0</v>
      </c>
      <c r="J103" s="28">
        <f>SUMIFS('Báo cáo'!$O:$O,'Báo cáo'!$AD:$AD,$A103,'Báo cáo'!$Z:$Z,"&lt;="&amp;J$4)+SUMIFS('Báo cáo'!$P:$P,'Báo cáo'!$AD:$AD,$A103,'Báo cáo'!$Z:$Z,"&lt;="&amp;J$4)-SUMIFS('Báo cáo'!$Q:$Q,'Báo cáo'!$AD:$AD,$A103,'Báo cáo'!$AA:$AA,"&lt;="&amp;J$4)</f>
        <v>0</v>
      </c>
      <c r="K103" s="28">
        <f>SUMIFS('Báo cáo'!$O:$O,'Báo cáo'!$AD:$AD,$A103,'Báo cáo'!$Z:$Z,"&lt;="&amp;K$4)+SUMIFS('Báo cáo'!$P:$P,'Báo cáo'!$AD:$AD,$A103,'Báo cáo'!$Z:$Z,"&lt;="&amp;K$4)-SUMIFS('Báo cáo'!$Q:$Q,'Báo cáo'!$AD:$AD,$A103,'Báo cáo'!$AA:$AA,"&lt;="&amp;K$4)</f>
        <v>0</v>
      </c>
      <c r="L103" s="28">
        <f>SUMIFS('Báo cáo'!$O:$O,'Báo cáo'!$AD:$AD,$A103,'Báo cáo'!$Z:$Z,"&lt;="&amp;L$4)+SUMIFS('Báo cáo'!$P:$P,'Báo cáo'!$AD:$AD,$A103,'Báo cáo'!$Z:$Z,"&lt;="&amp;L$4)-SUMIFS('Báo cáo'!$Q:$Q,'Báo cáo'!$AD:$AD,$A103,'Báo cáo'!$AA:$AA,"&lt;="&amp;L$4)</f>
        <v>0</v>
      </c>
      <c r="M103" s="28">
        <f>SUMIFS('Báo cáo'!$O:$O,'Báo cáo'!$AD:$AD,$A103,'Báo cáo'!$Z:$Z,"&lt;="&amp;M$4)+SUMIFS('Báo cáo'!$P:$P,'Báo cáo'!$AD:$AD,$A103,'Báo cáo'!$Z:$Z,"&lt;="&amp;M$4)-SUMIFS('Báo cáo'!$Q:$Q,'Báo cáo'!$AD:$AD,$A103,'Báo cáo'!$AA:$AA,"&lt;="&amp;M$4)</f>
        <v>0</v>
      </c>
      <c r="N103" s="28">
        <f>SUMIFS('Báo cáo'!$O:$O,'Báo cáo'!$AD:$AD,$A103,'Báo cáo'!$Z:$Z,"&lt;="&amp;N$4)+SUMIFS('Báo cáo'!$P:$P,'Báo cáo'!$AD:$AD,$A103,'Báo cáo'!$Z:$Z,"&lt;="&amp;N$4)-SUMIFS('Báo cáo'!$Q:$Q,'Báo cáo'!$AD:$AD,$A103,'Báo cáo'!$AA:$AA,"&lt;="&amp;N$4)</f>
        <v>0</v>
      </c>
    </row>
    <row r="104" spans="1:14">
      <c r="A104"/>
      <c r="B104"/>
      <c r="C104" s="114">
        <f>SUMIFS('Báo cáo'!$O:$O,'Báo cáo'!$AD:$AD,$A104,'Báo cáo'!$Z:$Z,"&lt;="&amp;C$4)+SUMIFS('Báo cáo'!$P:$P,'Báo cáo'!$AD:$AD,$A104,'Báo cáo'!$Z:$Z,"&lt;="&amp;C$4)-SUMIFS('Báo cáo'!$Q:$Q,'Báo cáo'!$AD:$AD,$A104,'Báo cáo'!$AA:$AA,"&lt;="&amp;C$4)</f>
        <v>0</v>
      </c>
      <c r="D104" s="28">
        <f>SUMIFS('Báo cáo'!$O:$O,'Báo cáo'!$AD:$AD,$A104,'Báo cáo'!$Z:$Z,"&lt;="&amp;D$4)+SUMIFS('Báo cáo'!$P:$P,'Báo cáo'!$AD:$AD,$A104,'Báo cáo'!$Z:$Z,"&lt;="&amp;D$4)-SUMIFS('Báo cáo'!$Q:$Q,'Báo cáo'!$AD:$AD,$A104,'Báo cáo'!$AA:$AA,"&lt;="&amp;D$4)</f>
        <v>0</v>
      </c>
      <c r="E104" s="28">
        <f>SUMIFS('Báo cáo'!$O:$O,'Báo cáo'!$AD:$AD,$A104,'Báo cáo'!$Z:$Z,"&lt;="&amp;E$4)+SUMIFS('Báo cáo'!$P:$P,'Báo cáo'!$AD:$AD,$A104,'Báo cáo'!$Z:$Z,"&lt;="&amp;E$4)-SUMIFS('Báo cáo'!$Q:$Q,'Báo cáo'!$AD:$AD,$A104,'Báo cáo'!$AA:$AA,"&lt;="&amp;E$4)</f>
        <v>0</v>
      </c>
      <c r="F104" s="28">
        <f>SUMIFS('Báo cáo'!$O:$O,'Báo cáo'!$AD:$AD,$A104,'Báo cáo'!$Z:$Z,"&lt;="&amp;F$4)+SUMIFS('Báo cáo'!$P:$P,'Báo cáo'!$AD:$AD,$A104,'Báo cáo'!$Z:$Z,"&lt;="&amp;F$4)-SUMIFS('Báo cáo'!$Q:$Q,'Báo cáo'!$AD:$AD,$A104,'Báo cáo'!$AA:$AA,"&lt;="&amp;F$4)</f>
        <v>0</v>
      </c>
      <c r="G104" s="28">
        <f>SUMIFS('Báo cáo'!$O:$O,'Báo cáo'!$AD:$AD,$A104,'Báo cáo'!$Z:$Z,"&lt;="&amp;G$4)+SUMIFS('Báo cáo'!$P:$P,'Báo cáo'!$AD:$AD,$A104,'Báo cáo'!$Z:$Z,"&lt;="&amp;G$4)-SUMIFS('Báo cáo'!$Q:$Q,'Báo cáo'!$AD:$AD,$A104,'Báo cáo'!$AA:$AA,"&lt;="&amp;G$4)</f>
        <v>0</v>
      </c>
      <c r="H104" s="28">
        <f>SUMIFS('Báo cáo'!$O:$O,'Báo cáo'!$AD:$AD,$A104,'Báo cáo'!$Z:$Z,"&lt;="&amp;H$4)+SUMIFS('Báo cáo'!$P:$P,'Báo cáo'!$AD:$AD,$A104,'Báo cáo'!$Z:$Z,"&lt;="&amp;H$4)-SUMIFS('Báo cáo'!$Q:$Q,'Báo cáo'!$AD:$AD,$A104,'Báo cáo'!$AA:$AA,"&lt;="&amp;H$4)</f>
        <v>0</v>
      </c>
      <c r="I104" s="28">
        <f>SUMIFS('Báo cáo'!$O:$O,'Báo cáo'!$AD:$AD,$A104,'Báo cáo'!$Z:$Z,"&lt;="&amp;I$4)+SUMIFS('Báo cáo'!$P:$P,'Báo cáo'!$AD:$AD,$A104,'Báo cáo'!$Z:$Z,"&lt;="&amp;I$4)-SUMIFS('Báo cáo'!$Q:$Q,'Báo cáo'!$AD:$AD,$A104,'Báo cáo'!$AA:$AA,"&lt;="&amp;I$4)</f>
        <v>0</v>
      </c>
      <c r="J104" s="28">
        <f>SUMIFS('Báo cáo'!$O:$O,'Báo cáo'!$AD:$AD,$A104,'Báo cáo'!$Z:$Z,"&lt;="&amp;J$4)+SUMIFS('Báo cáo'!$P:$P,'Báo cáo'!$AD:$AD,$A104,'Báo cáo'!$Z:$Z,"&lt;="&amp;J$4)-SUMIFS('Báo cáo'!$Q:$Q,'Báo cáo'!$AD:$AD,$A104,'Báo cáo'!$AA:$AA,"&lt;="&amp;J$4)</f>
        <v>0</v>
      </c>
      <c r="K104" s="28">
        <f>SUMIFS('Báo cáo'!$O:$O,'Báo cáo'!$AD:$AD,$A104,'Báo cáo'!$Z:$Z,"&lt;="&amp;K$4)+SUMIFS('Báo cáo'!$P:$P,'Báo cáo'!$AD:$AD,$A104,'Báo cáo'!$Z:$Z,"&lt;="&amp;K$4)-SUMIFS('Báo cáo'!$Q:$Q,'Báo cáo'!$AD:$AD,$A104,'Báo cáo'!$AA:$AA,"&lt;="&amp;K$4)</f>
        <v>0</v>
      </c>
      <c r="L104" s="28">
        <f>SUMIFS('Báo cáo'!$O:$O,'Báo cáo'!$AD:$AD,$A104,'Báo cáo'!$Z:$Z,"&lt;="&amp;L$4)+SUMIFS('Báo cáo'!$P:$P,'Báo cáo'!$AD:$AD,$A104,'Báo cáo'!$Z:$Z,"&lt;="&amp;L$4)-SUMIFS('Báo cáo'!$Q:$Q,'Báo cáo'!$AD:$AD,$A104,'Báo cáo'!$AA:$AA,"&lt;="&amp;L$4)</f>
        <v>0</v>
      </c>
      <c r="M104" s="28">
        <f>SUMIFS('Báo cáo'!$O:$O,'Báo cáo'!$AD:$AD,$A104,'Báo cáo'!$Z:$Z,"&lt;="&amp;M$4)+SUMIFS('Báo cáo'!$P:$P,'Báo cáo'!$AD:$AD,$A104,'Báo cáo'!$Z:$Z,"&lt;="&amp;M$4)-SUMIFS('Báo cáo'!$Q:$Q,'Báo cáo'!$AD:$AD,$A104,'Báo cáo'!$AA:$AA,"&lt;="&amp;M$4)</f>
        <v>0</v>
      </c>
      <c r="N104" s="28">
        <f>SUMIFS('Báo cáo'!$O:$O,'Báo cáo'!$AD:$AD,$A104,'Báo cáo'!$Z:$Z,"&lt;="&amp;N$4)+SUMIFS('Báo cáo'!$P:$P,'Báo cáo'!$AD:$AD,$A104,'Báo cáo'!$Z:$Z,"&lt;="&amp;N$4)-SUMIFS('Báo cáo'!$Q:$Q,'Báo cáo'!$AD:$AD,$A104,'Báo cáo'!$AA:$AA,"&lt;="&amp;N$4)</f>
        <v>0</v>
      </c>
    </row>
    <row r="105" spans="1:14">
      <c r="A105"/>
      <c r="B105"/>
      <c r="C105" s="114">
        <f>SUMIFS('Báo cáo'!$O:$O,'Báo cáo'!$AD:$AD,$A105,'Báo cáo'!$Z:$Z,"&lt;="&amp;C$4)+SUMIFS('Báo cáo'!$P:$P,'Báo cáo'!$AD:$AD,$A105,'Báo cáo'!$Z:$Z,"&lt;="&amp;C$4)-SUMIFS('Báo cáo'!$Q:$Q,'Báo cáo'!$AD:$AD,$A105,'Báo cáo'!$AA:$AA,"&lt;="&amp;C$4)</f>
        <v>0</v>
      </c>
      <c r="D105" s="28">
        <f>SUMIFS('Báo cáo'!$O:$O,'Báo cáo'!$AD:$AD,$A105,'Báo cáo'!$Z:$Z,"&lt;="&amp;D$4)+SUMIFS('Báo cáo'!$P:$P,'Báo cáo'!$AD:$AD,$A105,'Báo cáo'!$Z:$Z,"&lt;="&amp;D$4)-SUMIFS('Báo cáo'!$Q:$Q,'Báo cáo'!$AD:$AD,$A105,'Báo cáo'!$AA:$AA,"&lt;="&amp;D$4)</f>
        <v>0</v>
      </c>
      <c r="E105" s="28">
        <f>SUMIFS('Báo cáo'!$O:$O,'Báo cáo'!$AD:$AD,$A105,'Báo cáo'!$Z:$Z,"&lt;="&amp;E$4)+SUMIFS('Báo cáo'!$P:$P,'Báo cáo'!$AD:$AD,$A105,'Báo cáo'!$Z:$Z,"&lt;="&amp;E$4)-SUMIFS('Báo cáo'!$Q:$Q,'Báo cáo'!$AD:$AD,$A105,'Báo cáo'!$AA:$AA,"&lt;="&amp;E$4)</f>
        <v>0</v>
      </c>
      <c r="F105" s="28">
        <f>SUMIFS('Báo cáo'!$O:$O,'Báo cáo'!$AD:$AD,$A105,'Báo cáo'!$Z:$Z,"&lt;="&amp;F$4)+SUMIFS('Báo cáo'!$P:$P,'Báo cáo'!$AD:$AD,$A105,'Báo cáo'!$Z:$Z,"&lt;="&amp;F$4)-SUMIFS('Báo cáo'!$Q:$Q,'Báo cáo'!$AD:$AD,$A105,'Báo cáo'!$AA:$AA,"&lt;="&amp;F$4)</f>
        <v>0</v>
      </c>
      <c r="G105" s="28">
        <f>SUMIFS('Báo cáo'!$O:$O,'Báo cáo'!$AD:$AD,$A105,'Báo cáo'!$Z:$Z,"&lt;="&amp;G$4)+SUMIFS('Báo cáo'!$P:$P,'Báo cáo'!$AD:$AD,$A105,'Báo cáo'!$Z:$Z,"&lt;="&amp;G$4)-SUMIFS('Báo cáo'!$Q:$Q,'Báo cáo'!$AD:$AD,$A105,'Báo cáo'!$AA:$AA,"&lt;="&amp;G$4)</f>
        <v>0</v>
      </c>
      <c r="H105" s="28">
        <f>SUMIFS('Báo cáo'!$O:$O,'Báo cáo'!$AD:$AD,$A105,'Báo cáo'!$Z:$Z,"&lt;="&amp;H$4)+SUMIFS('Báo cáo'!$P:$P,'Báo cáo'!$AD:$AD,$A105,'Báo cáo'!$Z:$Z,"&lt;="&amp;H$4)-SUMIFS('Báo cáo'!$Q:$Q,'Báo cáo'!$AD:$AD,$A105,'Báo cáo'!$AA:$AA,"&lt;="&amp;H$4)</f>
        <v>0</v>
      </c>
      <c r="I105" s="28">
        <f>SUMIFS('Báo cáo'!$O:$O,'Báo cáo'!$AD:$AD,$A105,'Báo cáo'!$Z:$Z,"&lt;="&amp;I$4)+SUMIFS('Báo cáo'!$P:$P,'Báo cáo'!$AD:$AD,$A105,'Báo cáo'!$Z:$Z,"&lt;="&amp;I$4)-SUMIFS('Báo cáo'!$Q:$Q,'Báo cáo'!$AD:$AD,$A105,'Báo cáo'!$AA:$AA,"&lt;="&amp;I$4)</f>
        <v>0</v>
      </c>
      <c r="J105" s="28">
        <f>SUMIFS('Báo cáo'!$O:$O,'Báo cáo'!$AD:$AD,$A105,'Báo cáo'!$Z:$Z,"&lt;="&amp;J$4)+SUMIFS('Báo cáo'!$P:$P,'Báo cáo'!$AD:$AD,$A105,'Báo cáo'!$Z:$Z,"&lt;="&amp;J$4)-SUMIFS('Báo cáo'!$Q:$Q,'Báo cáo'!$AD:$AD,$A105,'Báo cáo'!$AA:$AA,"&lt;="&amp;J$4)</f>
        <v>0</v>
      </c>
      <c r="K105" s="28">
        <f>SUMIFS('Báo cáo'!$O:$O,'Báo cáo'!$AD:$AD,$A105,'Báo cáo'!$Z:$Z,"&lt;="&amp;K$4)+SUMIFS('Báo cáo'!$P:$P,'Báo cáo'!$AD:$AD,$A105,'Báo cáo'!$Z:$Z,"&lt;="&amp;K$4)-SUMIFS('Báo cáo'!$Q:$Q,'Báo cáo'!$AD:$AD,$A105,'Báo cáo'!$AA:$AA,"&lt;="&amp;K$4)</f>
        <v>0</v>
      </c>
      <c r="L105" s="28">
        <f>SUMIFS('Báo cáo'!$O:$O,'Báo cáo'!$AD:$AD,$A105,'Báo cáo'!$Z:$Z,"&lt;="&amp;L$4)+SUMIFS('Báo cáo'!$P:$P,'Báo cáo'!$AD:$AD,$A105,'Báo cáo'!$Z:$Z,"&lt;="&amp;L$4)-SUMIFS('Báo cáo'!$Q:$Q,'Báo cáo'!$AD:$AD,$A105,'Báo cáo'!$AA:$AA,"&lt;="&amp;L$4)</f>
        <v>0</v>
      </c>
      <c r="M105" s="28">
        <f>SUMIFS('Báo cáo'!$O:$O,'Báo cáo'!$AD:$AD,$A105,'Báo cáo'!$Z:$Z,"&lt;="&amp;M$4)+SUMIFS('Báo cáo'!$P:$P,'Báo cáo'!$AD:$AD,$A105,'Báo cáo'!$Z:$Z,"&lt;="&amp;M$4)-SUMIFS('Báo cáo'!$Q:$Q,'Báo cáo'!$AD:$AD,$A105,'Báo cáo'!$AA:$AA,"&lt;="&amp;M$4)</f>
        <v>0</v>
      </c>
      <c r="N105" s="28">
        <f>SUMIFS('Báo cáo'!$O:$O,'Báo cáo'!$AD:$AD,$A105,'Báo cáo'!$Z:$Z,"&lt;="&amp;N$4)+SUMIFS('Báo cáo'!$P:$P,'Báo cáo'!$AD:$AD,$A105,'Báo cáo'!$Z:$Z,"&lt;="&amp;N$4)-SUMIFS('Báo cáo'!$Q:$Q,'Báo cáo'!$AD:$AD,$A105,'Báo cáo'!$AA:$AA,"&lt;="&amp;N$4)</f>
        <v>0</v>
      </c>
    </row>
    <row r="106" spans="1:14">
      <c r="A106"/>
      <c r="B106"/>
      <c r="C106" s="114">
        <f>SUMIFS('Báo cáo'!$O:$O,'Báo cáo'!$AD:$AD,$A106,'Báo cáo'!$Z:$Z,"&lt;="&amp;C$4)+SUMIFS('Báo cáo'!$P:$P,'Báo cáo'!$AD:$AD,$A106,'Báo cáo'!$Z:$Z,"&lt;="&amp;C$4)-SUMIFS('Báo cáo'!$Q:$Q,'Báo cáo'!$AD:$AD,$A106,'Báo cáo'!$AA:$AA,"&lt;="&amp;C$4)</f>
        <v>0</v>
      </c>
      <c r="D106" s="28">
        <f>SUMIFS('Báo cáo'!$O:$O,'Báo cáo'!$AD:$AD,$A106,'Báo cáo'!$Z:$Z,"&lt;="&amp;D$4)+SUMIFS('Báo cáo'!$P:$P,'Báo cáo'!$AD:$AD,$A106,'Báo cáo'!$Z:$Z,"&lt;="&amp;D$4)-SUMIFS('Báo cáo'!$Q:$Q,'Báo cáo'!$AD:$AD,$A106,'Báo cáo'!$AA:$AA,"&lt;="&amp;D$4)</f>
        <v>0</v>
      </c>
      <c r="E106" s="28">
        <f>SUMIFS('Báo cáo'!$O:$O,'Báo cáo'!$AD:$AD,$A106,'Báo cáo'!$Z:$Z,"&lt;="&amp;E$4)+SUMIFS('Báo cáo'!$P:$P,'Báo cáo'!$AD:$AD,$A106,'Báo cáo'!$Z:$Z,"&lt;="&amp;E$4)-SUMIFS('Báo cáo'!$Q:$Q,'Báo cáo'!$AD:$AD,$A106,'Báo cáo'!$AA:$AA,"&lt;="&amp;E$4)</f>
        <v>0</v>
      </c>
      <c r="F106" s="28">
        <f>SUMIFS('Báo cáo'!$O:$O,'Báo cáo'!$AD:$AD,$A106,'Báo cáo'!$Z:$Z,"&lt;="&amp;F$4)+SUMIFS('Báo cáo'!$P:$P,'Báo cáo'!$AD:$AD,$A106,'Báo cáo'!$Z:$Z,"&lt;="&amp;F$4)-SUMIFS('Báo cáo'!$Q:$Q,'Báo cáo'!$AD:$AD,$A106,'Báo cáo'!$AA:$AA,"&lt;="&amp;F$4)</f>
        <v>0</v>
      </c>
      <c r="G106" s="28">
        <f>SUMIFS('Báo cáo'!$O:$O,'Báo cáo'!$AD:$AD,$A106,'Báo cáo'!$Z:$Z,"&lt;="&amp;G$4)+SUMIFS('Báo cáo'!$P:$P,'Báo cáo'!$AD:$AD,$A106,'Báo cáo'!$Z:$Z,"&lt;="&amp;G$4)-SUMIFS('Báo cáo'!$Q:$Q,'Báo cáo'!$AD:$AD,$A106,'Báo cáo'!$AA:$AA,"&lt;="&amp;G$4)</f>
        <v>0</v>
      </c>
      <c r="H106" s="28">
        <f>SUMIFS('Báo cáo'!$O:$O,'Báo cáo'!$AD:$AD,$A106,'Báo cáo'!$Z:$Z,"&lt;="&amp;H$4)+SUMIFS('Báo cáo'!$P:$P,'Báo cáo'!$AD:$AD,$A106,'Báo cáo'!$Z:$Z,"&lt;="&amp;H$4)-SUMIFS('Báo cáo'!$Q:$Q,'Báo cáo'!$AD:$AD,$A106,'Báo cáo'!$AA:$AA,"&lt;="&amp;H$4)</f>
        <v>0</v>
      </c>
      <c r="I106" s="28">
        <f>SUMIFS('Báo cáo'!$O:$O,'Báo cáo'!$AD:$AD,$A106,'Báo cáo'!$Z:$Z,"&lt;="&amp;I$4)+SUMIFS('Báo cáo'!$P:$P,'Báo cáo'!$AD:$AD,$A106,'Báo cáo'!$Z:$Z,"&lt;="&amp;I$4)-SUMIFS('Báo cáo'!$Q:$Q,'Báo cáo'!$AD:$AD,$A106,'Báo cáo'!$AA:$AA,"&lt;="&amp;I$4)</f>
        <v>0</v>
      </c>
      <c r="J106" s="28">
        <f>SUMIFS('Báo cáo'!$O:$O,'Báo cáo'!$AD:$AD,$A106,'Báo cáo'!$Z:$Z,"&lt;="&amp;J$4)+SUMIFS('Báo cáo'!$P:$P,'Báo cáo'!$AD:$AD,$A106,'Báo cáo'!$Z:$Z,"&lt;="&amp;J$4)-SUMIFS('Báo cáo'!$Q:$Q,'Báo cáo'!$AD:$AD,$A106,'Báo cáo'!$AA:$AA,"&lt;="&amp;J$4)</f>
        <v>0</v>
      </c>
      <c r="K106" s="28">
        <f>SUMIFS('Báo cáo'!$O:$O,'Báo cáo'!$AD:$AD,$A106,'Báo cáo'!$Z:$Z,"&lt;="&amp;K$4)+SUMIFS('Báo cáo'!$P:$P,'Báo cáo'!$AD:$AD,$A106,'Báo cáo'!$Z:$Z,"&lt;="&amp;K$4)-SUMIFS('Báo cáo'!$Q:$Q,'Báo cáo'!$AD:$AD,$A106,'Báo cáo'!$AA:$AA,"&lt;="&amp;K$4)</f>
        <v>0</v>
      </c>
      <c r="L106" s="28">
        <f>SUMIFS('Báo cáo'!$O:$O,'Báo cáo'!$AD:$AD,$A106,'Báo cáo'!$Z:$Z,"&lt;="&amp;L$4)+SUMIFS('Báo cáo'!$P:$P,'Báo cáo'!$AD:$AD,$A106,'Báo cáo'!$Z:$Z,"&lt;="&amp;L$4)-SUMIFS('Báo cáo'!$Q:$Q,'Báo cáo'!$AD:$AD,$A106,'Báo cáo'!$AA:$AA,"&lt;="&amp;L$4)</f>
        <v>0</v>
      </c>
      <c r="M106" s="28">
        <f>SUMIFS('Báo cáo'!$O:$O,'Báo cáo'!$AD:$AD,$A106,'Báo cáo'!$Z:$Z,"&lt;="&amp;M$4)+SUMIFS('Báo cáo'!$P:$P,'Báo cáo'!$AD:$AD,$A106,'Báo cáo'!$Z:$Z,"&lt;="&amp;M$4)-SUMIFS('Báo cáo'!$Q:$Q,'Báo cáo'!$AD:$AD,$A106,'Báo cáo'!$AA:$AA,"&lt;="&amp;M$4)</f>
        <v>0</v>
      </c>
      <c r="N106" s="28">
        <f>SUMIFS('Báo cáo'!$O:$O,'Báo cáo'!$AD:$AD,$A106,'Báo cáo'!$Z:$Z,"&lt;="&amp;N$4)+SUMIFS('Báo cáo'!$P:$P,'Báo cáo'!$AD:$AD,$A106,'Báo cáo'!$Z:$Z,"&lt;="&amp;N$4)-SUMIFS('Báo cáo'!$Q:$Q,'Báo cáo'!$AD:$AD,$A106,'Báo cáo'!$AA:$AA,"&lt;="&amp;N$4)</f>
        <v>0</v>
      </c>
    </row>
    <row r="107" spans="1:14">
      <c r="A107"/>
      <c r="B107"/>
      <c r="C107" s="114">
        <f>SUMIFS('Báo cáo'!$O:$O,'Báo cáo'!$AD:$AD,$A107,'Báo cáo'!$Z:$Z,"&lt;="&amp;C$4)+SUMIFS('Báo cáo'!$P:$P,'Báo cáo'!$AD:$AD,$A107,'Báo cáo'!$Z:$Z,"&lt;="&amp;C$4)-SUMIFS('Báo cáo'!$Q:$Q,'Báo cáo'!$AD:$AD,$A107,'Báo cáo'!$AA:$AA,"&lt;="&amp;C$4)</f>
        <v>0</v>
      </c>
      <c r="D107" s="28">
        <f>SUMIFS('Báo cáo'!$O:$O,'Báo cáo'!$AD:$AD,$A107,'Báo cáo'!$Z:$Z,"&lt;="&amp;D$4)+SUMIFS('Báo cáo'!$P:$P,'Báo cáo'!$AD:$AD,$A107,'Báo cáo'!$Z:$Z,"&lt;="&amp;D$4)-SUMIFS('Báo cáo'!$Q:$Q,'Báo cáo'!$AD:$AD,$A107,'Báo cáo'!$AA:$AA,"&lt;="&amp;D$4)</f>
        <v>0</v>
      </c>
      <c r="E107" s="28">
        <f>SUMIFS('Báo cáo'!$O:$O,'Báo cáo'!$AD:$AD,$A107,'Báo cáo'!$Z:$Z,"&lt;="&amp;E$4)+SUMIFS('Báo cáo'!$P:$P,'Báo cáo'!$AD:$AD,$A107,'Báo cáo'!$Z:$Z,"&lt;="&amp;E$4)-SUMIFS('Báo cáo'!$Q:$Q,'Báo cáo'!$AD:$AD,$A107,'Báo cáo'!$AA:$AA,"&lt;="&amp;E$4)</f>
        <v>0</v>
      </c>
      <c r="F107" s="28">
        <f>SUMIFS('Báo cáo'!$O:$O,'Báo cáo'!$AD:$AD,$A107,'Báo cáo'!$Z:$Z,"&lt;="&amp;F$4)+SUMIFS('Báo cáo'!$P:$P,'Báo cáo'!$AD:$AD,$A107,'Báo cáo'!$Z:$Z,"&lt;="&amp;F$4)-SUMIFS('Báo cáo'!$Q:$Q,'Báo cáo'!$AD:$AD,$A107,'Báo cáo'!$AA:$AA,"&lt;="&amp;F$4)</f>
        <v>0</v>
      </c>
      <c r="G107" s="28">
        <f>SUMIFS('Báo cáo'!$O:$O,'Báo cáo'!$AD:$AD,$A107,'Báo cáo'!$Z:$Z,"&lt;="&amp;G$4)+SUMIFS('Báo cáo'!$P:$P,'Báo cáo'!$AD:$AD,$A107,'Báo cáo'!$Z:$Z,"&lt;="&amp;G$4)-SUMIFS('Báo cáo'!$Q:$Q,'Báo cáo'!$AD:$AD,$A107,'Báo cáo'!$AA:$AA,"&lt;="&amp;G$4)</f>
        <v>0</v>
      </c>
      <c r="H107" s="28">
        <f>SUMIFS('Báo cáo'!$O:$O,'Báo cáo'!$AD:$AD,$A107,'Báo cáo'!$Z:$Z,"&lt;="&amp;H$4)+SUMIFS('Báo cáo'!$P:$P,'Báo cáo'!$AD:$AD,$A107,'Báo cáo'!$Z:$Z,"&lt;="&amp;H$4)-SUMIFS('Báo cáo'!$Q:$Q,'Báo cáo'!$AD:$AD,$A107,'Báo cáo'!$AA:$AA,"&lt;="&amp;H$4)</f>
        <v>0</v>
      </c>
      <c r="I107" s="28">
        <f>SUMIFS('Báo cáo'!$O:$O,'Báo cáo'!$AD:$AD,$A107,'Báo cáo'!$Z:$Z,"&lt;="&amp;I$4)+SUMIFS('Báo cáo'!$P:$P,'Báo cáo'!$AD:$AD,$A107,'Báo cáo'!$Z:$Z,"&lt;="&amp;I$4)-SUMIFS('Báo cáo'!$Q:$Q,'Báo cáo'!$AD:$AD,$A107,'Báo cáo'!$AA:$AA,"&lt;="&amp;I$4)</f>
        <v>0</v>
      </c>
      <c r="J107" s="28">
        <f>SUMIFS('Báo cáo'!$O:$O,'Báo cáo'!$AD:$AD,$A107,'Báo cáo'!$Z:$Z,"&lt;="&amp;J$4)+SUMIFS('Báo cáo'!$P:$P,'Báo cáo'!$AD:$AD,$A107,'Báo cáo'!$Z:$Z,"&lt;="&amp;J$4)-SUMIFS('Báo cáo'!$Q:$Q,'Báo cáo'!$AD:$AD,$A107,'Báo cáo'!$AA:$AA,"&lt;="&amp;J$4)</f>
        <v>0</v>
      </c>
      <c r="K107" s="28">
        <f>SUMIFS('Báo cáo'!$O:$O,'Báo cáo'!$AD:$AD,$A107,'Báo cáo'!$Z:$Z,"&lt;="&amp;K$4)+SUMIFS('Báo cáo'!$P:$P,'Báo cáo'!$AD:$AD,$A107,'Báo cáo'!$Z:$Z,"&lt;="&amp;K$4)-SUMIFS('Báo cáo'!$Q:$Q,'Báo cáo'!$AD:$AD,$A107,'Báo cáo'!$AA:$AA,"&lt;="&amp;K$4)</f>
        <v>0</v>
      </c>
      <c r="L107" s="28">
        <f>SUMIFS('Báo cáo'!$O:$O,'Báo cáo'!$AD:$AD,$A107,'Báo cáo'!$Z:$Z,"&lt;="&amp;L$4)+SUMIFS('Báo cáo'!$P:$P,'Báo cáo'!$AD:$AD,$A107,'Báo cáo'!$Z:$Z,"&lt;="&amp;L$4)-SUMIFS('Báo cáo'!$Q:$Q,'Báo cáo'!$AD:$AD,$A107,'Báo cáo'!$AA:$AA,"&lt;="&amp;L$4)</f>
        <v>0</v>
      </c>
      <c r="M107" s="28">
        <f>SUMIFS('Báo cáo'!$O:$O,'Báo cáo'!$AD:$AD,$A107,'Báo cáo'!$Z:$Z,"&lt;="&amp;M$4)+SUMIFS('Báo cáo'!$P:$P,'Báo cáo'!$AD:$AD,$A107,'Báo cáo'!$Z:$Z,"&lt;="&amp;M$4)-SUMIFS('Báo cáo'!$Q:$Q,'Báo cáo'!$AD:$AD,$A107,'Báo cáo'!$AA:$AA,"&lt;="&amp;M$4)</f>
        <v>0</v>
      </c>
      <c r="N107" s="28">
        <f>SUMIFS('Báo cáo'!$O:$O,'Báo cáo'!$AD:$AD,$A107,'Báo cáo'!$Z:$Z,"&lt;="&amp;N$4)+SUMIFS('Báo cáo'!$P:$P,'Báo cáo'!$AD:$AD,$A107,'Báo cáo'!$Z:$Z,"&lt;="&amp;N$4)-SUMIFS('Báo cáo'!$Q:$Q,'Báo cáo'!$AD:$AD,$A107,'Báo cáo'!$AA:$AA,"&lt;="&amp;N$4)</f>
        <v>0</v>
      </c>
    </row>
    <row r="108" spans="1:14">
      <c r="A108"/>
      <c r="B108"/>
      <c r="C108" s="114">
        <f>SUMIFS('Báo cáo'!$O:$O,'Báo cáo'!$AD:$AD,$A108,'Báo cáo'!$Z:$Z,"&lt;="&amp;C$4)+SUMIFS('Báo cáo'!$P:$P,'Báo cáo'!$AD:$AD,$A108,'Báo cáo'!$Z:$Z,"&lt;="&amp;C$4)-SUMIFS('Báo cáo'!$Q:$Q,'Báo cáo'!$AD:$AD,$A108,'Báo cáo'!$AA:$AA,"&lt;="&amp;C$4)</f>
        <v>0</v>
      </c>
      <c r="D108" s="28">
        <f>SUMIFS('Báo cáo'!$O:$O,'Báo cáo'!$AD:$AD,$A108,'Báo cáo'!$Z:$Z,"&lt;="&amp;D$4)+SUMIFS('Báo cáo'!$P:$P,'Báo cáo'!$AD:$AD,$A108,'Báo cáo'!$Z:$Z,"&lt;="&amp;D$4)-SUMIFS('Báo cáo'!$Q:$Q,'Báo cáo'!$AD:$AD,$A108,'Báo cáo'!$AA:$AA,"&lt;="&amp;D$4)</f>
        <v>0</v>
      </c>
      <c r="E108" s="28">
        <f>SUMIFS('Báo cáo'!$O:$O,'Báo cáo'!$AD:$AD,$A108,'Báo cáo'!$Z:$Z,"&lt;="&amp;E$4)+SUMIFS('Báo cáo'!$P:$P,'Báo cáo'!$AD:$AD,$A108,'Báo cáo'!$Z:$Z,"&lt;="&amp;E$4)-SUMIFS('Báo cáo'!$Q:$Q,'Báo cáo'!$AD:$AD,$A108,'Báo cáo'!$AA:$AA,"&lt;="&amp;E$4)</f>
        <v>0</v>
      </c>
      <c r="F108" s="28">
        <f>SUMIFS('Báo cáo'!$O:$O,'Báo cáo'!$AD:$AD,$A108,'Báo cáo'!$Z:$Z,"&lt;="&amp;F$4)+SUMIFS('Báo cáo'!$P:$P,'Báo cáo'!$AD:$AD,$A108,'Báo cáo'!$Z:$Z,"&lt;="&amp;F$4)-SUMIFS('Báo cáo'!$Q:$Q,'Báo cáo'!$AD:$AD,$A108,'Báo cáo'!$AA:$AA,"&lt;="&amp;F$4)</f>
        <v>0</v>
      </c>
      <c r="G108" s="28">
        <f>SUMIFS('Báo cáo'!$O:$O,'Báo cáo'!$AD:$AD,$A108,'Báo cáo'!$Z:$Z,"&lt;="&amp;G$4)+SUMIFS('Báo cáo'!$P:$P,'Báo cáo'!$AD:$AD,$A108,'Báo cáo'!$Z:$Z,"&lt;="&amp;G$4)-SUMIFS('Báo cáo'!$Q:$Q,'Báo cáo'!$AD:$AD,$A108,'Báo cáo'!$AA:$AA,"&lt;="&amp;G$4)</f>
        <v>0</v>
      </c>
      <c r="H108" s="28">
        <f>SUMIFS('Báo cáo'!$O:$O,'Báo cáo'!$AD:$AD,$A108,'Báo cáo'!$Z:$Z,"&lt;="&amp;H$4)+SUMIFS('Báo cáo'!$P:$P,'Báo cáo'!$AD:$AD,$A108,'Báo cáo'!$Z:$Z,"&lt;="&amp;H$4)-SUMIFS('Báo cáo'!$Q:$Q,'Báo cáo'!$AD:$AD,$A108,'Báo cáo'!$AA:$AA,"&lt;="&amp;H$4)</f>
        <v>0</v>
      </c>
      <c r="I108" s="28">
        <f>SUMIFS('Báo cáo'!$O:$O,'Báo cáo'!$AD:$AD,$A108,'Báo cáo'!$Z:$Z,"&lt;="&amp;I$4)+SUMIFS('Báo cáo'!$P:$P,'Báo cáo'!$AD:$AD,$A108,'Báo cáo'!$Z:$Z,"&lt;="&amp;I$4)-SUMIFS('Báo cáo'!$Q:$Q,'Báo cáo'!$AD:$AD,$A108,'Báo cáo'!$AA:$AA,"&lt;="&amp;I$4)</f>
        <v>0</v>
      </c>
      <c r="J108" s="28">
        <f>SUMIFS('Báo cáo'!$O:$O,'Báo cáo'!$AD:$AD,$A108,'Báo cáo'!$Z:$Z,"&lt;="&amp;J$4)+SUMIFS('Báo cáo'!$P:$P,'Báo cáo'!$AD:$AD,$A108,'Báo cáo'!$Z:$Z,"&lt;="&amp;J$4)-SUMIFS('Báo cáo'!$Q:$Q,'Báo cáo'!$AD:$AD,$A108,'Báo cáo'!$AA:$AA,"&lt;="&amp;J$4)</f>
        <v>0</v>
      </c>
      <c r="K108" s="28">
        <f>SUMIFS('Báo cáo'!$O:$O,'Báo cáo'!$AD:$AD,$A108,'Báo cáo'!$Z:$Z,"&lt;="&amp;K$4)+SUMIFS('Báo cáo'!$P:$P,'Báo cáo'!$AD:$AD,$A108,'Báo cáo'!$Z:$Z,"&lt;="&amp;K$4)-SUMIFS('Báo cáo'!$Q:$Q,'Báo cáo'!$AD:$AD,$A108,'Báo cáo'!$AA:$AA,"&lt;="&amp;K$4)</f>
        <v>0</v>
      </c>
      <c r="L108" s="28">
        <f>SUMIFS('Báo cáo'!$O:$O,'Báo cáo'!$AD:$AD,$A108,'Báo cáo'!$Z:$Z,"&lt;="&amp;L$4)+SUMIFS('Báo cáo'!$P:$P,'Báo cáo'!$AD:$AD,$A108,'Báo cáo'!$Z:$Z,"&lt;="&amp;L$4)-SUMIFS('Báo cáo'!$Q:$Q,'Báo cáo'!$AD:$AD,$A108,'Báo cáo'!$AA:$AA,"&lt;="&amp;L$4)</f>
        <v>0</v>
      </c>
      <c r="M108" s="28">
        <f>SUMIFS('Báo cáo'!$O:$O,'Báo cáo'!$AD:$AD,$A108,'Báo cáo'!$Z:$Z,"&lt;="&amp;M$4)+SUMIFS('Báo cáo'!$P:$P,'Báo cáo'!$AD:$AD,$A108,'Báo cáo'!$Z:$Z,"&lt;="&amp;M$4)-SUMIFS('Báo cáo'!$Q:$Q,'Báo cáo'!$AD:$AD,$A108,'Báo cáo'!$AA:$AA,"&lt;="&amp;M$4)</f>
        <v>0</v>
      </c>
      <c r="N108" s="28">
        <f>SUMIFS('Báo cáo'!$O:$O,'Báo cáo'!$AD:$AD,$A108,'Báo cáo'!$Z:$Z,"&lt;="&amp;N$4)+SUMIFS('Báo cáo'!$P:$P,'Báo cáo'!$AD:$AD,$A108,'Báo cáo'!$Z:$Z,"&lt;="&amp;N$4)-SUMIFS('Báo cáo'!$Q:$Q,'Báo cáo'!$AD:$AD,$A108,'Báo cáo'!$AA:$AA,"&lt;="&amp;N$4)</f>
        <v>0</v>
      </c>
    </row>
    <row r="109" spans="1:14">
      <c r="A109"/>
      <c r="B109"/>
      <c r="C109" s="114">
        <f>SUMIFS('Báo cáo'!$O:$O,'Báo cáo'!$AD:$AD,$A109,'Báo cáo'!$Z:$Z,"&lt;="&amp;C$4)+SUMIFS('Báo cáo'!$P:$P,'Báo cáo'!$AD:$AD,$A109,'Báo cáo'!$Z:$Z,"&lt;="&amp;C$4)-SUMIFS('Báo cáo'!$Q:$Q,'Báo cáo'!$AD:$AD,$A109,'Báo cáo'!$AA:$AA,"&lt;="&amp;C$4)</f>
        <v>0</v>
      </c>
      <c r="D109" s="28">
        <f>SUMIFS('Báo cáo'!$O:$O,'Báo cáo'!$AD:$AD,$A109,'Báo cáo'!$Z:$Z,"&lt;="&amp;D$4)+SUMIFS('Báo cáo'!$P:$P,'Báo cáo'!$AD:$AD,$A109,'Báo cáo'!$Z:$Z,"&lt;="&amp;D$4)-SUMIFS('Báo cáo'!$Q:$Q,'Báo cáo'!$AD:$AD,$A109,'Báo cáo'!$AA:$AA,"&lt;="&amp;D$4)</f>
        <v>0</v>
      </c>
      <c r="E109" s="28">
        <f>SUMIFS('Báo cáo'!$O:$O,'Báo cáo'!$AD:$AD,$A109,'Báo cáo'!$Z:$Z,"&lt;="&amp;E$4)+SUMIFS('Báo cáo'!$P:$P,'Báo cáo'!$AD:$AD,$A109,'Báo cáo'!$Z:$Z,"&lt;="&amp;E$4)-SUMIFS('Báo cáo'!$Q:$Q,'Báo cáo'!$AD:$AD,$A109,'Báo cáo'!$AA:$AA,"&lt;="&amp;E$4)</f>
        <v>0</v>
      </c>
      <c r="F109" s="28">
        <f>SUMIFS('Báo cáo'!$O:$O,'Báo cáo'!$AD:$AD,$A109,'Báo cáo'!$Z:$Z,"&lt;="&amp;F$4)+SUMIFS('Báo cáo'!$P:$P,'Báo cáo'!$AD:$AD,$A109,'Báo cáo'!$Z:$Z,"&lt;="&amp;F$4)-SUMIFS('Báo cáo'!$Q:$Q,'Báo cáo'!$AD:$AD,$A109,'Báo cáo'!$AA:$AA,"&lt;="&amp;F$4)</f>
        <v>0</v>
      </c>
      <c r="G109" s="28">
        <f>SUMIFS('Báo cáo'!$O:$O,'Báo cáo'!$AD:$AD,$A109,'Báo cáo'!$Z:$Z,"&lt;="&amp;G$4)+SUMIFS('Báo cáo'!$P:$P,'Báo cáo'!$AD:$AD,$A109,'Báo cáo'!$Z:$Z,"&lt;="&amp;G$4)-SUMIFS('Báo cáo'!$Q:$Q,'Báo cáo'!$AD:$AD,$A109,'Báo cáo'!$AA:$AA,"&lt;="&amp;G$4)</f>
        <v>0</v>
      </c>
      <c r="H109" s="28">
        <f>SUMIFS('Báo cáo'!$O:$O,'Báo cáo'!$AD:$AD,$A109,'Báo cáo'!$Z:$Z,"&lt;="&amp;H$4)+SUMIFS('Báo cáo'!$P:$P,'Báo cáo'!$AD:$AD,$A109,'Báo cáo'!$Z:$Z,"&lt;="&amp;H$4)-SUMIFS('Báo cáo'!$Q:$Q,'Báo cáo'!$AD:$AD,$A109,'Báo cáo'!$AA:$AA,"&lt;="&amp;H$4)</f>
        <v>0</v>
      </c>
      <c r="I109" s="28">
        <f>SUMIFS('Báo cáo'!$O:$O,'Báo cáo'!$AD:$AD,$A109,'Báo cáo'!$Z:$Z,"&lt;="&amp;I$4)+SUMIFS('Báo cáo'!$P:$P,'Báo cáo'!$AD:$AD,$A109,'Báo cáo'!$Z:$Z,"&lt;="&amp;I$4)-SUMIFS('Báo cáo'!$Q:$Q,'Báo cáo'!$AD:$AD,$A109,'Báo cáo'!$AA:$AA,"&lt;="&amp;I$4)</f>
        <v>0</v>
      </c>
      <c r="J109" s="28">
        <f>SUMIFS('Báo cáo'!$O:$O,'Báo cáo'!$AD:$AD,$A109,'Báo cáo'!$Z:$Z,"&lt;="&amp;J$4)+SUMIFS('Báo cáo'!$P:$P,'Báo cáo'!$AD:$AD,$A109,'Báo cáo'!$Z:$Z,"&lt;="&amp;J$4)-SUMIFS('Báo cáo'!$Q:$Q,'Báo cáo'!$AD:$AD,$A109,'Báo cáo'!$AA:$AA,"&lt;="&amp;J$4)</f>
        <v>0</v>
      </c>
      <c r="K109" s="28">
        <f>SUMIFS('Báo cáo'!$O:$O,'Báo cáo'!$AD:$AD,$A109,'Báo cáo'!$Z:$Z,"&lt;="&amp;K$4)+SUMIFS('Báo cáo'!$P:$P,'Báo cáo'!$AD:$AD,$A109,'Báo cáo'!$Z:$Z,"&lt;="&amp;K$4)-SUMIFS('Báo cáo'!$Q:$Q,'Báo cáo'!$AD:$AD,$A109,'Báo cáo'!$AA:$AA,"&lt;="&amp;K$4)</f>
        <v>0</v>
      </c>
      <c r="L109" s="28">
        <f>SUMIFS('Báo cáo'!$O:$O,'Báo cáo'!$AD:$AD,$A109,'Báo cáo'!$Z:$Z,"&lt;="&amp;L$4)+SUMIFS('Báo cáo'!$P:$P,'Báo cáo'!$AD:$AD,$A109,'Báo cáo'!$Z:$Z,"&lt;="&amp;L$4)-SUMIFS('Báo cáo'!$Q:$Q,'Báo cáo'!$AD:$AD,$A109,'Báo cáo'!$AA:$AA,"&lt;="&amp;L$4)</f>
        <v>0</v>
      </c>
      <c r="M109" s="28">
        <f>SUMIFS('Báo cáo'!$O:$O,'Báo cáo'!$AD:$AD,$A109,'Báo cáo'!$Z:$Z,"&lt;="&amp;M$4)+SUMIFS('Báo cáo'!$P:$P,'Báo cáo'!$AD:$AD,$A109,'Báo cáo'!$Z:$Z,"&lt;="&amp;M$4)-SUMIFS('Báo cáo'!$Q:$Q,'Báo cáo'!$AD:$AD,$A109,'Báo cáo'!$AA:$AA,"&lt;="&amp;M$4)</f>
        <v>0</v>
      </c>
      <c r="N109" s="28">
        <f>SUMIFS('Báo cáo'!$O:$O,'Báo cáo'!$AD:$AD,$A109,'Báo cáo'!$Z:$Z,"&lt;="&amp;N$4)+SUMIFS('Báo cáo'!$P:$P,'Báo cáo'!$AD:$AD,$A109,'Báo cáo'!$Z:$Z,"&lt;="&amp;N$4)-SUMIFS('Báo cáo'!$Q:$Q,'Báo cáo'!$AD:$AD,$A109,'Báo cáo'!$AA:$AA,"&lt;="&amp;N$4)</f>
        <v>0</v>
      </c>
    </row>
    <row r="110" spans="1:14">
      <c r="A110"/>
      <c r="B110"/>
      <c r="C110" s="114">
        <f>SUMIFS('Báo cáo'!$O:$O,'Báo cáo'!$AD:$AD,$A110,'Báo cáo'!$Z:$Z,"&lt;="&amp;C$4)+SUMIFS('Báo cáo'!$P:$P,'Báo cáo'!$AD:$AD,$A110,'Báo cáo'!$Z:$Z,"&lt;="&amp;C$4)-SUMIFS('Báo cáo'!$Q:$Q,'Báo cáo'!$AD:$AD,$A110,'Báo cáo'!$AA:$AA,"&lt;="&amp;C$4)</f>
        <v>0</v>
      </c>
      <c r="D110" s="28">
        <f>SUMIFS('Báo cáo'!$O:$O,'Báo cáo'!$AD:$AD,$A110,'Báo cáo'!$Z:$Z,"&lt;="&amp;D$4)+SUMIFS('Báo cáo'!$P:$P,'Báo cáo'!$AD:$AD,$A110,'Báo cáo'!$Z:$Z,"&lt;="&amp;D$4)-SUMIFS('Báo cáo'!$Q:$Q,'Báo cáo'!$AD:$AD,$A110,'Báo cáo'!$AA:$AA,"&lt;="&amp;D$4)</f>
        <v>0</v>
      </c>
      <c r="E110" s="28">
        <f>SUMIFS('Báo cáo'!$O:$O,'Báo cáo'!$AD:$AD,$A110,'Báo cáo'!$Z:$Z,"&lt;="&amp;E$4)+SUMIFS('Báo cáo'!$P:$P,'Báo cáo'!$AD:$AD,$A110,'Báo cáo'!$Z:$Z,"&lt;="&amp;E$4)-SUMIFS('Báo cáo'!$Q:$Q,'Báo cáo'!$AD:$AD,$A110,'Báo cáo'!$AA:$AA,"&lt;="&amp;E$4)</f>
        <v>0</v>
      </c>
      <c r="F110" s="28">
        <f>SUMIFS('Báo cáo'!$O:$O,'Báo cáo'!$AD:$AD,$A110,'Báo cáo'!$Z:$Z,"&lt;="&amp;F$4)+SUMIFS('Báo cáo'!$P:$P,'Báo cáo'!$AD:$AD,$A110,'Báo cáo'!$Z:$Z,"&lt;="&amp;F$4)-SUMIFS('Báo cáo'!$Q:$Q,'Báo cáo'!$AD:$AD,$A110,'Báo cáo'!$AA:$AA,"&lt;="&amp;F$4)</f>
        <v>0</v>
      </c>
      <c r="G110" s="28">
        <f>SUMIFS('Báo cáo'!$O:$O,'Báo cáo'!$AD:$AD,$A110,'Báo cáo'!$Z:$Z,"&lt;="&amp;G$4)+SUMIFS('Báo cáo'!$P:$P,'Báo cáo'!$AD:$AD,$A110,'Báo cáo'!$Z:$Z,"&lt;="&amp;G$4)-SUMIFS('Báo cáo'!$Q:$Q,'Báo cáo'!$AD:$AD,$A110,'Báo cáo'!$AA:$AA,"&lt;="&amp;G$4)</f>
        <v>0</v>
      </c>
      <c r="H110" s="28">
        <f>SUMIFS('Báo cáo'!$O:$O,'Báo cáo'!$AD:$AD,$A110,'Báo cáo'!$Z:$Z,"&lt;="&amp;H$4)+SUMIFS('Báo cáo'!$P:$P,'Báo cáo'!$AD:$AD,$A110,'Báo cáo'!$Z:$Z,"&lt;="&amp;H$4)-SUMIFS('Báo cáo'!$Q:$Q,'Báo cáo'!$AD:$AD,$A110,'Báo cáo'!$AA:$AA,"&lt;="&amp;H$4)</f>
        <v>0</v>
      </c>
      <c r="I110" s="28">
        <f>SUMIFS('Báo cáo'!$O:$O,'Báo cáo'!$AD:$AD,$A110,'Báo cáo'!$Z:$Z,"&lt;="&amp;I$4)+SUMIFS('Báo cáo'!$P:$P,'Báo cáo'!$AD:$AD,$A110,'Báo cáo'!$Z:$Z,"&lt;="&amp;I$4)-SUMIFS('Báo cáo'!$Q:$Q,'Báo cáo'!$AD:$AD,$A110,'Báo cáo'!$AA:$AA,"&lt;="&amp;I$4)</f>
        <v>0</v>
      </c>
      <c r="J110" s="28">
        <f>SUMIFS('Báo cáo'!$O:$O,'Báo cáo'!$AD:$AD,$A110,'Báo cáo'!$Z:$Z,"&lt;="&amp;J$4)+SUMIFS('Báo cáo'!$P:$P,'Báo cáo'!$AD:$AD,$A110,'Báo cáo'!$Z:$Z,"&lt;="&amp;J$4)-SUMIFS('Báo cáo'!$Q:$Q,'Báo cáo'!$AD:$AD,$A110,'Báo cáo'!$AA:$AA,"&lt;="&amp;J$4)</f>
        <v>0</v>
      </c>
      <c r="K110" s="28">
        <f>SUMIFS('Báo cáo'!$O:$O,'Báo cáo'!$AD:$AD,$A110,'Báo cáo'!$Z:$Z,"&lt;="&amp;K$4)+SUMIFS('Báo cáo'!$P:$P,'Báo cáo'!$AD:$AD,$A110,'Báo cáo'!$Z:$Z,"&lt;="&amp;K$4)-SUMIFS('Báo cáo'!$Q:$Q,'Báo cáo'!$AD:$AD,$A110,'Báo cáo'!$AA:$AA,"&lt;="&amp;K$4)</f>
        <v>0</v>
      </c>
      <c r="L110" s="28">
        <f>SUMIFS('Báo cáo'!$O:$O,'Báo cáo'!$AD:$AD,$A110,'Báo cáo'!$Z:$Z,"&lt;="&amp;L$4)+SUMIFS('Báo cáo'!$P:$P,'Báo cáo'!$AD:$AD,$A110,'Báo cáo'!$Z:$Z,"&lt;="&amp;L$4)-SUMIFS('Báo cáo'!$Q:$Q,'Báo cáo'!$AD:$AD,$A110,'Báo cáo'!$AA:$AA,"&lt;="&amp;L$4)</f>
        <v>0</v>
      </c>
      <c r="M110" s="28">
        <f>SUMIFS('Báo cáo'!$O:$O,'Báo cáo'!$AD:$AD,$A110,'Báo cáo'!$Z:$Z,"&lt;="&amp;M$4)+SUMIFS('Báo cáo'!$P:$P,'Báo cáo'!$AD:$AD,$A110,'Báo cáo'!$Z:$Z,"&lt;="&amp;M$4)-SUMIFS('Báo cáo'!$Q:$Q,'Báo cáo'!$AD:$AD,$A110,'Báo cáo'!$AA:$AA,"&lt;="&amp;M$4)</f>
        <v>0</v>
      </c>
      <c r="N110" s="28">
        <f>SUMIFS('Báo cáo'!$O:$O,'Báo cáo'!$AD:$AD,$A110,'Báo cáo'!$Z:$Z,"&lt;="&amp;N$4)+SUMIFS('Báo cáo'!$P:$P,'Báo cáo'!$AD:$AD,$A110,'Báo cáo'!$Z:$Z,"&lt;="&amp;N$4)-SUMIFS('Báo cáo'!$Q:$Q,'Báo cáo'!$AD:$AD,$A110,'Báo cáo'!$AA:$AA,"&lt;="&amp;N$4)</f>
        <v>0</v>
      </c>
    </row>
    <row r="111" spans="1:14">
      <c r="A111"/>
      <c r="B111"/>
      <c r="C111" s="114">
        <f>SUMIFS('Báo cáo'!$O:$O,'Báo cáo'!$AD:$AD,$A111,'Báo cáo'!$Z:$Z,"&lt;="&amp;C$4)+SUMIFS('Báo cáo'!$P:$P,'Báo cáo'!$AD:$AD,$A111,'Báo cáo'!$Z:$Z,"&lt;="&amp;C$4)-SUMIFS('Báo cáo'!$Q:$Q,'Báo cáo'!$AD:$AD,$A111,'Báo cáo'!$AA:$AA,"&lt;="&amp;C$4)</f>
        <v>0</v>
      </c>
      <c r="D111" s="28">
        <f>SUMIFS('Báo cáo'!$O:$O,'Báo cáo'!$AD:$AD,$A111,'Báo cáo'!$Z:$Z,"&lt;="&amp;D$4)+SUMIFS('Báo cáo'!$P:$P,'Báo cáo'!$AD:$AD,$A111,'Báo cáo'!$Z:$Z,"&lt;="&amp;D$4)-SUMIFS('Báo cáo'!$Q:$Q,'Báo cáo'!$AD:$AD,$A111,'Báo cáo'!$AA:$AA,"&lt;="&amp;D$4)</f>
        <v>0</v>
      </c>
      <c r="E111" s="28">
        <f>SUMIFS('Báo cáo'!$O:$O,'Báo cáo'!$AD:$AD,$A111,'Báo cáo'!$Z:$Z,"&lt;="&amp;E$4)+SUMIFS('Báo cáo'!$P:$P,'Báo cáo'!$AD:$AD,$A111,'Báo cáo'!$Z:$Z,"&lt;="&amp;E$4)-SUMIFS('Báo cáo'!$Q:$Q,'Báo cáo'!$AD:$AD,$A111,'Báo cáo'!$AA:$AA,"&lt;="&amp;E$4)</f>
        <v>0</v>
      </c>
      <c r="F111" s="28">
        <f>SUMIFS('Báo cáo'!$O:$O,'Báo cáo'!$AD:$AD,$A111,'Báo cáo'!$Z:$Z,"&lt;="&amp;F$4)+SUMIFS('Báo cáo'!$P:$P,'Báo cáo'!$AD:$AD,$A111,'Báo cáo'!$Z:$Z,"&lt;="&amp;F$4)-SUMIFS('Báo cáo'!$Q:$Q,'Báo cáo'!$AD:$AD,$A111,'Báo cáo'!$AA:$AA,"&lt;="&amp;F$4)</f>
        <v>0</v>
      </c>
      <c r="G111" s="28">
        <f>SUMIFS('Báo cáo'!$O:$O,'Báo cáo'!$AD:$AD,$A111,'Báo cáo'!$Z:$Z,"&lt;="&amp;G$4)+SUMIFS('Báo cáo'!$P:$P,'Báo cáo'!$AD:$AD,$A111,'Báo cáo'!$Z:$Z,"&lt;="&amp;G$4)-SUMIFS('Báo cáo'!$Q:$Q,'Báo cáo'!$AD:$AD,$A111,'Báo cáo'!$AA:$AA,"&lt;="&amp;G$4)</f>
        <v>0</v>
      </c>
      <c r="H111" s="28">
        <f>SUMIFS('Báo cáo'!$O:$O,'Báo cáo'!$AD:$AD,$A111,'Báo cáo'!$Z:$Z,"&lt;="&amp;H$4)+SUMIFS('Báo cáo'!$P:$P,'Báo cáo'!$AD:$AD,$A111,'Báo cáo'!$Z:$Z,"&lt;="&amp;H$4)-SUMIFS('Báo cáo'!$Q:$Q,'Báo cáo'!$AD:$AD,$A111,'Báo cáo'!$AA:$AA,"&lt;="&amp;H$4)</f>
        <v>0</v>
      </c>
      <c r="I111" s="28">
        <f>SUMIFS('Báo cáo'!$O:$O,'Báo cáo'!$AD:$AD,$A111,'Báo cáo'!$Z:$Z,"&lt;="&amp;I$4)+SUMIFS('Báo cáo'!$P:$P,'Báo cáo'!$AD:$AD,$A111,'Báo cáo'!$Z:$Z,"&lt;="&amp;I$4)-SUMIFS('Báo cáo'!$Q:$Q,'Báo cáo'!$AD:$AD,$A111,'Báo cáo'!$AA:$AA,"&lt;="&amp;I$4)</f>
        <v>0</v>
      </c>
      <c r="J111" s="28">
        <f>SUMIFS('Báo cáo'!$O:$O,'Báo cáo'!$AD:$AD,$A111,'Báo cáo'!$Z:$Z,"&lt;="&amp;J$4)+SUMIFS('Báo cáo'!$P:$P,'Báo cáo'!$AD:$AD,$A111,'Báo cáo'!$Z:$Z,"&lt;="&amp;J$4)-SUMIFS('Báo cáo'!$Q:$Q,'Báo cáo'!$AD:$AD,$A111,'Báo cáo'!$AA:$AA,"&lt;="&amp;J$4)</f>
        <v>0</v>
      </c>
      <c r="K111" s="28">
        <f>SUMIFS('Báo cáo'!$O:$O,'Báo cáo'!$AD:$AD,$A111,'Báo cáo'!$Z:$Z,"&lt;="&amp;K$4)+SUMIFS('Báo cáo'!$P:$P,'Báo cáo'!$AD:$AD,$A111,'Báo cáo'!$Z:$Z,"&lt;="&amp;K$4)-SUMIFS('Báo cáo'!$Q:$Q,'Báo cáo'!$AD:$AD,$A111,'Báo cáo'!$AA:$AA,"&lt;="&amp;K$4)</f>
        <v>0</v>
      </c>
      <c r="L111" s="28">
        <f>SUMIFS('Báo cáo'!$O:$O,'Báo cáo'!$AD:$AD,$A111,'Báo cáo'!$Z:$Z,"&lt;="&amp;L$4)+SUMIFS('Báo cáo'!$P:$P,'Báo cáo'!$AD:$AD,$A111,'Báo cáo'!$Z:$Z,"&lt;="&amp;L$4)-SUMIFS('Báo cáo'!$Q:$Q,'Báo cáo'!$AD:$AD,$A111,'Báo cáo'!$AA:$AA,"&lt;="&amp;L$4)</f>
        <v>0</v>
      </c>
      <c r="M111" s="28">
        <f>SUMIFS('Báo cáo'!$O:$O,'Báo cáo'!$AD:$AD,$A111,'Báo cáo'!$Z:$Z,"&lt;="&amp;M$4)+SUMIFS('Báo cáo'!$P:$P,'Báo cáo'!$AD:$AD,$A111,'Báo cáo'!$Z:$Z,"&lt;="&amp;M$4)-SUMIFS('Báo cáo'!$Q:$Q,'Báo cáo'!$AD:$AD,$A111,'Báo cáo'!$AA:$AA,"&lt;="&amp;M$4)</f>
        <v>0</v>
      </c>
      <c r="N111" s="28">
        <f>SUMIFS('Báo cáo'!$O:$O,'Báo cáo'!$AD:$AD,$A111,'Báo cáo'!$Z:$Z,"&lt;="&amp;N$4)+SUMIFS('Báo cáo'!$P:$P,'Báo cáo'!$AD:$AD,$A111,'Báo cáo'!$Z:$Z,"&lt;="&amp;N$4)-SUMIFS('Báo cáo'!$Q:$Q,'Báo cáo'!$AD:$AD,$A111,'Báo cáo'!$AA:$AA,"&lt;="&amp;N$4)</f>
        <v>0</v>
      </c>
    </row>
    <row r="112" spans="1:14">
      <c r="A112"/>
      <c r="B112"/>
      <c r="C112" s="114">
        <f>SUMIFS('Báo cáo'!$O:$O,'Báo cáo'!$AD:$AD,$A112,'Báo cáo'!$Z:$Z,"&lt;="&amp;C$4)+SUMIFS('Báo cáo'!$P:$P,'Báo cáo'!$AD:$AD,$A112,'Báo cáo'!$Z:$Z,"&lt;="&amp;C$4)-SUMIFS('Báo cáo'!$Q:$Q,'Báo cáo'!$AD:$AD,$A112,'Báo cáo'!$AA:$AA,"&lt;="&amp;C$4)</f>
        <v>0</v>
      </c>
      <c r="D112" s="28">
        <f>SUMIFS('Báo cáo'!$O:$O,'Báo cáo'!$AD:$AD,$A112,'Báo cáo'!$Z:$Z,"&lt;="&amp;D$4)+SUMIFS('Báo cáo'!$P:$P,'Báo cáo'!$AD:$AD,$A112,'Báo cáo'!$Z:$Z,"&lt;="&amp;D$4)-SUMIFS('Báo cáo'!$Q:$Q,'Báo cáo'!$AD:$AD,$A112,'Báo cáo'!$AA:$AA,"&lt;="&amp;D$4)</f>
        <v>0</v>
      </c>
      <c r="E112" s="28">
        <f>SUMIFS('Báo cáo'!$O:$O,'Báo cáo'!$AD:$AD,$A112,'Báo cáo'!$Z:$Z,"&lt;="&amp;E$4)+SUMIFS('Báo cáo'!$P:$P,'Báo cáo'!$AD:$AD,$A112,'Báo cáo'!$Z:$Z,"&lt;="&amp;E$4)-SUMIFS('Báo cáo'!$Q:$Q,'Báo cáo'!$AD:$AD,$A112,'Báo cáo'!$AA:$AA,"&lt;="&amp;E$4)</f>
        <v>0</v>
      </c>
      <c r="F112" s="28">
        <f>SUMIFS('Báo cáo'!$O:$O,'Báo cáo'!$AD:$AD,$A112,'Báo cáo'!$Z:$Z,"&lt;="&amp;F$4)+SUMIFS('Báo cáo'!$P:$P,'Báo cáo'!$AD:$AD,$A112,'Báo cáo'!$Z:$Z,"&lt;="&amp;F$4)-SUMIFS('Báo cáo'!$Q:$Q,'Báo cáo'!$AD:$AD,$A112,'Báo cáo'!$AA:$AA,"&lt;="&amp;F$4)</f>
        <v>0</v>
      </c>
      <c r="G112" s="28">
        <f>SUMIFS('Báo cáo'!$O:$O,'Báo cáo'!$AD:$AD,$A112,'Báo cáo'!$Z:$Z,"&lt;="&amp;G$4)+SUMIFS('Báo cáo'!$P:$P,'Báo cáo'!$AD:$AD,$A112,'Báo cáo'!$Z:$Z,"&lt;="&amp;G$4)-SUMIFS('Báo cáo'!$Q:$Q,'Báo cáo'!$AD:$AD,$A112,'Báo cáo'!$AA:$AA,"&lt;="&amp;G$4)</f>
        <v>0</v>
      </c>
      <c r="H112" s="28">
        <f>SUMIFS('Báo cáo'!$O:$O,'Báo cáo'!$AD:$AD,$A112,'Báo cáo'!$Z:$Z,"&lt;="&amp;H$4)+SUMIFS('Báo cáo'!$P:$P,'Báo cáo'!$AD:$AD,$A112,'Báo cáo'!$Z:$Z,"&lt;="&amp;H$4)-SUMIFS('Báo cáo'!$Q:$Q,'Báo cáo'!$AD:$AD,$A112,'Báo cáo'!$AA:$AA,"&lt;="&amp;H$4)</f>
        <v>0</v>
      </c>
      <c r="I112" s="28">
        <f>SUMIFS('Báo cáo'!$O:$O,'Báo cáo'!$AD:$AD,$A112,'Báo cáo'!$Z:$Z,"&lt;="&amp;I$4)+SUMIFS('Báo cáo'!$P:$P,'Báo cáo'!$AD:$AD,$A112,'Báo cáo'!$Z:$Z,"&lt;="&amp;I$4)-SUMIFS('Báo cáo'!$Q:$Q,'Báo cáo'!$AD:$AD,$A112,'Báo cáo'!$AA:$AA,"&lt;="&amp;I$4)</f>
        <v>0</v>
      </c>
      <c r="J112" s="28">
        <f>SUMIFS('Báo cáo'!$O:$O,'Báo cáo'!$AD:$AD,$A112,'Báo cáo'!$Z:$Z,"&lt;="&amp;J$4)+SUMIFS('Báo cáo'!$P:$P,'Báo cáo'!$AD:$AD,$A112,'Báo cáo'!$Z:$Z,"&lt;="&amp;J$4)-SUMIFS('Báo cáo'!$Q:$Q,'Báo cáo'!$AD:$AD,$A112,'Báo cáo'!$AA:$AA,"&lt;="&amp;J$4)</f>
        <v>0</v>
      </c>
      <c r="K112" s="28">
        <f>SUMIFS('Báo cáo'!$O:$O,'Báo cáo'!$AD:$AD,$A112,'Báo cáo'!$Z:$Z,"&lt;="&amp;K$4)+SUMIFS('Báo cáo'!$P:$P,'Báo cáo'!$AD:$AD,$A112,'Báo cáo'!$Z:$Z,"&lt;="&amp;K$4)-SUMIFS('Báo cáo'!$Q:$Q,'Báo cáo'!$AD:$AD,$A112,'Báo cáo'!$AA:$AA,"&lt;="&amp;K$4)</f>
        <v>0</v>
      </c>
      <c r="L112" s="28">
        <f>SUMIFS('Báo cáo'!$O:$O,'Báo cáo'!$AD:$AD,$A112,'Báo cáo'!$Z:$Z,"&lt;="&amp;L$4)+SUMIFS('Báo cáo'!$P:$P,'Báo cáo'!$AD:$AD,$A112,'Báo cáo'!$Z:$Z,"&lt;="&amp;L$4)-SUMIFS('Báo cáo'!$Q:$Q,'Báo cáo'!$AD:$AD,$A112,'Báo cáo'!$AA:$AA,"&lt;="&amp;L$4)</f>
        <v>0</v>
      </c>
      <c r="M112" s="28">
        <f>SUMIFS('Báo cáo'!$O:$O,'Báo cáo'!$AD:$AD,$A112,'Báo cáo'!$Z:$Z,"&lt;="&amp;M$4)+SUMIFS('Báo cáo'!$P:$P,'Báo cáo'!$AD:$AD,$A112,'Báo cáo'!$Z:$Z,"&lt;="&amp;M$4)-SUMIFS('Báo cáo'!$Q:$Q,'Báo cáo'!$AD:$AD,$A112,'Báo cáo'!$AA:$AA,"&lt;="&amp;M$4)</f>
        <v>0</v>
      </c>
      <c r="N112" s="28">
        <f>SUMIFS('Báo cáo'!$O:$O,'Báo cáo'!$AD:$AD,$A112,'Báo cáo'!$Z:$Z,"&lt;="&amp;N$4)+SUMIFS('Báo cáo'!$P:$P,'Báo cáo'!$AD:$AD,$A112,'Báo cáo'!$Z:$Z,"&lt;="&amp;N$4)-SUMIFS('Báo cáo'!$Q:$Q,'Báo cáo'!$AD:$AD,$A112,'Báo cáo'!$AA:$AA,"&lt;="&amp;N$4)</f>
        <v>0</v>
      </c>
    </row>
    <row r="113" spans="1:14">
      <c r="A113"/>
      <c r="B113"/>
      <c r="C113" s="114">
        <f>SUMIFS('Báo cáo'!$O:$O,'Báo cáo'!$AD:$AD,$A113,'Báo cáo'!$Z:$Z,"&lt;="&amp;C$4)+SUMIFS('Báo cáo'!$P:$P,'Báo cáo'!$AD:$AD,$A113,'Báo cáo'!$Z:$Z,"&lt;="&amp;C$4)-SUMIFS('Báo cáo'!$Q:$Q,'Báo cáo'!$AD:$AD,$A113,'Báo cáo'!$AA:$AA,"&lt;="&amp;C$4)</f>
        <v>0</v>
      </c>
      <c r="D113" s="28">
        <f>SUMIFS('Báo cáo'!$O:$O,'Báo cáo'!$AD:$AD,$A113,'Báo cáo'!$Z:$Z,"&lt;="&amp;D$4)+SUMIFS('Báo cáo'!$P:$P,'Báo cáo'!$AD:$AD,$A113,'Báo cáo'!$Z:$Z,"&lt;="&amp;D$4)-SUMIFS('Báo cáo'!$Q:$Q,'Báo cáo'!$AD:$AD,$A113,'Báo cáo'!$AA:$AA,"&lt;="&amp;D$4)</f>
        <v>0</v>
      </c>
      <c r="E113" s="28">
        <f>SUMIFS('Báo cáo'!$O:$O,'Báo cáo'!$AD:$AD,$A113,'Báo cáo'!$Z:$Z,"&lt;="&amp;E$4)+SUMIFS('Báo cáo'!$P:$P,'Báo cáo'!$AD:$AD,$A113,'Báo cáo'!$Z:$Z,"&lt;="&amp;E$4)-SUMIFS('Báo cáo'!$Q:$Q,'Báo cáo'!$AD:$AD,$A113,'Báo cáo'!$AA:$AA,"&lt;="&amp;E$4)</f>
        <v>0</v>
      </c>
      <c r="F113" s="28">
        <f>SUMIFS('Báo cáo'!$O:$O,'Báo cáo'!$AD:$AD,$A113,'Báo cáo'!$Z:$Z,"&lt;="&amp;F$4)+SUMIFS('Báo cáo'!$P:$P,'Báo cáo'!$AD:$AD,$A113,'Báo cáo'!$Z:$Z,"&lt;="&amp;F$4)-SUMIFS('Báo cáo'!$Q:$Q,'Báo cáo'!$AD:$AD,$A113,'Báo cáo'!$AA:$AA,"&lt;="&amp;F$4)</f>
        <v>0</v>
      </c>
      <c r="G113" s="28">
        <f>SUMIFS('Báo cáo'!$O:$O,'Báo cáo'!$AD:$AD,$A113,'Báo cáo'!$Z:$Z,"&lt;="&amp;G$4)+SUMIFS('Báo cáo'!$P:$P,'Báo cáo'!$AD:$AD,$A113,'Báo cáo'!$Z:$Z,"&lt;="&amp;G$4)-SUMIFS('Báo cáo'!$Q:$Q,'Báo cáo'!$AD:$AD,$A113,'Báo cáo'!$AA:$AA,"&lt;="&amp;G$4)</f>
        <v>0</v>
      </c>
      <c r="H113" s="28">
        <f>SUMIFS('Báo cáo'!$O:$O,'Báo cáo'!$AD:$AD,$A113,'Báo cáo'!$Z:$Z,"&lt;="&amp;H$4)+SUMIFS('Báo cáo'!$P:$P,'Báo cáo'!$AD:$AD,$A113,'Báo cáo'!$Z:$Z,"&lt;="&amp;H$4)-SUMIFS('Báo cáo'!$Q:$Q,'Báo cáo'!$AD:$AD,$A113,'Báo cáo'!$AA:$AA,"&lt;="&amp;H$4)</f>
        <v>0</v>
      </c>
      <c r="I113" s="28">
        <f>SUMIFS('Báo cáo'!$O:$O,'Báo cáo'!$AD:$AD,$A113,'Báo cáo'!$Z:$Z,"&lt;="&amp;I$4)+SUMIFS('Báo cáo'!$P:$P,'Báo cáo'!$AD:$AD,$A113,'Báo cáo'!$Z:$Z,"&lt;="&amp;I$4)-SUMIFS('Báo cáo'!$Q:$Q,'Báo cáo'!$AD:$AD,$A113,'Báo cáo'!$AA:$AA,"&lt;="&amp;I$4)</f>
        <v>0</v>
      </c>
      <c r="J113" s="28">
        <f>SUMIFS('Báo cáo'!$O:$O,'Báo cáo'!$AD:$AD,$A113,'Báo cáo'!$Z:$Z,"&lt;="&amp;J$4)+SUMIFS('Báo cáo'!$P:$P,'Báo cáo'!$AD:$AD,$A113,'Báo cáo'!$Z:$Z,"&lt;="&amp;J$4)-SUMIFS('Báo cáo'!$Q:$Q,'Báo cáo'!$AD:$AD,$A113,'Báo cáo'!$AA:$AA,"&lt;="&amp;J$4)</f>
        <v>0</v>
      </c>
      <c r="K113" s="28">
        <f>SUMIFS('Báo cáo'!$O:$O,'Báo cáo'!$AD:$AD,$A113,'Báo cáo'!$Z:$Z,"&lt;="&amp;K$4)+SUMIFS('Báo cáo'!$P:$P,'Báo cáo'!$AD:$AD,$A113,'Báo cáo'!$Z:$Z,"&lt;="&amp;K$4)-SUMIFS('Báo cáo'!$Q:$Q,'Báo cáo'!$AD:$AD,$A113,'Báo cáo'!$AA:$AA,"&lt;="&amp;K$4)</f>
        <v>0</v>
      </c>
      <c r="L113" s="28">
        <f>SUMIFS('Báo cáo'!$O:$O,'Báo cáo'!$AD:$AD,$A113,'Báo cáo'!$Z:$Z,"&lt;="&amp;L$4)+SUMIFS('Báo cáo'!$P:$P,'Báo cáo'!$AD:$AD,$A113,'Báo cáo'!$Z:$Z,"&lt;="&amp;L$4)-SUMIFS('Báo cáo'!$Q:$Q,'Báo cáo'!$AD:$AD,$A113,'Báo cáo'!$AA:$AA,"&lt;="&amp;L$4)</f>
        <v>0</v>
      </c>
      <c r="M113" s="28">
        <f>SUMIFS('Báo cáo'!$O:$O,'Báo cáo'!$AD:$AD,$A113,'Báo cáo'!$Z:$Z,"&lt;="&amp;M$4)+SUMIFS('Báo cáo'!$P:$P,'Báo cáo'!$AD:$AD,$A113,'Báo cáo'!$Z:$Z,"&lt;="&amp;M$4)-SUMIFS('Báo cáo'!$Q:$Q,'Báo cáo'!$AD:$AD,$A113,'Báo cáo'!$AA:$AA,"&lt;="&amp;M$4)</f>
        <v>0</v>
      </c>
      <c r="N113" s="28">
        <f>SUMIFS('Báo cáo'!$O:$O,'Báo cáo'!$AD:$AD,$A113,'Báo cáo'!$Z:$Z,"&lt;="&amp;N$4)+SUMIFS('Báo cáo'!$P:$P,'Báo cáo'!$AD:$AD,$A113,'Báo cáo'!$Z:$Z,"&lt;="&amp;N$4)-SUMIFS('Báo cáo'!$Q:$Q,'Báo cáo'!$AD:$AD,$A113,'Báo cáo'!$AA:$AA,"&lt;="&amp;N$4)</f>
        <v>0</v>
      </c>
    </row>
    <row r="114" spans="1:14">
      <c r="A114"/>
      <c r="B114"/>
      <c r="C114" s="114">
        <f>SUMIFS('Báo cáo'!$O:$O,'Báo cáo'!$AD:$AD,$A114,'Báo cáo'!$Z:$Z,"&lt;="&amp;C$4)+SUMIFS('Báo cáo'!$P:$P,'Báo cáo'!$AD:$AD,$A114,'Báo cáo'!$Z:$Z,"&lt;="&amp;C$4)-SUMIFS('Báo cáo'!$Q:$Q,'Báo cáo'!$AD:$AD,$A114,'Báo cáo'!$AA:$AA,"&lt;="&amp;C$4)</f>
        <v>0</v>
      </c>
      <c r="D114" s="28">
        <f>SUMIFS('Báo cáo'!$O:$O,'Báo cáo'!$AD:$AD,$A114,'Báo cáo'!$Z:$Z,"&lt;="&amp;D$4)+SUMIFS('Báo cáo'!$P:$P,'Báo cáo'!$AD:$AD,$A114,'Báo cáo'!$Z:$Z,"&lt;="&amp;D$4)-SUMIFS('Báo cáo'!$Q:$Q,'Báo cáo'!$AD:$AD,$A114,'Báo cáo'!$AA:$AA,"&lt;="&amp;D$4)</f>
        <v>0</v>
      </c>
      <c r="E114" s="28">
        <f>SUMIFS('Báo cáo'!$O:$O,'Báo cáo'!$AD:$AD,$A114,'Báo cáo'!$Z:$Z,"&lt;="&amp;E$4)+SUMIFS('Báo cáo'!$P:$P,'Báo cáo'!$AD:$AD,$A114,'Báo cáo'!$Z:$Z,"&lt;="&amp;E$4)-SUMIFS('Báo cáo'!$Q:$Q,'Báo cáo'!$AD:$AD,$A114,'Báo cáo'!$AA:$AA,"&lt;="&amp;E$4)</f>
        <v>0</v>
      </c>
      <c r="F114" s="28">
        <f>SUMIFS('Báo cáo'!$O:$O,'Báo cáo'!$AD:$AD,$A114,'Báo cáo'!$Z:$Z,"&lt;="&amp;F$4)+SUMIFS('Báo cáo'!$P:$P,'Báo cáo'!$AD:$AD,$A114,'Báo cáo'!$Z:$Z,"&lt;="&amp;F$4)-SUMIFS('Báo cáo'!$Q:$Q,'Báo cáo'!$AD:$AD,$A114,'Báo cáo'!$AA:$AA,"&lt;="&amp;F$4)</f>
        <v>0</v>
      </c>
      <c r="G114" s="28">
        <f>SUMIFS('Báo cáo'!$O:$O,'Báo cáo'!$AD:$AD,$A114,'Báo cáo'!$Z:$Z,"&lt;="&amp;G$4)+SUMIFS('Báo cáo'!$P:$P,'Báo cáo'!$AD:$AD,$A114,'Báo cáo'!$Z:$Z,"&lt;="&amp;G$4)-SUMIFS('Báo cáo'!$Q:$Q,'Báo cáo'!$AD:$AD,$A114,'Báo cáo'!$AA:$AA,"&lt;="&amp;G$4)</f>
        <v>0</v>
      </c>
      <c r="H114" s="28">
        <f>SUMIFS('Báo cáo'!$O:$O,'Báo cáo'!$AD:$AD,$A114,'Báo cáo'!$Z:$Z,"&lt;="&amp;H$4)+SUMIFS('Báo cáo'!$P:$P,'Báo cáo'!$AD:$AD,$A114,'Báo cáo'!$Z:$Z,"&lt;="&amp;H$4)-SUMIFS('Báo cáo'!$Q:$Q,'Báo cáo'!$AD:$AD,$A114,'Báo cáo'!$AA:$AA,"&lt;="&amp;H$4)</f>
        <v>0</v>
      </c>
      <c r="I114" s="28">
        <f>SUMIFS('Báo cáo'!$O:$O,'Báo cáo'!$AD:$AD,$A114,'Báo cáo'!$Z:$Z,"&lt;="&amp;I$4)+SUMIFS('Báo cáo'!$P:$P,'Báo cáo'!$AD:$AD,$A114,'Báo cáo'!$Z:$Z,"&lt;="&amp;I$4)-SUMIFS('Báo cáo'!$Q:$Q,'Báo cáo'!$AD:$AD,$A114,'Báo cáo'!$AA:$AA,"&lt;="&amp;I$4)</f>
        <v>0</v>
      </c>
      <c r="J114" s="28">
        <f>SUMIFS('Báo cáo'!$O:$O,'Báo cáo'!$AD:$AD,$A114,'Báo cáo'!$Z:$Z,"&lt;="&amp;J$4)+SUMIFS('Báo cáo'!$P:$P,'Báo cáo'!$AD:$AD,$A114,'Báo cáo'!$Z:$Z,"&lt;="&amp;J$4)-SUMIFS('Báo cáo'!$Q:$Q,'Báo cáo'!$AD:$AD,$A114,'Báo cáo'!$AA:$AA,"&lt;="&amp;J$4)</f>
        <v>0</v>
      </c>
      <c r="K114" s="28">
        <f>SUMIFS('Báo cáo'!$O:$O,'Báo cáo'!$AD:$AD,$A114,'Báo cáo'!$Z:$Z,"&lt;="&amp;K$4)+SUMIFS('Báo cáo'!$P:$P,'Báo cáo'!$AD:$AD,$A114,'Báo cáo'!$Z:$Z,"&lt;="&amp;K$4)-SUMIFS('Báo cáo'!$Q:$Q,'Báo cáo'!$AD:$AD,$A114,'Báo cáo'!$AA:$AA,"&lt;="&amp;K$4)</f>
        <v>0</v>
      </c>
      <c r="L114" s="28">
        <f>SUMIFS('Báo cáo'!$O:$O,'Báo cáo'!$AD:$AD,$A114,'Báo cáo'!$Z:$Z,"&lt;="&amp;L$4)+SUMIFS('Báo cáo'!$P:$P,'Báo cáo'!$AD:$AD,$A114,'Báo cáo'!$Z:$Z,"&lt;="&amp;L$4)-SUMIFS('Báo cáo'!$Q:$Q,'Báo cáo'!$AD:$AD,$A114,'Báo cáo'!$AA:$AA,"&lt;="&amp;L$4)</f>
        <v>0</v>
      </c>
      <c r="M114" s="28">
        <f>SUMIFS('Báo cáo'!$O:$O,'Báo cáo'!$AD:$AD,$A114,'Báo cáo'!$Z:$Z,"&lt;="&amp;M$4)+SUMIFS('Báo cáo'!$P:$P,'Báo cáo'!$AD:$AD,$A114,'Báo cáo'!$Z:$Z,"&lt;="&amp;M$4)-SUMIFS('Báo cáo'!$Q:$Q,'Báo cáo'!$AD:$AD,$A114,'Báo cáo'!$AA:$AA,"&lt;="&amp;M$4)</f>
        <v>0</v>
      </c>
      <c r="N114" s="28">
        <f>SUMIFS('Báo cáo'!$O:$O,'Báo cáo'!$AD:$AD,$A114,'Báo cáo'!$Z:$Z,"&lt;="&amp;N$4)+SUMIFS('Báo cáo'!$P:$P,'Báo cáo'!$AD:$AD,$A114,'Báo cáo'!$Z:$Z,"&lt;="&amp;N$4)-SUMIFS('Báo cáo'!$Q:$Q,'Báo cáo'!$AD:$AD,$A114,'Báo cáo'!$AA:$AA,"&lt;="&amp;N$4)</f>
        <v>0</v>
      </c>
    </row>
    <row r="115" spans="1:14">
      <c r="A115"/>
      <c r="B115"/>
      <c r="C115" s="114">
        <f>SUMIFS('Báo cáo'!$O:$O,'Báo cáo'!$AD:$AD,$A115,'Báo cáo'!$Z:$Z,"&lt;="&amp;C$4)+SUMIFS('Báo cáo'!$P:$P,'Báo cáo'!$AD:$AD,$A115,'Báo cáo'!$Z:$Z,"&lt;="&amp;C$4)-SUMIFS('Báo cáo'!$Q:$Q,'Báo cáo'!$AD:$AD,$A115,'Báo cáo'!$AA:$AA,"&lt;="&amp;C$4)</f>
        <v>0</v>
      </c>
      <c r="D115" s="28">
        <f>SUMIFS('Báo cáo'!$O:$O,'Báo cáo'!$AD:$AD,$A115,'Báo cáo'!$Z:$Z,"&lt;="&amp;D$4)+SUMIFS('Báo cáo'!$P:$P,'Báo cáo'!$AD:$AD,$A115,'Báo cáo'!$Z:$Z,"&lt;="&amp;D$4)-SUMIFS('Báo cáo'!$Q:$Q,'Báo cáo'!$AD:$AD,$A115,'Báo cáo'!$AA:$AA,"&lt;="&amp;D$4)</f>
        <v>0</v>
      </c>
      <c r="E115" s="28">
        <f>SUMIFS('Báo cáo'!$O:$O,'Báo cáo'!$AD:$AD,$A115,'Báo cáo'!$Z:$Z,"&lt;="&amp;E$4)+SUMIFS('Báo cáo'!$P:$P,'Báo cáo'!$AD:$AD,$A115,'Báo cáo'!$Z:$Z,"&lt;="&amp;E$4)-SUMIFS('Báo cáo'!$Q:$Q,'Báo cáo'!$AD:$AD,$A115,'Báo cáo'!$AA:$AA,"&lt;="&amp;E$4)</f>
        <v>0</v>
      </c>
      <c r="F115" s="28">
        <f>SUMIFS('Báo cáo'!$O:$O,'Báo cáo'!$AD:$AD,$A115,'Báo cáo'!$Z:$Z,"&lt;="&amp;F$4)+SUMIFS('Báo cáo'!$P:$P,'Báo cáo'!$AD:$AD,$A115,'Báo cáo'!$Z:$Z,"&lt;="&amp;F$4)-SUMIFS('Báo cáo'!$Q:$Q,'Báo cáo'!$AD:$AD,$A115,'Báo cáo'!$AA:$AA,"&lt;="&amp;F$4)</f>
        <v>0</v>
      </c>
      <c r="G115" s="28">
        <f>SUMIFS('Báo cáo'!$O:$O,'Báo cáo'!$AD:$AD,$A115,'Báo cáo'!$Z:$Z,"&lt;="&amp;G$4)+SUMIFS('Báo cáo'!$P:$P,'Báo cáo'!$AD:$AD,$A115,'Báo cáo'!$Z:$Z,"&lt;="&amp;G$4)-SUMIFS('Báo cáo'!$Q:$Q,'Báo cáo'!$AD:$AD,$A115,'Báo cáo'!$AA:$AA,"&lt;="&amp;G$4)</f>
        <v>0</v>
      </c>
      <c r="H115" s="28">
        <f>SUMIFS('Báo cáo'!$O:$O,'Báo cáo'!$AD:$AD,$A115,'Báo cáo'!$Z:$Z,"&lt;="&amp;H$4)+SUMIFS('Báo cáo'!$P:$P,'Báo cáo'!$AD:$AD,$A115,'Báo cáo'!$Z:$Z,"&lt;="&amp;H$4)-SUMIFS('Báo cáo'!$Q:$Q,'Báo cáo'!$AD:$AD,$A115,'Báo cáo'!$AA:$AA,"&lt;="&amp;H$4)</f>
        <v>0</v>
      </c>
      <c r="I115" s="28">
        <f>SUMIFS('Báo cáo'!$O:$O,'Báo cáo'!$AD:$AD,$A115,'Báo cáo'!$Z:$Z,"&lt;="&amp;I$4)+SUMIFS('Báo cáo'!$P:$P,'Báo cáo'!$AD:$AD,$A115,'Báo cáo'!$Z:$Z,"&lt;="&amp;I$4)-SUMIFS('Báo cáo'!$Q:$Q,'Báo cáo'!$AD:$AD,$A115,'Báo cáo'!$AA:$AA,"&lt;="&amp;I$4)</f>
        <v>0</v>
      </c>
      <c r="J115" s="28">
        <f>SUMIFS('Báo cáo'!$O:$O,'Báo cáo'!$AD:$AD,$A115,'Báo cáo'!$Z:$Z,"&lt;="&amp;J$4)+SUMIFS('Báo cáo'!$P:$P,'Báo cáo'!$AD:$AD,$A115,'Báo cáo'!$Z:$Z,"&lt;="&amp;J$4)-SUMIFS('Báo cáo'!$Q:$Q,'Báo cáo'!$AD:$AD,$A115,'Báo cáo'!$AA:$AA,"&lt;="&amp;J$4)</f>
        <v>0</v>
      </c>
      <c r="K115" s="28">
        <f>SUMIFS('Báo cáo'!$O:$O,'Báo cáo'!$AD:$AD,$A115,'Báo cáo'!$Z:$Z,"&lt;="&amp;K$4)+SUMIFS('Báo cáo'!$P:$P,'Báo cáo'!$AD:$AD,$A115,'Báo cáo'!$Z:$Z,"&lt;="&amp;K$4)-SUMIFS('Báo cáo'!$Q:$Q,'Báo cáo'!$AD:$AD,$A115,'Báo cáo'!$AA:$AA,"&lt;="&amp;K$4)</f>
        <v>0</v>
      </c>
      <c r="L115" s="28">
        <f>SUMIFS('Báo cáo'!$O:$O,'Báo cáo'!$AD:$AD,$A115,'Báo cáo'!$Z:$Z,"&lt;="&amp;L$4)+SUMIFS('Báo cáo'!$P:$P,'Báo cáo'!$AD:$AD,$A115,'Báo cáo'!$Z:$Z,"&lt;="&amp;L$4)-SUMIFS('Báo cáo'!$Q:$Q,'Báo cáo'!$AD:$AD,$A115,'Báo cáo'!$AA:$AA,"&lt;="&amp;L$4)</f>
        <v>0</v>
      </c>
      <c r="M115" s="28">
        <f>SUMIFS('Báo cáo'!$O:$O,'Báo cáo'!$AD:$AD,$A115,'Báo cáo'!$Z:$Z,"&lt;="&amp;M$4)+SUMIFS('Báo cáo'!$P:$P,'Báo cáo'!$AD:$AD,$A115,'Báo cáo'!$Z:$Z,"&lt;="&amp;M$4)-SUMIFS('Báo cáo'!$Q:$Q,'Báo cáo'!$AD:$AD,$A115,'Báo cáo'!$AA:$AA,"&lt;="&amp;M$4)</f>
        <v>0</v>
      </c>
      <c r="N115" s="28">
        <f>SUMIFS('Báo cáo'!$O:$O,'Báo cáo'!$AD:$AD,$A115,'Báo cáo'!$Z:$Z,"&lt;="&amp;N$4)+SUMIFS('Báo cáo'!$P:$P,'Báo cáo'!$AD:$AD,$A115,'Báo cáo'!$Z:$Z,"&lt;="&amp;N$4)-SUMIFS('Báo cáo'!$Q:$Q,'Báo cáo'!$AD:$AD,$A115,'Báo cáo'!$AA:$AA,"&lt;="&amp;N$4)</f>
        <v>0</v>
      </c>
    </row>
    <row r="116" spans="1:14">
      <c r="A116"/>
      <c r="B116"/>
      <c r="C116" s="114">
        <f>SUMIFS('Báo cáo'!$O:$O,'Báo cáo'!$AD:$AD,$A116,'Báo cáo'!$Z:$Z,"&lt;="&amp;C$4)+SUMIFS('Báo cáo'!$P:$P,'Báo cáo'!$AD:$AD,$A116,'Báo cáo'!$Z:$Z,"&lt;="&amp;C$4)-SUMIFS('Báo cáo'!$Q:$Q,'Báo cáo'!$AD:$AD,$A116,'Báo cáo'!$AA:$AA,"&lt;="&amp;C$4)</f>
        <v>0</v>
      </c>
      <c r="D116" s="28">
        <f>SUMIFS('Báo cáo'!$O:$O,'Báo cáo'!$AD:$AD,$A116,'Báo cáo'!$Z:$Z,"&lt;="&amp;D$4)+SUMIFS('Báo cáo'!$P:$P,'Báo cáo'!$AD:$AD,$A116,'Báo cáo'!$Z:$Z,"&lt;="&amp;D$4)-SUMIFS('Báo cáo'!$Q:$Q,'Báo cáo'!$AD:$AD,$A116,'Báo cáo'!$AA:$AA,"&lt;="&amp;D$4)</f>
        <v>0</v>
      </c>
      <c r="E116" s="28">
        <f>SUMIFS('Báo cáo'!$O:$O,'Báo cáo'!$AD:$AD,$A116,'Báo cáo'!$Z:$Z,"&lt;="&amp;E$4)+SUMIFS('Báo cáo'!$P:$P,'Báo cáo'!$AD:$AD,$A116,'Báo cáo'!$Z:$Z,"&lt;="&amp;E$4)-SUMIFS('Báo cáo'!$Q:$Q,'Báo cáo'!$AD:$AD,$A116,'Báo cáo'!$AA:$AA,"&lt;="&amp;E$4)</f>
        <v>0</v>
      </c>
      <c r="F116" s="28">
        <f>SUMIFS('Báo cáo'!$O:$O,'Báo cáo'!$AD:$AD,$A116,'Báo cáo'!$Z:$Z,"&lt;="&amp;F$4)+SUMIFS('Báo cáo'!$P:$P,'Báo cáo'!$AD:$AD,$A116,'Báo cáo'!$Z:$Z,"&lt;="&amp;F$4)-SUMIFS('Báo cáo'!$Q:$Q,'Báo cáo'!$AD:$AD,$A116,'Báo cáo'!$AA:$AA,"&lt;="&amp;F$4)</f>
        <v>0</v>
      </c>
      <c r="G116" s="28">
        <f>SUMIFS('Báo cáo'!$O:$O,'Báo cáo'!$AD:$AD,$A116,'Báo cáo'!$Z:$Z,"&lt;="&amp;G$4)+SUMIFS('Báo cáo'!$P:$P,'Báo cáo'!$AD:$AD,$A116,'Báo cáo'!$Z:$Z,"&lt;="&amp;G$4)-SUMIFS('Báo cáo'!$Q:$Q,'Báo cáo'!$AD:$AD,$A116,'Báo cáo'!$AA:$AA,"&lt;="&amp;G$4)</f>
        <v>0</v>
      </c>
      <c r="H116" s="28">
        <f>SUMIFS('Báo cáo'!$O:$O,'Báo cáo'!$AD:$AD,$A116,'Báo cáo'!$Z:$Z,"&lt;="&amp;H$4)+SUMIFS('Báo cáo'!$P:$P,'Báo cáo'!$AD:$AD,$A116,'Báo cáo'!$Z:$Z,"&lt;="&amp;H$4)-SUMIFS('Báo cáo'!$Q:$Q,'Báo cáo'!$AD:$AD,$A116,'Báo cáo'!$AA:$AA,"&lt;="&amp;H$4)</f>
        <v>0</v>
      </c>
      <c r="I116" s="28">
        <f>SUMIFS('Báo cáo'!$O:$O,'Báo cáo'!$AD:$AD,$A116,'Báo cáo'!$Z:$Z,"&lt;="&amp;I$4)+SUMIFS('Báo cáo'!$P:$P,'Báo cáo'!$AD:$AD,$A116,'Báo cáo'!$Z:$Z,"&lt;="&amp;I$4)-SUMIFS('Báo cáo'!$Q:$Q,'Báo cáo'!$AD:$AD,$A116,'Báo cáo'!$AA:$AA,"&lt;="&amp;I$4)</f>
        <v>0</v>
      </c>
      <c r="J116" s="28">
        <f>SUMIFS('Báo cáo'!$O:$O,'Báo cáo'!$AD:$AD,$A116,'Báo cáo'!$Z:$Z,"&lt;="&amp;J$4)+SUMIFS('Báo cáo'!$P:$P,'Báo cáo'!$AD:$AD,$A116,'Báo cáo'!$Z:$Z,"&lt;="&amp;J$4)-SUMIFS('Báo cáo'!$Q:$Q,'Báo cáo'!$AD:$AD,$A116,'Báo cáo'!$AA:$AA,"&lt;="&amp;J$4)</f>
        <v>0</v>
      </c>
      <c r="K116" s="28">
        <f>SUMIFS('Báo cáo'!$O:$O,'Báo cáo'!$AD:$AD,$A116,'Báo cáo'!$Z:$Z,"&lt;="&amp;K$4)+SUMIFS('Báo cáo'!$P:$P,'Báo cáo'!$AD:$AD,$A116,'Báo cáo'!$Z:$Z,"&lt;="&amp;K$4)-SUMIFS('Báo cáo'!$Q:$Q,'Báo cáo'!$AD:$AD,$A116,'Báo cáo'!$AA:$AA,"&lt;="&amp;K$4)</f>
        <v>0</v>
      </c>
      <c r="L116" s="28">
        <f>SUMIFS('Báo cáo'!$O:$O,'Báo cáo'!$AD:$AD,$A116,'Báo cáo'!$Z:$Z,"&lt;="&amp;L$4)+SUMIFS('Báo cáo'!$P:$P,'Báo cáo'!$AD:$AD,$A116,'Báo cáo'!$Z:$Z,"&lt;="&amp;L$4)-SUMIFS('Báo cáo'!$Q:$Q,'Báo cáo'!$AD:$AD,$A116,'Báo cáo'!$AA:$AA,"&lt;="&amp;L$4)</f>
        <v>0</v>
      </c>
      <c r="M116" s="28">
        <f>SUMIFS('Báo cáo'!$O:$O,'Báo cáo'!$AD:$AD,$A116,'Báo cáo'!$Z:$Z,"&lt;="&amp;M$4)+SUMIFS('Báo cáo'!$P:$P,'Báo cáo'!$AD:$AD,$A116,'Báo cáo'!$Z:$Z,"&lt;="&amp;M$4)-SUMIFS('Báo cáo'!$Q:$Q,'Báo cáo'!$AD:$AD,$A116,'Báo cáo'!$AA:$AA,"&lt;="&amp;M$4)</f>
        <v>0</v>
      </c>
      <c r="N116" s="28">
        <f>SUMIFS('Báo cáo'!$O:$O,'Báo cáo'!$AD:$AD,$A116,'Báo cáo'!$Z:$Z,"&lt;="&amp;N$4)+SUMIFS('Báo cáo'!$P:$P,'Báo cáo'!$AD:$AD,$A116,'Báo cáo'!$Z:$Z,"&lt;="&amp;N$4)-SUMIFS('Báo cáo'!$Q:$Q,'Báo cáo'!$AD:$AD,$A116,'Báo cáo'!$AA:$AA,"&lt;="&amp;N$4)</f>
        <v>0</v>
      </c>
    </row>
    <row r="117" spans="1:14">
      <c r="A117"/>
      <c r="B117"/>
      <c r="C117" s="114">
        <f>SUMIFS('Báo cáo'!$O:$O,'Báo cáo'!$AD:$AD,$A117,'Báo cáo'!$Z:$Z,"&lt;="&amp;C$4)+SUMIFS('Báo cáo'!$P:$P,'Báo cáo'!$AD:$AD,$A117,'Báo cáo'!$Z:$Z,"&lt;="&amp;C$4)-SUMIFS('Báo cáo'!$Q:$Q,'Báo cáo'!$AD:$AD,$A117,'Báo cáo'!$AA:$AA,"&lt;="&amp;C$4)</f>
        <v>0</v>
      </c>
      <c r="D117" s="28">
        <f>SUMIFS('Báo cáo'!$O:$O,'Báo cáo'!$AD:$AD,$A117,'Báo cáo'!$Z:$Z,"&lt;="&amp;D$4)+SUMIFS('Báo cáo'!$P:$P,'Báo cáo'!$AD:$AD,$A117,'Báo cáo'!$Z:$Z,"&lt;="&amp;D$4)-SUMIFS('Báo cáo'!$Q:$Q,'Báo cáo'!$AD:$AD,$A117,'Báo cáo'!$AA:$AA,"&lt;="&amp;D$4)</f>
        <v>0</v>
      </c>
      <c r="E117" s="28">
        <f>SUMIFS('Báo cáo'!$O:$O,'Báo cáo'!$AD:$AD,$A117,'Báo cáo'!$Z:$Z,"&lt;="&amp;E$4)+SUMIFS('Báo cáo'!$P:$P,'Báo cáo'!$AD:$AD,$A117,'Báo cáo'!$Z:$Z,"&lt;="&amp;E$4)-SUMIFS('Báo cáo'!$Q:$Q,'Báo cáo'!$AD:$AD,$A117,'Báo cáo'!$AA:$AA,"&lt;="&amp;E$4)</f>
        <v>0</v>
      </c>
      <c r="F117" s="28">
        <f>SUMIFS('Báo cáo'!$O:$O,'Báo cáo'!$AD:$AD,$A117,'Báo cáo'!$Z:$Z,"&lt;="&amp;F$4)+SUMIFS('Báo cáo'!$P:$P,'Báo cáo'!$AD:$AD,$A117,'Báo cáo'!$Z:$Z,"&lt;="&amp;F$4)-SUMIFS('Báo cáo'!$Q:$Q,'Báo cáo'!$AD:$AD,$A117,'Báo cáo'!$AA:$AA,"&lt;="&amp;F$4)</f>
        <v>0</v>
      </c>
      <c r="G117" s="28">
        <f>SUMIFS('Báo cáo'!$O:$O,'Báo cáo'!$AD:$AD,$A117,'Báo cáo'!$Z:$Z,"&lt;="&amp;G$4)+SUMIFS('Báo cáo'!$P:$P,'Báo cáo'!$AD:$AD,$A117,'Báo cáo'!$Z:$Z,"&lt;="&amp;G$4)-SUMIFS('Báo cáo'!$Q:$Q,'Báo cáo'!$AD:$AD,$A117,'Báo cáo'!$AA:$AA,"&lt;="&amp;G$4)</f>
        <v>0</v>
      </c>
      <c r="H117" s="28">
        <f>SUMIFS('Báo cáo'!$O:$O,'Báo cáo'!$AD:$AD,$A117,'Báo cáo'!$Z:$Z,"&lt;="&amp;H$4)+SUMIFS('Báo cáo'!$P:$P,'Báo cáo'!$AD:$AD,$A117,'Báo cáo'!$Z:$Z,"&lt;="&amp;H$4)-SUMIFS('Báo cáo'!$Q:$Q,'Báo cáo'!$AD:$AD,$A117,'Báo cáo'!$AA:$AA,"&lt;="&amp;H$4)</f>
        <v>0</v>
      </c>
      <c r="I117" s="28">
        <f>SUMIFS('Báo cáo'!$O:$O,'Báo cáo'!$AD:$AD,$A117,'Báo cáo'!$Z:$Z,"&lt;="&amp;I$4)+SUMIFS('Báo cáo'!$P:$P,'Báo cáo'!$AD:$AD,$A117,'Báo cáo'!$Z:$Z,"&lt;="&amp;I$4)-SUMIFS('Báo cáo'!$Q:$Q,'Báo cáo'!$AD:$AD,$A117,'Báo cáo'!$AA:$AA,"&lt;="&amp;I$4)</f>
        <v>0</v>
      </c>
      <c r="J117" s="28">
        <f>SUMIFS('Báo cáo'!$O:$O,'Báo cáo'!$AD:$AD,$A117,'Báo cáo'!$Z:$Z,"&lt;="&amp;J$4)+SUMIFS('Báo cáo'!$P:$P,'Báo cáo'!$AD:$AD,$A117,'Báo cáo'!$Z:$Z,"&lt;="&amp;J$4)-SUMIFS('Báo cáo'!$Q:$Q,'Báo cáo'!$AD:$AD,$A117,'Báo cáo'!$AA:$AA,"&lt;="&amp;J$4)</f>
        <v>0</v>
      </c>
      <c r="K117" s="28">
        <f>SUMIFS('Báo cáo'!$O:$O,'Báo cáo'!$AD:$AD,$A117,'Báo cáo'!$Z:$Z,"&lt;="&amp;K$4)+SUMIFS('Báo cáo'!$P:$P,'Báo cáo'!$AD:$AD,$A117,'Báo cáo'!$Z:$Z,"&lt;="&amp;K$4)-SUMIFS('Báo cáo'!$Q:$Q,'Báo cáo'!$AD:$AD,$A117,'Báo cáo'!$AA:$AA,"&lt;="&amp;K$4)</f>
        <v>0</v>
      </c>
      <c r="L117" s="28">
        <f>SUMIFS('Báo cáo'!$O:$O,'Báo cáo'!$AD:$AD,$A117,'Báo cáo'!$Z:$Z,"&lt;="&amp;L$4)+SUMIFS('Báo cáo'!$P:$P,'Báo cáo'!$AD:$AD,$A117,'Báo cáo'!$Z:$Z,"&lt;="&amp;L$4)-SUMIFS('Báo cáo'!$Q:$Q,'Báo cáo'!$AD:$AD,$A117,'Báo cáo'!$AA:$AA,"&lt;="&amp;L$4)</f>
        <v>0</v>
      </c>
      <c r="M117" s="28">
        <f>SUMIFS('Báo cáo'!$O:$O,'Báo cáo'!$AD:$AD,$A117,'Báo cáo'!$Z:$Z,"&lt;="&amp;M$4)+SUMIFS('Báo cáo'!$P:$P,'Báo cáo'!$AD:$AD,$A117,'Báo cáo'!$Z:$Z,"&lt;="&amp;M$4)-SUMIFS('Báo cáo'!$Q:$Q,'Báo cáo'!$AD:$AD,$A117,'Báo cáo'!$AA:$AA,"&lt;="&amp;M$4)</f>
        <v>0</v>
      </c>
      <c r="N117" s="28">
        <f>SUMIFS('Báo cáo'!$O:$O,'Báo cáo'!$AD:$AD,$A117,'Báo cáo'!$Z:$Z,"&lt;="&amp;N$4)+SUMIFS('Báo cáo'!$P:$P,'Báo cáo'!$AD:$AD,$A117,'Báo cáo'!$Z:$Z,"&lt;="&amp;N$4)-SUMIFS('Báo cáo'!$Q:$Q,'Báo cáo'!$AD:$AD,$A117,'Báo cáo'!$AA:$AA,"&lt;="&amp;N$4)</f>
        <v>0</v>
      </c>
    </row>
    <row r="118" spans="1:14">
      <c r="A118"/>
      <c r="B118"/>
      <c r="C118" s="114">
        <f>SUMIFS('Báo cáo'!$O:$O,'Báo cáo'!$AD:$AD,$A118,'Báo cáo'!$Z:$Z,"&lt;="&amp;C$4)+SUMIFS('Báo cáo'!$P:$P,'Báo cáo'!$AD:$AD,$A118,'Báo cáo'!$Z:$Z,"&lt;="&amp;C$4)-SUMIFS('Báo cáo'!$Q:$Q,'Báo cáo'!$AD:$AD,$A118,'Báo cáo'!$AA:$AA,"&lt;="&amp;C$4)</f>
        <v>0</v>
      </c>
      <c r="D118" s="28">
        <f>SUMIFS('Báo cáo'!$O:$O,'Báo cáo'!$AD:$AD,$A118,'Báo cáo'!$Z:$Z,"&lt;="&amp;D$4)+SUMIFS('Báo cáo'!$P:$P,'Báo cáo'!$AD:$AD,$A118,'Báo cáo'!$Z:$Z,"&lt;="&amp;D$4)-SUMIFS('Báo cáo'!$Q:$Q,'Báo cáo'!$AD:$AD,$A118,'Báo cáo'!$AA:$AA,"&lt;="&amp;D$4)</f>
        <v>0</v>
      </c>
      <c r="E118" s="28">
        <f>SUMIFS('Báo cáo'!$O:$O,'Báo cáo'!$AD:$AD,$A118,'Báo cáo'!$Z:$Z,"&lt;="&amp;E$4)+SUMIFS('Báo cáo'!$P:$P,'Báo cáo'!$AD:$AD,$A118,'Báo cáo'!$Z:$Z,"&lt;="&amp;E$4)-SUMIFS('Báo cáo'!$Q:$Q,'Báo cáo'!$AD:$AD,$A118,'Báo cáo'!$AA:$AA,"&lt;="&amp;E$4)</f>
        <v>0</v>
      </c>
      <c r="F118" s="28">
        <f>SUMIFS('Báo cáo'!$O:$O,'Báo cáo'!$AD:$AD,$A118,'Báo cáo'!$Z:$Z,"&lt;="&amp;F$4)+SUMIFS('Báo cáo'!$P:$P,'Báo cáo'!$AD:$AD,$A118,'Báo cáo'!$Z:$Z,"&lt;="&amp;F$4)-SUMIFS('Báo cáo'!$Q:$Q,'Báo cáo'!$AD:$AD,$A118,'Báo cáo'!$AA:$AA,"&lt;="&amp;F$4)</f>
        <v>0</v>
      </c>
      <c r="G118" s="28">
        <f>SUMIFS('Báo cáo'!$O:$O,'Báo cáo'!$AD:$AD,$A118,'Báo cáo'!$Z:$Z,"&lt;="&amp;G$4)+SUMIFS('Báo cáo'!$P:$P,'Báo cáo'!$AD:$AD,$A118,'Báo cáo'!$Z:$Z,"&lt;="&amp;G$4)-SUMIFS('Báo cáo'!$Q:$Q,'Báo cáo'!$AD:$AD,$A118,'Báo cáo'!$AA:$AA,"&lt;="&amp;G$4)</f>
        <v>0</v>
      </c>
      <c r="H118" s="28">
        <f>SUMIFS('Báo cáo'!$O:$O,'Báo cáo'!$AD:$AD,$A118,'Báo cáo'!$Z:$Z,"&lt;="&amp;H$4)+SUMIFS('Báo cáo'!$P:$P,'Báo cáo'!$AD:$AD,$A118,'Báo cáo'!$Z:$Z,"&lt;="&amp;H$4)-SUMIFS('Báo cáo'!$Q:$Q,'Báo cáo'!$AD:$AD,$A118,'Báo cáo'!$AA:$AA,"&lt;="&amp;H$4)</f>
        <v>0</v>
      </c>
      <c r="I118" s="28">
        <f>SUMIFS('Báo cáo'!$O:$O,'Báo cáo'!$AD:$AD,$A118,'Báo cáo'!$Z:$Z,"&lt;="&amp;I$4)+SUMIFS('Báo cáo'!$P:$P,'Báo cáo'!$AD:$AD,$A118,'Báo cáo'!$Z:$Z,"&lt;="&amp;I$4)-SUMIFS('Báo cáo'!$Q:$Q,'Báo cáo'!$AD:$AD,$A118,'Báo cáo'!$AA:$AA,"&lt;="&amp;I$4)</f>
        <v>0</v>
      </c>
      <c r="J118" s="28">
        <f>SUMIFS('Báo cáo'!$O:$O,'Báo cáo'!$AD:$AD,$A118,'Báo cáo'!$Z:$Z,"&lt;="&amp;J$4)+SUMIFS('Báo cáo'!$P:$P,'Báo cáo'!$AD:$AD,$A118,'Báo cáo'!$Z:$Z,"&lt;="&amp;J$4)-SUMIFS('Báo cáo'!$Q:$Q,'Báo cáo'!$AD:$AD,$A118,'Báo cáo'!$AA:$AA,"&lt;="&amp;J$4)</f>
        <v>0</v>
      </c>
      <c r="K118" s="28">
        <f>SUMIFS('Báo cáo'!$O:$O,'Báo cáo'!$AD:$AD,$A118,'Báo cáo'!$Z:$Z,"&lt;="&amp;K$4)+SUMIFS('Báo cáo'!$P:$P,'Báo cáo'!$AD:$AD,$A118,'Báo cáo'!$Z:$Z,"&lt;="&amp;K$4)-SUMIFS('Báo cáo'!$Q:$Q,'Báo cáo'!$AD:$AD,$A118,'Báo cáo'!$AA:$AA,"&lt;="&amp;K$4)</f>
        <v>0</v>
      </c>
      <c r="L118" s="28">
        <f>SUMIFS('Báo cáo'!$O:$O,'Báo cáo'!$AD:$AD,$A118,'Báo cáo'!$Z:$Z,"&lt;="&amp;L$4)+SUMIFS('Báo cáo'!$P:$P,'Báo cáo'!$AD:$AD,$A118,'Báo cáo'!$Z:$Z,"&lt;="&amp;L$4)-SUMIFS('Báo cáo'!$Q:$Q,'Báo cáo'!$AD:$AD,$A118,'Báo cáo'!$AA:$AA,"&lt;="&amp;L$4)</f>
        <v>0</v>
      </c>
      <c r="M118" s="28">
        <f>SUMIFS('Báo cáo'!$O:$O,'Báo cáo'!$AD:$AD,$A118,'Báo cáo'!$Z:$Z,"&lt;="&amp;M$4)+SUMIFS('Báo cáo'!$P:$P,'Báo cáo'!$AD:$AD,$A118,'Báo cáo'!$Z:$Z,"&lt;="&amp;M$4)-SUMIFS('Báo cáo'!$Q:$Q,'Báo cáo'!$AD:$AD,$A118,'Báo cáo'!$AA:$AA,"&lt;="&amp;M$4)</f>
        <v>0</v>
      </c>
      <c r="N118" s="28">
        <f>SUMIFS('Báo cáo'!$O:$O,'Báo cáo'!$AD:$AD,$A118,'Báo cáo'!$Z:$Z,"&lt;="&amp;N$4)+SUMIFS('Báo cáo'!$P:$P,'Báo cáo'!$AD:$AD,$A118,'Báo cáo'!$Z:$Z,"&lt;="&amp;N$4)-SUMIFS('Báo cáo'!$Q:$Q,'Báo cáo'!$AD:$AD,$A118,'Báo cáo'!$AA:$AA,"&lt;="&amp;N$4)</f>
        <v>0</v>
      </c>
    </row>
    <row r="119" spans="1:14">
      <c r="A119"/>
      <c r="B119"/>
      <c r="C119" s="114">
        <f>SUMIFS('Báo cáo'!$O:$O,'Báo cáo'!$AD:$AD,$A119,'Báo cáo'!$Z:$Z,"&lt;="&amp;C$4)+SUMIFS('Báo cáo'!$P:$P,'Báo cáo'!$AD:$AD,$A119,'Báo cáo'!$Z:$Z,"&lt;="&amp;C$4)-SUMIFS('Báo cáo'!$Q:$Q,'Báo cáo'!$AD:$AD,$A119,'Báo cáo'!$AA:$AA,"&lt;="&amp;C$4)</f>
        <v>0</v>
      </c>
      <c r="D119" s="28">
        <f>SUMIFS('Báo cáo'!$O:$O,'Báo cáo'!$AD:$AD,$A119,'Báo cáo'!$Z:$Z,"&lt;="&amp;D$4)+SUMIFS('Báo cáo'!$P:$P,'Báo cáo'!$AD:$AD,$A119,'Báo cáo'!$Z:$Z,"&lt;="&amp;D$4)-SUMIFS('Báo cáo'!$Q:$Q,'Báo cáo'!$AD:$AD,$A119,'Báo cáo'!$AA:$AA,"&lt;="&amp;D$4)</f>
        <v>0</v>
      </c>
      <c r="E119" s="28">
        <f>SUMIFS('Báo cáo'!$O:$O,'Báo cáo'!$AD:$AD,$A119,'Báo cáo'!$Z:$Z,"&lt;="&amp;E$4)+SUMIFS('Báo cáo'!$P:$P,'Báo cáo'!$AD:$AD,$A119,'Báo cáo'!$Z:$Z,"&lt;="&amp;E$4)-SUMIFS('Báo cáo'!$Q:$Q,'Báo cáo'!$AD:$AD,$A119,'Báo cáo'!$AA:$AA,"&lt;="&amp;E$4)</f>
        <v>0</v>
      </c>
      <c r="F119" s="28">
        <f>SUMIFS('Báo cáo'!$O:$O,'Báo cáo'!$AD:$AD,$A119,'Báo cáo'!$Z:$Z,"&lt;="&amp;F$4)+SUMIFS('Báo cáo'!$P:$P,'Báo cáo'!$AD:$AD,$A119,'Báo cáo'!$Z:$Z,"&lt;="&amp;F$4)-SUMIFS('Báo cáo'!$Q:$Q,'Báo cáo'!$AD:$AD,$A119,'Báo cáo'!$AA:$AA,"&lt;="&amp;F$4)</f>
        <v>0</v>
      </c>
      <c r="G119" s="28">
        <f>SUMIFS('Báo cáo'!$O:$O,'Báo cáo'!$AD:$AD,$A119,'Báo cáo'!$Z:$Z,"&lt;="&amp;G$4)+SUMIFS('Báo cáo'!$P:$P,'Báo cáo'!$AD:$AD,$A119,'Báo cáo'!$Z:$Z,"&lt;="&amp;G$4)-SUMIFS('Báo cáo'!$Q:$Q,'Báo cáo'!$AD:$AD,$A119,'Báo cáo'!$AA:$AA,"&lt;="&amp;G$4)</f>
        <v>0</v>
      </c>
      <c r="H119" s="28">
        <f>SUMIFS('Báo cáo'!$O:$O,'Báo cáo'!$AD:$AD,$A119,'Báo cáo'!$Z:$Z,"&lt;="&amp;H$4)+SUMIFS('Báo cáo'!$P:$P,'Báo cáo'!$AD:$AD,$A119,'Báo cáo'!$Z:$Z,"&lt;="&amp;H$4)-SUMIFS('Báo cáo'!$Q:$Q,'Báo cáo'!$AD:$AD,$A119,'Báo cáo'!$AA:$AA,"&lt;="&amp;H$4)</f>
        <v>0</v>
      </c>
      <c r="I119" s="28">
        <f>SUMIFS('Báo cáo'!$O:$O,'Báo cáo'!$AD:$AD,$A119,'Báo cáo'!$Z:$Z,"&lt;="&amp;I$4)+SUMIFS('Báo cáo'!$P:$P,'Báo cáo'!$AD:$AD,$A119,'Báo cáo'!$Z:$Z,"&lt;="&amp;I$4)-SUMIFS('Báo cáo'!$Q:$Q,'Báo cáo'!$AD:$AD,$A119,'Báo cáo'!$AA:$AA,"&lt;="&amp;I$4)</f>
        <v>0</v>
      </c>
      <c r="J119" s="28">
        <f>SUMIFS('Báo cáo'!$O:$O,'Báo cáo'!$AD:$AD,$A119,'Báo cáo'!$Z:$Z,"&lt;="&amp;J$4)+SUMIFS('Báo cáo'!$P:$P,'Báo cáo'!$AD:$AD,$A119,'Báo cáo'!$Z:$Z,"&lt;="&amp;J$4)-SUMIFS('Báo cáo'!$Q:$Q,'Báo cáo'!$AD:$AD,$A119,'Báo cáo'!$AA:$AA,"&lt;="&amp;J$4)</f>
        <v>0</v>
      </c>
      <c r="K119" s="28">
        <f>SUMIFS('Báo cáo'!$O:$O,'Báo cáo'!$AD:$AD,$A119,'Báo cáo'!$Z:$Z,"&lt;="&amp;K$4)+SUMIFS('Báo cáo'!$P:$P,'Báo cáo'!$AD:$AD,$A119,'Báo cáo'!$Z:$Z,"&lt;="&amp;K$4)-SUMIFS('Báo cáo'!$Q:$Q,'Báo cáo'!$AD:$AD,$A119,'Báo cáo'!$AA:$AA,"&lt;="&amp;K$4)</f>
        <v>0</v>
      </c>
      <c r="L119" s="28">
        <f>SUMIFS('Báo cáo'!$O:$O,'Báo cáo'!$AD:$AD,$A119,'Báo cáo'!$Z:$Z,"&lt;="&amp;L$4)+SUMIFS('Báo cáo'!$P:$P,'Báo cáo'!$AD:$AD,$A119,'Báo cáo'!$Z:$Z,"&lt;="&amp;L$4)-SUMIFS('Báo cáo'!$Q:$Q,'Báo cáo'!$AD:$AD,$A119,'Báo cáo'!$AA:$AA,"&lt;="&amp;L$4)</f>
        <v>0</v>
      </c>
      <c r="M119" s="28">
        <f>SUMIFS('Báo cáo'!$O:$O,'Báo cáo'!$AD:$AD,$A119,'Báo cáo'!$Z:$Z,"&lt;="&amp;M$4)+SUMIFS('Báo cáo'!$P:$P,'Báo cáo'!$AD:$AD,$A119,'Báo cáo'!$Z:$Z,"&lt;="&amp;M$4)-SUMIFS('Báo cáo'!$Q:$Q,'Báo cáo'!$AD:$AD,$A119,'Báo cáo'!$AA:$AA,"&lt;="&amp;M$4)</f>
        <v>0</v>
      </c>
      <c r="N119" s="28">
        <f>SUMIFS('Báo cáo'!$O:$O,'Báo cáo'!$AD:$AD,$A119,'Báo cáo'!$Z:$Z,"&lt;="&amp;N$4)+SUMIFS('Báo cáo'!$P:$P,'Báo cáo'!$AD:$AD,$A119,'Báo cáo'!$Z:$Z,"&lt;="&amp;N$4)-SUMIFS('Báo cáo'!$Q:$Q,'Báo cáo'!$AD:$AD,$A119,'Báo cáo'!$AA:$AA,"&lt;="&amp;N$4)</f>
        <v>0</v>
      </c>
    </row>
    <row r="120" spans="1:14">
      <c r="A120"/>
      <c r="B120"/>
      <c r="C120" s="114">
        <f>SUMIFS('Báo cáo'!$O:$O,'Báo cáo'!$AD:$AD,$A120,'Báo cáo'!$Z:$Z,"&lt;="&amp;C$4)+SUMIFS('Báo cáo'!$P:$P,'Báo cáo'!$AD:$AD,$A120,'Báo cáo'!$Z:$Z,"&lt;="&amp;C$4)-SUMIFS('Báo cáo'!$Q:$Q,'Báo cáo'!$AD:$AD,$A120,'Báo cáo'!$AA:$AA,"&lt;="&amp;C$4)</f>
        <v>0</v>
      </c>
      <c r="D120" s="114">
        <f>SUMIFS('Báo cáo'!$O:$O,'Báo cáo'!$AD:$AD,$A120,'Báo cáo'!$Z:$Z,"&lt;="&amp;D$4)+SUMIFS('Báo cáo'!$P:$P,'Báo cáo'!$AD:$AD,$A120,'Báo cáo'!$Z:$Z,"&lt;="&amp;D$4)-SUMIFS('Báo cáo'!$Q:$Q,'Báo cáo'!$AD:$AD,$A120,'Báo cáo'!$AA:$AA,"&lt;="&amp;D$4)</f>
        <v>0</v>
      </c>
      <c r="E120" s="114">
        <f>SUMIFS('Báo cáo'!$O:$O,'Báo cáo'!$AD:$AD,$A120,'Báo cáo'!$Z:$Z,"&lt;="&amp;E$4)+SUMIFS('Báo cáo'!$P:$P,'Báo cáo'!$AD:$AD,$A120,'Báo cáo'!$Z:$Z,"&lt;="&amp;E$4)-SUMIFS('Báo cáo'!$Q:$Q,'Báo cáo'!$AD:$AD,$A120,'Báo cáo'!$AA:$AA,"&lt;="&amp;E$4)</f>
        <v>0</v>
      </c>
      <c r="F120" s="114">
        <f>SUMIFS('Báo cáo'!$O:$O,'Báo cáo'!$AD:$AD,$A120,'Báo cáo'!$Z:$Z,"&lt;="&amp;F$4)+SUMIFS('Báo cáo'!$P:$P,'Báo cáo'!$AD:$AD,$A120,'Báo cáo'!$Z:$Z,"&lt;="&amp;F$4)-SUMIFS('Báo cáo'!$Q:$Q,'Báo cáo'!$AD:$AD,$A120,'Báo cáo'!$AA:$AA,"&lt;="&amp;F$4)</f>
        <v>0</v>
      </c>
      <c r="G120" s="114">
        <f>SUMIFS('Báo cáo'!$O:$O,'Báo cáo'!$AD:$AD,$A120,'Báo cáo'!$Z:$Z,"&lt;="&amp;G$4)+SUMIFS('Báo cáo'!$P:$P,'Báo cáo'!$AD:$AD,$A120,'Báo cáo'!$Z:$Z,"&lt;="&amp;G$4)-SUMIFS('Báo cáo'!$Q:$Q,'Báo cáo'!$AD:$AD,$A120,'Báo cáo'!$AA:$AA,"&lt;="&amp;G$4)</f>
        <v>0</v>
      </c>
      <c r="H120" s="114">
        <f>SUMIFS('Báo cáo'!$O:$O,'Báo cáo'!$AD:$AD,$A120,'Báo cáo'!$Z:$Z,"&lt;="&amp;H$4)+SUMIFS('Báo cáo'!$P:$P,'Báo cáo'!$AD:$AD,$A120,'Báo cáo'!$Z:$Z,"&lt;="&amp;H$4)-SUMIFS('Báo cáo'!$Q:$Q,'Báo cáo'!$AD:$AD,$A120,'Báo cáo'!$AA:$AA,"&lt;="&amp;H$4)</f>
        <v>0</v>
      </c>
      <c r="I120" s="114">
        <f>SUMIFS('Báo cáo'!$O:$O,'Báo cáo'!$AD:$AD,$A120,'Báo cáo'!$Z:$Z,"&lt;="&amp;I$4)+SUMIFS('Báo cáo'!$P:$P,'Báo cáo'!$AD:$AD,$A120,'Báo cáo'!$Z:$Z,"&lt;="&amp;I$4)-SUMIFS('Báo cáo'!$Q:$Q,'Báo cáo'!$AD:$AD,$A120,'Báo cáo'!$AA:$AA,"&lt;="&amp;I$4)</f>
        <v>0</v>
      </c>
      <c r="J120" s="114">
        <f>SUMIFS('Báo cáo'!$O:$O,'Báo cáo'!$AD:$AD,$A120,'Báo cáo'!$Z:$Z,"&lt;="&amp;J$4)+SUMIFS('Báo cáo'!$P:$P,'Báo cáo'!$AD:$AD,$A120,'Báo cáo'!$Z:$Z,"&lt;="&amp;J$4)-SUMIFS('Báo cáo'!$Q:$Q,'Báo cáo'!$AD:$AD,$A120,'Báo cáo'!$AA:$AA,"&lt;="&amp;J$4)</f>
        <v>0</v>
      </c>
      <c r="K120" s="114">
        <f>SUMIFS('Báo cáo'!$O:$O,'Báo cáo'!$AD:$AD,$A120,'Báo cáo'!$Z:$Z,"&lt;="&amp;K$4)+SUMIFS('Báo cáo'!$P:$P,'Báo cáo'!$AD:$AD,$A120,'Báo cáo'!$Z:$Z,"&lt;="&amp;K$4)-SUMIFS('Báo cáo'!$Q:$Q,'Báo cáo'!$AD:$AD,$A120,'Báo cáo'!$AA:$AA,"&lt;="&amp;K$4)</f>
        <v>0</v>
      </c>
      <c r="L120" s="114">
        <f>SUMIFS('Báo cáo'!$O:$O,'Báo cáo'!$AD:$AD,$A120,'Báo cáo'!$Z:$Z,"&lt;="&amp;L$4)+SUMIFS('Báo cáo'!$P:$P,'Báo cáo'!$AD:$AD,$A120,'Báo cáo'!$Z:$Z,"&lt;="&amp;L$4)-SUMIFS('Báo cáo'!$Q:$Q,'Báo cáo'!$AD:$AD,$A120,'Báo cáo'!$AA:$AA,"&lt;="&amp;L$4)</f>
        <v>0</v>
      </c>
      <c r="M120" s="114">
        <f>SUMIFS('Báo cáo'!$O:$O,'Báo cáo'!$AD:$AD,$A120,'Báo cáo'!$Z:$Z,"&lt;="&amp;M$4)+SUMIFS('Báo cáo'!$P:$P,'Báo cáo'!$AD:$AD,$A120,'Báo cáo'!$Z:$Z,"&lt;="&amp;M$4)-SUMIFS('Báo cáo'!$Q:$Q,'Báo cáo'!$AD:$AD,$A120,'Báo cáo'!$AA:$AA,"&lt;="&amp;M$4)</f>
        <v>0</v>
      </c>
      <c r="N120" s="114">
        <f>SUMIFS('Báo cáo'!$O:$O,'Báo cáo'!$AD:$AD,$A120,'Báo cáo'!$Z:$Z,"&lt;="&amp;N$4)+SUMIFS('Báo cáo'!$P:$P,'Báo cáo'!$AD:$AD,$A120,'Báo cáo'!$Z:$Z,"&lt;="&amp;N$4)-SUMIFS('Báo cáo'!$Q:$Q,'Báo cáo'!$AD:$AD,$A120,'Báo cáo'!$AA:$AA,"&lt;="&amp;N$4)</f>
        <v>0</v>
      </c>
    </row>
    <row r="121" spans="1:14">
      <c r="A121"/>
      <c r="B121"/>
      <c r="C121" s="114">
        <f>SUMIFS('Báo cáo'!$O:$O,'Báo cáo'!$AD:$AD,$A121,'Báo cáo'!$Z:$Z,"&lt;="&amp;C$4)+SUMIFS('Báo cáo'!$P:$P,'Báo cáo'!$AD:$AD,$A121,'Báo cáo'!$Z:$Z,"&lt;="&amp;C$4)-SUMIFS('Báo cáo'!$Q:$Q,'Báo cáo'!$AD:$AD,$A121,'Báo cáo'!$AA:$AA,"&lt;="&amp;C$4)</f>
        <v>0</v>
      </c>
      <c r="D121" s="28">
        <f>SUMIFS('Báo cáo'!$O:$O,'Báo cáo'!$AD:$AD,$A121,'Báo cáo'!$Z:$Z,"&lt;="&amp;D$4)+SUMIFS('Báo cáo'!$P:$P,'Báo cáo'!$AD:$AD,$A121,'Báo cáo'!$Z:$Z,"&lt;="&amp;D$4)-SUMIFS('Báo cáo'!$Q:$Q,'Báo cáo'!$AD:$AD,$A121,'Báo cáo'!$AA:$AA,"&lt;="&amp;D$4)</f>
        <v>0</v>
      </c>
      <c r="E121" s="28">
        <f>SUMIFS('Báo cáo'!$O:$O,'Báo cáo'!$AD:$AD,$A121,'Báo cáo'!$Z:$Z,"&lt;="&amp;E$4)+SUMIFS('Báo cáo'!$P:$P,'Báo cáo'!$AD:$AD,$A121,'Báo cáo'!$Z:$Z,"&lt;="&amp;E$4)-SUMIFS('Báo cáo'!$Q:$Q,'Báo cáo'!$AD:$AD,$A121,'Báo cáo'!$AA:$AA,"&lt;="&amp;E$4)</f>
        <v>0</v>
      </c>
      <c r="F121" s="28">
        <f>SUMIFS('Báo cáo'!$O:$O,'Báo cáo'!$AD:$AD,$A121,'Báo cáo'!$Z:$Z,"&lt;="&amp;F$4)+SUMIFS('Báo cáo'!$P:$P,'Báo cáo'!$AD:$AD,$A121,'Báo cáo'!$Z:$Z,"&lt;="&amp;F$4)-SUMIFS('Báo cáo'!$Q:$Q,'Báo cáo'!$AD:$AD,$A121,'Báo cáo'!$AA:$AA,"&lt;="&amp;F$4)</f>
        <v>0</v>
      </c>
      <c r="G121" s="28">
        <f>SUMIFS('Báo cáo'!$O:$O,'Báo cáo'!$AD:$AD,$A121,'Báo cáo'!$Z:$Z,"&lt;="&amp;G$4)+SUMIFS('Báo cáo'!$P:$P,'Báo cáo'!$AD:$AD,$A121,'Báo cáo'!$Z:$Z,"&lt;="&amp;G$4)-SUMIFS('Báo cáo'!$Q:$Q,'Báo cáo'!$AD:$AD,$A121,'Báo cáo'!$AA:$AA,"&lt;="&amp;G$4)</f>
        <v>0</v>
      </c>
      <c r="H121" s="28">
        <f>SUMIFS('Báo cáo'!$O:$O,'Báo cáo'!$AD:$AD,$A121,'Báo cáo'!$Z:$Z,"&lt;="&amp;H$4)+SUMIFS('Báo cáo'!$P:$P,'Báo cáo'!$AD:$AD,$A121,'Báo cáo'!$Z:$Z,"&lt;="&amp;H$4)-SUMIFS('Báo cáo'!$Q:$Q,'Báo cáo'!$AD:$AD,$A121,'Báo cáo'!$AA:$AA,"&lt;="&amp;H$4)</f>
        <v>0</v>
      </c>
      <c r="I121" s="28">
        <f>SUMIFS('Báo cáo'!$O:$O,'Báo cáo'!$AD:$AD,$A121,'Báo cáo'!$Z:$Z,"&lt;="&amp;I$4)+SUMIFS('Báo cáo'!$P:$P,'Báo cáo'!$AD:$AD,$A121,'Báo cáo'!$Z:$Z,"&lt;="&amp;I$4)-SUMIFS('Báo cáo'!$Q:$Q,'Báo cáo'!$AD:$AD,$A121,'Báo cáo'!$AA:$AA,"&lt;="&amp;I$4)</f>
        <v>0</v>
      </c>
      <c r="J121" s="28">
        <f>SUMIFS('Báo cáo'!$O:$O,'Báo cáo'!$AD:$AD,$A121,'Báo cáo'!$Z:$Z,"&lt;="&amp;J$4)+SUMIFS('Báo cáo'!$P:$P,'Báo cáo'!$AD:$AD,$A121,'Báo cáo'!$Z:$Z,"&lt;="&amp;J$4)-SUMIFS('Báo cáo'!$Q:$Q,'Báo cáo'!$AD:$AD,$A121,'Báo cáo'!$AA:$AA,"&lt;="&amp;J$4)</f>
        <v>0</v>
      </c>
      <c r="K121" s="28">
        <f>SUMIFS('Báo cáo'!$O:$O,'Báo cáo'!$AD:$AD,$A121,'Báo cáo'!$Z:$Z,"&lt;="&amp;K$4)+SUMIFS('Báo cáo'!$P:$P,'Báo cáo'!$AD:$AD,$A121,'Báo cáo'!$Z:$Z,"&lt;="&amp;K$4)-SUMIFS('Báo cáo'!$Q:$Q,'Báo cáo'!$AD:$AD,$A121,'Báo cáo'!$AA:$AA,"&lt;="&amp;K$4)</f>
        <v>0</v>
      </c>
      <c r="L121" s="28">
        <f>SUMIFS('Báo cáo'!$O:$O,'Báo cáo'!$AD:$AD,$A121,'Báo cáo'!$Z:$Z,"&lt;="&amp;L$4)+SUMIFS('Báo cáo'!$P:$P,'Báo cáo'!$AD:$AD,$A121,'Báo cáo'!$Z:$Z,"&lt;="&amp;L$4)-SUMIFS('Báo cáo'!$Q:$Q,'Báo cáo'!$AD:$AD,$A121,'Báo cáo'!$AA:$AA,"&lt;="&amp;L$4)</f>
        <v>0</v>
      </c>
      <c r="M121" s="28">
        <f>SUMIFS('Báo cáo'!$O:$O,'Báo cáo'!$AD:$AD,$A121,'Báo cáo'!$Z:$Z,"&lt;="&amp;M$4)+SUMIFS('Báo cáo'!$P:$P,'Báo cáo'!$AD:$AD,$A121,'Báo cáo'!$Z:$Z,"&lt;="&amp;M$4)-SUMIFS('Báo cáo'!$Q:$Q,'Báo cáo'!$AD:$AD,$A121,'Báo cáo'!$AA:$AA,"&lt;="&amp;M$4)</f>
        <v>0</v>
      </c>
      <c r="N121" s="28">
        <f>SUMIFS('Báo cáo'!$O:$O,'Báo cáo'!$AD:$AD,$A121,'Báo cáo'!$Z:$Z,"&lt;="&amp;N$4)+SUMIFS('Báo cáo'!$P:$P,'Báo cáo'!$AD:$AD,$A121,'Báo cáo'!$Z:$Z,"&lt;="&amp;N$4)-SUMIFS('Báo cáo'!$Q:$Q,'Báo cáo'!$AD:$AD,$A121,'Báo cáo'!$AA:$AA,"&lt;="&amp;N$4)</f>
        <v>0</v>
      </c>
    </row>
    <row r="122" spans="1:14">
      <c r="A122"/>
      <c r="B122"/>
      <c r="C122" s="114">
        <f>SUMIFS('Báo cáo'!$O:$O,'Báo cáo'!$AD:$AD,$A122,'Báo cáo'!$Z:$Z,"&lt;="&amp;C$4)+SUMIFS('Báo cáo'!$P:$P,'Báo cáo'!$AD:$AD,$A122,'Báo cáo'!$Z:$Z,"&lt;="&amp;C$4)-SUMIFS('Báo cáo'!$Q:$Q,'Báo cáo'!$AD:$AD,$A122,'Báo cáo'!$AA:$AA,"&lt;="&amp;C$4)</f>
        <v>0</v>
      </c>
      <c r="D122" s="28">
        <f>SUMIFS('Báo cáo'!$O:$O,'Báo cáo'!$AD:$AD,$A122,'Báo cáo'!$Z:$Z,"&lt;="&amp;D$4)+SUMIFS('Báo cáo'!$P:$P,'Báo cáo'!$AD:$AD,$A122,'Báo cáo'!$Z:$Z,"&lt;="&amp;D$4)-SUMIFS('Báo cáo'!$Q:$Q,'Báo cáo'!$AD:$AD,$A122,'Báo cáo'!$AA:$AA,"&lt;="&amp;D$4)</f>
        <v>0</v>
      </c>
      <c r="E122" s="28">
        <f>SUMIFS('Báo cáo'!$O:$O,'Báo cáo'!$AD:$AD,$A122,'Báo cáo'!$Z:$Z,"&lt;="&amp;E$4)+SUMIFS('Báo cáo'!$P:$P,'Báo cáo'!$AD:$AD,$A122,'Báo cáo'!$Z:$Z,"&lt;="&amp;E$4)-SUMIFS('Báo cáo'!$Q:$Q,'Báo cáo'!$AD:$AD,$A122,'Báo cáo'!$AA:$AA,"&lt;="&amp;E$4)</f>
        <v>0</v>
      </c>
      <c r="F122" s="28">
        <f>SUMIFS('Báo cáo'!$O:$O,'Báo cáo'!$AD:$AD,$A122,'Báo cáo'!$Z:$Z,"&lt;="&amp;F$4)+SUMIFS('Báo cáo'!$P:$P,'Báo cáo'!$AD:$AD,$A122,'Báo cáo'!$Z:$Z,"&lt;="&amp;F$4)-SUMIFS('Báo cáo'!$Q:$Q,'Báo cáo'!$AD:$AD,$A122,'Báo cáo'!$AA:$AA,"&lt;="&amp;F$4)</f>
        <v>0</v>
      </c>
      <c r="G122" s="28">
        <f>SUMIFS('Báo cáo'!$O:$O,'Báo cáo'!$AD:$AD,$A122,'Báo cáo'!$Z:$Z,"&lt;="&amp;G$4)+SUMIFS('Báo cáo'!$P:$P,'Báo cáo'!$AD:$AD,$A122,'Báo cáo'!$Z:$Z,"&lt;="&amp;G$4)-SUMIFS('Báo cáo'!$Q:$Q,'Báo cáo'!$AD:$AD,$A122,'Báo cáo'!$AA:$AA,"&lt;="&amp;G$4)</f>
        <v>0</v>
      </c>
      <c r="H122" s="28">
        <f>SUMIFS('Báo cáo'!$O:$O,'Báo cáo'!$AD:$AD,$A122,'Báo cáo'!$Z:$Z,"&lt;="&amp;H$4)+SUMIFS('Báo cáo'!$P:$P,'Báo cáo'!$AD:$AD,$A122,'Báo cáo'!$Z:$Z,"&lt;="&amp;H$4)-SUMIFS('Báo cáo'!$Q:$Q,'Báo cáo'!$AD:$AD,$A122,'Báo cáo'!$AA:$AA,"&lt;="&amp;H$4)</f>
        <v>0</v>
      </c>
      <c r="I122" s="28">
        <f>SUMIFS('Báo cáo'!$O:$O,'Báo cáo'!$AD:$AD,$A122,'Báo cáo'!$Z:$Z,"&lt;="&amp;I$4)+SUMIFS('Báo cáo'!$P:$P,'Báo cáo'!$AD:$AD,$A122,'Báo cáo'!$Z:$Z,"&lt;="&amp;I$4)-SUMIFS('Báo cáo'!$Q:$Q,'Báo cáo'!$AD:$AD,$A122,'Báo cáo'!$AA:$AA,"&lt;="&amp;I$4)</f>
        <v>0</v>
      </c>
      <c r="J122" s="28">
        <f>SUMIFS('Báo cáo'!$O:$O,'Báo cáo'!$AD:$AD,$A122,'Báo cáo'!$Z:$Z,"&lt;="&amp;J$4)+SUMIFS('Báo cáo'!$P:$P,'Báo cáo'!$AD:$AD,$A122,'Báo cáo'!$Z:$Z,"&lt;="&amp;J$4)-SUMIFS('Báo cáo'!$Q:$Q,'Báo cáo'!$AD:$AD,$A122,'Báo cáo'!$AA:$AA,"&lt;="&amp;J$4)</f>
        <v>0</v>
      </c>
      <c r="K122" s="28">
        <f>SUMIFS('Báo cáo'!$O:$O,'Báo cáo'!$AD:$AD,$A122,'Báo cáo'!$Z:$Z,"&lt;="&amp;K$4)+SUMIFS('Báo cáo'!$P:$P,'Báo cáo'!$AD:$AD,$A122,'Báo cáo'!$Z:$Z,"&lt;="&amp;K$4)-SUMIFS('Báo cáo'!$Q:$Q,'Báo cáo'!$AD:$AD,$A122,'Báo cáo'!$AA:$AA,"&lt;="&amp;K$4)</f>
        <v>0</v>
      </c>
      <c r="L122" s="28">
        <f>SUMIFS('Báo cáo'!$O:$O,'Báo cáo'!$AD:$AD,$A122,'Báo cáo'!$Z:$Z,"&lt;="&amp;L$4)+SUMIFS('Báo cáo'!$P:$P,'Báo cáo'!$AD:$AD,$A122,'Báo cáo'!$Z:$Z,"&lt;="&amp;L$4)-SUMIFS('Báo cáo'!$Q:$Q,'Báo cáo'!$AD:$AD,$A122,'Báo cáo'!$AA:$AA,"&lt;="&amp;L$4)</f>
        <v>0</v>
      </c>
      <c r="M122" s="28">
        <f>SUMIFS('Báo cáo'!$O:$O,'Báo cáo'!$AD:$AD,$A122,'Báo cáo'!$Z:$Z,"&lt;="&amp;M$4)+SUMIFS('Báo cáo'!$P:$P,'Báo cáo'!$AD:$AD,$A122,'Báo cáo'!$Z:$Z,"&lt;="&amp;M$4)-SUMIFS('Báo cáo'!$Q:$Q,'Báo cáo'!$AD:$AD,$A122,'Báo cáo'!$AA:$AA,"&lt;="&amp;M$4)</f>
        <v>0</v>
      </c>
      <c r="N122" s="28">
        <f>SUMIFS('Báo cáo'!$O:$O,'Báo cáo'!$AD:$AD,$A122,'Báo cáo'!$Z:$Z,"&lt;="&amp;N$4)+SUMIFS('Báo cáo'!$P:$P,'Báo cáo'!$AD:$AD,$A122,'Báo cáo'!$Z:$Z,"&lt;="&amp;N$4)-SUMIFS('Báo cáo'!$Q:$Q,'Báo cáo'!$AD:$AD,$A122,'Báo cáo'!$AA:$AA,"&lt;="&amp;N$4)</f>
        <v>0</v>
      </c>
    </row>
    <row r="123" spans="1:14">
      <c r="A123"/>
      <c r="B123"/>
      <c r="C123" s="114">
        <f>SUMIFS('Báo cáo'!$O:$O,'Báo cáo'!$AD:$AD,$A123,'Báo cáo'!$Z:$Z,"&lt;="&amp;C$4)+SUMIFS('Báo cáo'!$P:$P,'Báo cáo'!$AD:$AD,$A123,'Báo cáo'!$Z:$Z,"&lt;="&amp;C$4)-SUMIFS('Báo cáo'!$Q:$Q,'Báo cáo'!$AD:$AD,$A123,'Báo cáo'!$AA:$AA,"&lt;="&amp;C$4)</f>
        <v>0</v>
      </c>
      <c r="D123" s="28">
        <f>SUMIFS('Báo cáo'!$O:$O,'Báo cáo'!$AD:$AD,$A123,'Báo cáo'!$Z:$Z,"&lt;="&amp;D$4)+SUMIFS('Báo cáo'!$P:$P,'Báo cáo'!$AD:$AD,$A123,'Báo cáo'!$Z:$Z,"&lt;="&amp;D$4)-SUMIFS('Báo cáo'!$Q:$Q,'Báo cáo'!$AD:$AD,$A123,'Báo cáo'!$AA:$AA,"&lt;="&amp;D$4)</f>
        <v>0</v>
      </c>
      <c r="E123" s="28">
        <f>SUMIFS('Báo cáo'!$O:$O,'Báo cáo'!$AD:$AD,$A123,'Báo cáo'!$Z:$Z,"&lt;="&amp;E$4)+SUMIFS('Báo cáo'!$P:$P,'Báo cáo'!$AD:$AD,$A123,'Báo cáo'!$Z:$Z,"&lt;="&amp;E$4)-SUMIFS('Báo cáo'!$Q:$Q,'Báo cáo'!$AD:$AD,$A123,'Báo cáo'!$AA:$AA,"&lt;="&amp;E$4)</f>
        <v>0</v>
      </c>
      <c r="F123" s="28">
        <f>SUMIFS('Báo cáo'!$O:$O,'Báo cáo'!$AD:$AD,$A123,'Báo cáo'!$Z:$Z,"&lt;="&amp;F$4)+SUMIFS('Báo cáo'!$P:$P,'Báo cáo'!$AD:$AD,$A123,'Báo cáo'!$Z:$Z,"&lt;="&amp;F$4)-SUMIFS('Báo cáo'!$Q:$Q,'Báo cáo'!$AD:$AD,$A123,'Báo cáo'!$AA:$AA,"&lt;="&amp;F$4)</f>
        <v>0</v>
      </c>
      <c r="G123" s="28">
        <f>SUMIFS('Báo cáo'!$O:$O,'Báo cáo'!$AD:$AD,$A123,'Báo cáo'!$Z:$Z,"&lt;="&amp;G$4)+SUMIFS('Báo cáo'!$P:$P,'Báo cáo'!$AD:$AD,$A123,'Báo cáo'!$Z:$Z,"&lt;="&amp;G$4)-SUMIFS('Báo cáo'!$Q:$Q,'Báo cáo'!$AD:$AD,$A123,'Báo cáo'!$AA:$AA,"&lt;="&amp;G$4)</f>
        <v>0</v>
      </c>
      <c r="H123" s="28">
        <f>SUMIFS('Báo cáo'!$O:$O,'Báo cáo'!$AD:$AD,$A123,'Báo cáo'!$Z:$Z,"&lt;="&amp;H$4)+SUMIFS('Báo cáo'!$P:$P,'Báo cáo'!$AD:$AD,$A123,'Báo cáo'!$Z:$Z,"&lt;="&amp;H$4)-SUMIFS('Báo cáo'!$Q:$Q,'Báo cáo'!$AD:$AD,$A123,'Báo cáo'!$AA:$AA,"&lt;="&amp;H$4)</f>
        <v>0</v>
      </c>
      <c r="I123" s="28">
        <f>SUMIFS('Báo cáo'!$O:$O,'Báo cáo'!$AD:$AD,$A123,'Báo cáo'!$Z:$Z,"&lt;="&amp;I$4)+SUMIFS('Báo cáo'!$P:$P,'Báo cáo'!$AD:$AD,$A123,'Báo cáo'!$Z:$Z,"&lt;="&amp;I$4)-SUMIFS('Báo cáo'!$Q:$Q,'Báo cáo'!$AD:$AD,$A123,'Báo cáo'!$AA:$AA,"&lt;="&amp;I$4)</f>
        <v>0</v>
      </c>
      <c r="J123" s="28">
        <f>SUMIFS('Báo cáo'!$O:$O,'Báo cáo'!$AD:$AD,$A123,'Báo cáo'!$Z:$Z,"&lt;="&amp;J$4)+SUMIFS('Báo cáo'!$P:$P,'Báo cáo'!$AD:$AD,$A123,'Báo cáo'!$Z:$Z,"&lt;="&amp;J$4)-SUMIFS('Báo cáo'!$Q:$Q,'Báo cáo'!$AD:$AD,$A123,'Báo cáo'!$AA:$AA,"&lt;="&amp;J$4)</f>
        <v>0</v>
      </c>
      <c r="K123" s="28">
        <f>SUMIFS('Báo cáo'!$O:$O,'Báo cáo'!$AD:$AD,$A123,'Báo cáo'!$Z:$Z,"&lt;="&amp;K$4)+SUMIFS('Báo cáo'!$P:$P,'Báo cáo'!$AD:$AD,$A123,'Báo cáo'!$Z:$Z,"&lt;="&amp;K$4)-SUMIFS('Báo cáo'!$Q:$Q,'Báo cáo'!$AD:$AD,$A123,'Báo cáo'!$AA:$AA,"&lt;="&amp;K$4)</f>
        <v>0</v>
      </c>
      <c r="L123" s="28">
        <f>SUMIFS('Báo cáo'!$O:$O,'Báo cáo'!$AD:$AD,$A123,'Báo cáo'!$Z:$Z,"&lt;="&amp;L$4)+SUMIFS('Báo cáo'!$P:$P,'Báo cáo'!$AD:$AD,$A123,'Báo cáo'!$Z:$Z,"&lt;="&amp;L$4)-SUMIFS('Báo cáo'!$Q:$Q,'Báo cáo'!$AD:$AD,$A123,'Báo cáo'!$AA:$AA,"&lt;="&amp;L$4)</f>
        <v>0</v>
      </c>
      <c r="M123" s="28">
        <f>SUMIFS('Báo cáo'!$O:$O,'Báo cáo'!$AD:$AD,$A123,'Báo cáo'!$Z:$Z,"&lt;="&amp;M$4)+SUMIFS('Báo cáo'!$P:$P,'Báo cáo'!$AD:$AD,$A123,'Báo cáo'!$Z:$Z,"&lt;="&amp;M$4)-SUMIFS('Báo cáo'!$Q:$Q,'Báo cáo'!$AD:$AD,$A123,'Báo cáo'!$AA:$AA,"&lt;="&amp;M$4)</f>
        <v>0</v>
      </c>
      <c r="N123" s="28">
        <f>SUMIFS('Báo cáo'!$O:$O,'Báo cáo'!$AD:$AD,$A123,'Báo cáo'!$Z:$Z,"&lt;="&amp;N$4)+SUMIFS('Báo cáo'!$P:$P,'Báo cáo'!$AD:$AD,$A123,'Báo cáo'!$Z:$Z,"&lt;="&amp;N$4)-SUMIFS('Báo cáo'!$Q:$Q,'Báo cáo'!$AD:$AD,$A123,'Báo cáo'!$AA:$AA,"&lt;="&amp;N$4)</f>
        <v>0</v>
      </c>
    </row>
    <row r="124" spans="1:14">
      <c r="A124"/>
      <c r="B124"/>
      <c r="C124" s="114">
        <f>SUMIFS('Báo cáo'!$O:$O,'Báo cáo'!$AD:$AD,$A124,'Báo cáo'!$Z:$Z,"&lt;="&amp;C$4)+SUMIFS('Báo cáo'!$P:$P,'Báo cáo'!$AD:$AD,$A124,'Báo cáo'!$Z:$Z,"&lt;="&amp;C$4)-SUMIFS('Báo cáo'!$Q:$Q,'Báo cáo'!$AD:$AD,$A124,'Báo cáo'!$AA:$AA,"&lt;="&amp;C$4)</f>
        <v>0</v>
      </c>
      <c r="D124" s="28">
        <f>SUMIFS('Báo cáo'!$O:$O,'Báo cáo'!$AD:$AD,$A124,'Báo cáo'!$Z:$Z,"&lt;="&amp;D$4)+SUMIFS('Báo cáo'!$P:$P,'Báo cáo'!$AD:$AD,$A124,'Báo cáo'!$Z:$Z,"&lt;="&amp;D$4)-SUMIFS('Báo cáo'!$Q:$Q,'Báo cáo'!$AD:$AD,$A124,'Báo cáo'!$AA:$AA,"&lt;="&amp;D$4)</f>
        <v>0</v>
      </c>
      <c r="E124" s="28">
        <f>SUMIFS('Báo cáo'!$O:$O,'Báo cáo'!$AD:$AD,$A124,'Báo cáo'!$Z:$Z,"&lt;="&amp;E$4)+SUMIFS('Báo cáo'!$P:$P,'Báo cáo'!$AD:$AD,$A124,'Báo cáo'!$Z:$Z,"&lt;="&amp;E$4)-SUMIFS('Báo cáo'!$Q:$Q,'Báo cáo'!$AD:$AD,$A124,'Báo cáo'!$AA:$AA,"&lt;="&amp;E$4)</f>
        <v>0</v>
      </c>
      <c r="F124" s="28">
        <f>SUMIFS('Báo cáo'!$O:$O,'Báo cáo'!$AD:$AD,$A124,'Báo cáo'!$Z:$Z,"&lt;="&amp;F$4)+SUMIFS('Báo cáo'!$P:$P,'Báo cáo'!$AD:$AD,$A124,'Báo cáo'!$Z:$Z,"&lt;="&amp;F$4)-SUMIFS('Báo cáo'!$Q:$Q,'Báo cáo'!$AD:$AD,$A124,'Báo cáo'!$AA:$AA,"&lt;="&amp;F$4)</f>
        <v>0</v>
      </c>
      <c r="G124" s="28">
        <f>SUMIFS('Báo cáo'!$O:$O,'Báo cáo'!$AD:$AD,$A124,'Báo cáo'!$Z:$Z,"&lt;="&amp;G$4)+SUMIFS('Báo cáo'!$P:$P,'Báo cáo'!$AD:$AD,$A124,'Báo cáo'!$Z:$Z,"&lt;="&amp;G$4)-SUMIFS('Báo cáo'!$Q:$Q,'Báo cáo'!$AD:$AD,$A124,'Báo cáo'!$AA:$AA,"&lt;="&amp;G$4)</f>
        <v>0</v>
      </c>
      <c r="H124" s="28">
        <f>SUMIFS('Báo cáo'!$O:$O,'Báo cáo'!$AD:$AD,$A124,'Báo cáo'!$Z:$Z,"&lt;="&amp;H$4)+SUMIFS('Báo cáo'!$P:$P,'Báo cáo'!$AD:$AD,$A124,'Báo cáo'!$Z:$Z,"&lt;="&amp;H$4)-SUMIFS('Báo cáo'!$Q:$Q,'Báo cáo'!$AD:$AD,$A124,'Báo cáo'!$AA:$AA,"&lt;="&amp;H$4)</f>
        <v>0</v>
      </c>
      <c r="I124" s="28">
        <f>SUMIFS('Báo cáo'!$O:$O,'Báo cáo'!$AD:$AD,$A124,'Báo cáo'!$Z:$Z,"&lt;="&amp;I$4)+SUMIFS('Báo cáo'!$P:$P,'Báo cáo'!$AD:$AD,$A124,'Báo cáo'!$Z:$Z,"&lt;="&amp;I$4)-SUMIFS('Báo cáo'!$Q:$Q,'Báo cáo'!$AD:$AD,$A124,'Báo cáo'!$AA:$AA,"&lt;="&amp;I$4)</f>
        <v>0</v>
      </c>
      <c r="J124" s="28">
        <f>SUMIFS('Báo cáo'!$O:$O,'Báo cáo'!$AD:$AD,$A124,'Báo cáo'!$Z:$Z,"&lt;="&amp;J$4)+SUMIFS('Báo cáo'!$P:$P,'Báo cáo'!$AD:$AD,$A124,'Báo cáo'!$Z:$Z,"&lt;="&amp;J$4)-SUMIFS('Báo cáo'!$Q:$Q,'Báo cáo'!$AD:$AD,$A124,'Báo cáo'!$AA:$AA,"&lt;="&amp;J$4)</f>
        <v>0</v>
      </c>
      <c r="K124" s="28">
        <f>SUMIFS('Báo cáo'!$O:$O,'Báo cáo'!$AD:$AD,$A124,'Báo cáo'!$Z:$Z,"&lt;="&amp;K$4)+SUMIFS('Báo cáo'!$P:$P,'Báo cáo'!$AD:$AD,$A124,'Báo cáo'!$Z:$Z,"&lt;="&amp;K$4)-SUMIFS('Báo cáo'!$Q:$Q,'Báo cáo'!$AD:$AD,$A124,'Báo cáo'!$AA:$AA,"&lt;="&amp;K$4)</f>
        <v>0</v>
      </c>
      <c r="L124" s="28">
        <f>SUMIFS('Báo cáo'!$O:$O,'Báo cáo'!$AD:$AD,$A124,'Báo cáo'!$Z:$Z,"&lt;="&amp;L$4)+SUMIFS('Báo cáo'!$P:$P,'Báo cáo'!$AD:$AD,$A124,'Báo cáo'!$Z:$Z,"&lt;="&amp;L$4)-SUMIFS('Báo cáo'!$Q:$Q,'Báo cáo'!$AD:$AD,$A124,'Báo cáo'!$AA:$AA,"&lt;="&amp;L$4)</f>
        <v>0</v>
      </c>
      <c r="M124" s="28">
        <f>SUMIFS('Báo cáo'!$O:$O,'Báo cáo'!$AD:$AD,$A124,'Báo cáo'!$Z:$Z,"&lt;="&amp;M$4)+SUMIFS('Báo cáo'!$P:$P,'Báo cáo'!$AD:$AD,$A124,'Báo cáo'!$Z:$Z,"&lt;="&amp;M$4)-SUMIFS('Báo cáo'!$Q:$Q,'Báo cáo'!$AD:$AD,$A124,'Báo cáo'!$AA:$AA,"&lt;="&amp;M$4)</f>
        <v>0</v>
      </c>
      <c r="N124" s="28">
        <f>SUMIFS('Báo cáo'!$O:$O,'Báo cáo'!$AD:$AD,$A124,'Báo cáo'!$Z:$Z,"&lt;="&amp;N$4)+SUMIFS('Báo cáo'!$P:$P,'Báo cáo'!$AD:$AD,$A124,'Báo cáo'!$Z:$Z,"&lt;="&amp;N$4)-SUMIFS('Báo cáo'!$Q:$Q,'Báo cáo'!$AD:$AD,$A124,'Báo cáo'!$AA:$AA,"&lt;="&amp;N$4)</f>
        <v>0</v>
      </c>
    </row>
    <row r="125" spans="1:14">
      <c r="A125"/>
      <c r="B125"/>
      <c r="C125" s="114">
        <f>SUMIFS('Báo cáo'!$O:$O,'Báo cáo'!$AD:$AD,$A125,'Báo cáo'!$Z:$Z,"&lt;="&amp;C$4)+SUMIFS('Báo cáo'!$P:$P,'Báo cáo'!$AD:$AD,$A125,'Báo cáo'!$Z:$Z,"&lt;="&amp;C$4)-SUMIFS('Báo cáo'!$Q:$Q,'Báo cáo'!$AD:$AD,$A125,'Báo cáo'!$AA:$AA,"&lt;="&amp;C$4)</f>
        <v>0</v>
      </c>
      <c r="D125" s="28">
        <f>SUMIFS('Báo cáo'!$O:$O,'Báo cáo'!$AD:$AD,$A125,'Báo cáo'!$Z:$Z,"&lt;="&amp;D$4)+SUMIFS('Báo cáo'!$P:$P,'Báo cáo'!$AD:$AD,$A125,'Báo cáo'!$Z:$Z,"&lt;="&amp;D$4)-SUMIFS('Báo cáo'!$Q:$Q,'Báo cáo'!$AD:$AD,$A125,'Báo cáo'!$AA:$AA,"&lt;="&amp;D$4)</f>
        <v>0</v>
      </c>
      <c r="E125" s="28">
        <f>SUMIFS('Báo cáo'!$O:$O,'Báo cáo'!$AD:$AD,$A125,'Báo cáo'!$Z:$Z,"&lt;="&amp;E$4)+SUMIFS('Báo cáo'!$P:$P,'Báo cáo'!$AD:$AD,$A125,'Báo cáo'!$Z:$Z,"&lt;="&amp;E$4)-SUMIFS('Báo cáo'!$Q:$Q,'Báo cáo'!$AD:$AD,$A125,'Báo cáo'!$AA:$AA,"&lt;="&amp;E$4)</f>
        <v>0</v>
      </c>
      <c r="F125" s="28">
        <f>SUMIFS('Báo cáo'!$O:$O,'Báo cáo'!$AD:$AD,$A125,'Báo cáo'!$Z:$Z,"&lt;="&amp;F$4)+SUMIFS('Báo cáo'!$P:$P,'Báo cáo'!$AD:$AD,$A125,'Báo cáo'!$Z:$Z,"&lt;="&amp;F$4)-SUMIFS('Báo cáo'!$Q:$Q,'Báo cáo'!$AD:$AD,$A125,'Báo cáo'!$AA:$AA,"&lt;="&amp;F$4)</f>
        <v>0</v>
      </c>
      <c r="G125" s="28">
        <f>SUMIFS('Báo cáo'!$O:$O,'Báo cáo'!$AD:$AD,$A125,'Báo cáo'!$Z:$Z,"&lt;="&amp;G$4)+SUMIFS('Báo cáo'!$P:$P,'Báo cáo'!$AD:$AD,$A125,'Báo cáo'!$Z:$Z,"&lt;="&amp;G$4)-SUMIFS('Báo cáo'!$Q:$Q,'Báo cáo'!$AD:$AD,$A125,'Báo cáo'!$AA:$AA,"&lt;="&amp;G$4)</f>
        <v>0</v>
      </c>
      <c r="H125" s="28">
        <f>SUMIFS('Báo cáo'!$O:$O,'Báo cáo'!$AD:$AD,$A125,'Báo cáo'!$Z:$Z,"&lt;="&amp;H$4)+SUMIFS('Báo cáo'!$P:$P,'Báo cáo'!$AD:$AD,$A125,'Báo cáo'!$Z:$Z,"&lt;="&amp;H$4)-SUMIFS('Báo cáo'!$Q:$Q,'Báo cáo'!$AD:$AD,$A125,'Báo cáo'!$AA:$AA,"&lt;="&amp;H$4)</f>
        <v>0</v>
      </c>
      <c r="I125" s="28">
        <f>SUMIFS('Báo cáo'!$O:$O,'Báo cáo'!$AD:$AD,$A125,'Báo cáo'!$Z:$Z,"&lt;="&amp;I$4)+SUMIFS('Báo cáo'!$P:$P,'Báo cáo'!$AD:$AD,$A125,'Báo cáo'!$Z:$Z,"&lt;="&amp;I$4)-SUMIFS('Báo cáo'!$Q:$Q,'Báo cáo'!$AD:$AD,$A125,'Báo cáo'!$AA:$AA,"&lt;="&amp;I$4)</f>
        <v>0</v>
      </c>
      <c r="J125" s="28">
        <f>SUMIFS('Báo cáo'!$O:$O,'Báo cáo'!$AD:$AD,$A125,'Báo cáo'!$Z:$Z,"&lt;="&amp;J$4)+SUMIFS('Báo cáo'!$P:$P,'Báo cáo'!$AD:$AD,$A125,'Báo cáo'!$Z:$Z,"&lt;="&amp;J$4)-SUMIFS('Báo cáo'!$Q:$Q,'Báo cáo'!$AD:$AD,$A125,'Báo cáo'!$AA:$AA,"&lt;="&amp;J$4)</f>
        <v>0</v>
      </c>
      <c r="K125" s="28">
        <f>SUMIFS('Báo cáo'!$O:$O,'Báo cáo'!$AD:$AD,$A125,'Báo cáo'!$Z:$Z,"&lt;="&amp;K$4)+SUMIFS('Báo cáo'!$P:$P,'Báo cáo'!$AD:$AD,$A125,'Báo cáo'!$Z:$Z,"&lt;="&amp;K$4)-SUMIFS('Báo cáo'!$Q:$Q,'Báo cáo'!$AD:$AD,$A125,'Báo cáo'!$AA:$AA,"&lt;="&amp;K$4)</f>
        <v>0</v>
      </c>
      <c r="L125" s="28">
        <f>SUMIFS('Báo cáo'!$O:$O,'Báo cáo'!$AD:$AD,$A125,'Báo cáo'!$Z:$Z,"&lt;="&amp;L$4)+SUMIFS('Báo cáo'!$P:$P,'Báo cáo'!$AD:$AD,$A125,'Báo cáo'!$Z:$Z,"&lt;="&amp;L$4)-SUMIFS('Báo cáo'!$Q:$Q,'Báo cáo'!$AD:$AD,$A125,'Báo cáo'!$AA:$AA,"&lt;="&amp;L$4)</f>
        <v>0</v>
      </c>
      <c r="M125" s="28">
        <f>SUMIFS('Báo cáo'!$O:$O,'Báo cáo'!$AD:$AD,$A125,'Báo cáo'!$Z:$Z,"&lt;="&amp;M$4)+SUMIFS('Báo cáo'!$P:$P,'Báo cáo'!$AD:$AD,$A125,'Báo cáo'!$Z:$Z,"&lt;="&amp;M$4)-SUMIFS('Báo cáo'!$Q:$Q,'Báo cáo'!$AD:$AD,$A125,'Báo cáo'!$AA:$AA,"&lt;="&amp;M$4)</f>
        <v>0</v>
      </c>
      <c r="N125" s="28">
        <f>SUMIFS('Báo cáo'!$O:$O,'Báo cáo'!$AD:$AD,$A125,'Báo cáo'!$Z:$Z,"&lt;="&amp;N$4)+SUMIFS('Báo cáo'!$P:$P,'Báo cáo'!$AD:$AD,$A125,'Báo cáo'!$Z:$Z,"&lt;="&amp;N$4)-SUMIFS('Báo cáo'!$Q:$Q,'Báo cáo'!$AD:$AD,$A125,'Báo cáo'!$AA:$AA,"&lt;="&amp;N$4)</f>
        <v>0</v>
      </c>
    </row>
    <row r="126" spans="1:14">
      <c r="A126"/>
      <c r="B126"/>
      <c r="C126" s="114">
        <f>SUMIFS('Báo cáo'!$O:$O,'Báo cáo'!$AD:$AD,$A126,'Báo cáo'!$Z:$Z,"&lt;="&amp;C$4)+SUMIFS('Báo cáo'!$P:$P,'Báo cáo'!$AD:$AD,$A126,'Báo cáo'!$Z:$Z,"&lt;="&amp;C$4)-SUMIFS('Báo cáo'!$Q:$Q,'Báo cáo'!$AD:$AD,$A126,'Báo cáo'!$AA:$AA,"&lt;="&amp;C$4)</f>
        <v>0</v>
      </c>
      <c r="D126" s="28">
        <f>SUMIFS('Báo cáo'!$O:$O,'Báo cáo'!$AD:$AD,$A126,'Báo cáo'!$Z:$Z,"&lt;="&amp;D$4)+SUMIFS('Báo cáo'!$P:$P,'Báo cáo'!$AD:$AD,$A126,'Báo cáo'!$Z:$Z,"&lt;="&amp;D$4)-SUMIFS('Báo cáo'!$Q:$Q,'Báo cáo'!$AD:$AD,$A126,'Báo cáo'!$AA:$AA,"&lt;="&amp;D$4)</f>
        <v>0</v>
      </c>
      <c r="E126" s="28">
        <f>SUMIFS('Báo cáo'!$O:$O,'Báo cáo'!$AD:$AD,$A126,'Báo cáo'!$Z:$Z,"&lt;="&amp;E$4)+SUMIFS('Báo cáo'!$P:$P,'Báo cáo'!$AD:$AD,$A126,'Báo cáo'!$Z:$Z,"&lt;="&amp;E$4)-SUMIFS('Báo cáo'!$Q:$Q,'Báo cáo'!$AD:$AD,$A126,'Báo cáo'!$AA:$AA,"&lt;="&amp;E$4)</f>
        <v>0</v>
      </c>
      <c r="F126" s="28">
        <f>SUMIFS('Báo cáo'!$O:$O,'Báo cáo'!$AD:$AD,$A126,'Báo cáo'!$Z:$Z,"&lt;="&amp;F$4)+SUMIFS('Báo cáo'!$P:$P,'Báo cáo'!$AD:$AD,$A126,'Báo cáo'!$Z:$Z,"&lt;="&amp;F$4)-SUMIFS('Báo cáo'!$Q:$Q,'Báo cáo'!$AD:$AD,$A126,'Báo cáo'!$AA:$AA,"&lt;="&amp;F$4)</f>
        <v>0</v>
      </c>
      <c r="G126" s="28">
        <f>SUMIFS('Báo cáo'!$O:$O,'Báo cáo'!$AD:$AD,$A126,'Báo cáo'!$Z:$Z,"&lt;="&amp;G$4)+SUMIFS('Báo cáo'!$P:$P,'Báo cáo'!$AD:$AD,$A126,'Báo cáo'!$Z:$Z,"&lt;="&amp;G$4)-SUMIFS('Báo cáo'!$Q:$Q,'Báo cáo'!$AD:$AD,$A126,'Báo cáo'!$AA:$AA,"&lt;="&amp;G$4)</f>
        <v>0</v>
      </c>
      <c r="H126" s="28">
        <f>SUMIFS('Báo cáo'!$O:$O,'Báo cáo'!$AD:$AD,$A126,'Báo cáo'!$Z:$Z,"&lt;="&amp;H$4)+SUMIFS('Báo cáo'!$P:$P,'Báo cáo'!$AD:$AD,$A126,'Báo cáo'!$Z:$Z,"&lt;="&amp;H$4)-SUMIFS('Báo cáo'!$Q:$Q,'Báo cáo'!$AD:$AD,$A126,'Báo cáo'!$AA:$AA,"&lt;="&amp;H$4)</f>
        <v>0</v>
      </c>
      <c r="I126" s="28">
        <f>SUMIFS('Báo cáo'!$O:$O,'Báo cáo'!$AD:$AD,$A126,'Báo cáo'!$Z:$Z,"&lt;="&amp;I$4)+SUMIFS('Báo cáo'!$P:$P,'Báo cáo'!$AD:$AD,$A126,'Báo cáo'!$Z:$Z,"&lt;="&amp;I$4)-SUMIFS('Báo cáo'!$Q:$Q,'Báo cáo'!$AD:$AD,$A126,'Báo cáo'!$AA:$AA,"&lt;="&amp;I$4)</f>
        <v>0</v>
      </c>
      <c r="J126" s="28">
        <f>SUMIFS('Báo cáo'!$O:$O,'Báo cáo'!$AD:$AD,$A126,'Báo cáo'!$Z:$Z,"&lt;="&amp;J$4)+SUMIFS('Báo cáo'!$P:$P,'Báo cáo'!$AD:$AD,$A126,'Báo cáo'!$Z:$Z,"&lt;="&amp;J$4)-SUMIFS('Báo cáo'!$Q:$Q,'Báo cáo'!$AD:$AD,$A126,'Báo cáo'!$AA:$AA,"&lt;="&amp;J$4)</f>
        <v>0</v>
      </c>
      <c r="K126" s="28">
        <f>SUMIFS('Báo cáo'!$O:$O,'Báo cáo'!$AD:$AD,$A126,'Báo cáo'!$Z:$Z,"&lt;="&amp;K$4)+SUMIFS('Báo cáo'!$P:$P,'Báo cáo'!$AD:$AD,$A126,'Báo cáo'!$Z:$Z,"&lt;="&amp;K$4)-SUMIFS('Báo cáo'!$Q:$Q,'Báo cáo'!$AD:$AD,$A126,'Báo cáo'!$AA:$AA,"&lt;="&amp;K$4)</f>
        <v>0</v>
      </c>
      <c r="L126" s="28">
        <f>SUMIFS('Báo cáo'!$O:$O,'Báo cáo'!$AD:$AD,$A126,'Báo cáo'!$Z:$Z,"&lt;="&amp;L$4)+SUMIFS('Báo cáo'!$P:$P,'Báo cáo'!$AD:$AD,$A126,'Báo cáo'!$Z:$Z,"&lt;="&amp;L$4)-SUMIFS('Báo cáo'!$Q:$Q,'Báo cáo'!$AD:$AD,$A126,'Báo cáo'!$AA:$AA,"&lt;="&amp;L$4)</f>
        <v>0</v>
      </c>
      <c r="M126" s="28">
        <f>SUMIFS('Báo cáo'!$O:$O,'Báo cáo'!$AD:$AD,$A126,'Báo cáo'!$Z:$Z,"&lt;="&amp;M$4)+SUMIFS('Báo cáo'!$P:$P,'Báo cáo'!$AD:$AD,$A126,'Báo cáo'!$Z:$Z,"&lt;="&amp;M$4)-SUMIFS('Báo cáo'!$Q:$Q,'Báo cáo'!$AD:$AD,$A126,'Báo cáo'!$AA:$AA,"&lt;="&amp;M$4)</f>
        <v>0</v>
      </c>
      <c r="N126" s="28">
        <f>SUMIFS('Báo cáo'!$O:$O,'Báo cáo'!$AD:$AD,$A126,'Báo cáo'!$Z:$Z,"&lt;="&amp;N$4)+SUMIFS('Báo cáo'!$P:$P,'Báo cáo'!$AD:$AD,$A126,'Báo cáo'!$Z:$Z,"&lt;="&amp;N$4)-SUMIFS('Báo cáo'!$Q:$Q,'Báo cáo'!$AD:$AD,$A126,'Báo cáo'!$AA:$AA,"&lt;="&amp;N$4)</f>
        <v>0</v>
      </c>
    </row>
    <row r="127" spans="1:14">
      <c r="A127"/>
      <c r="B127"/>
      <c r="C127" s="114">
        <f>SUMIFS('Báo cáo'!$O:$O,'Báo cáo'!$AD:$AD,$A127,'Báo cáo'!$Z:$Z,"&lt;="&amp;C$4)+SUMIFS('Báo cáo'!$P:$P,'Báo cáo'!$AD:$AD,$A127,'Báo cáo'!$Z:$Z,"&lt;="&amp;C$4)-SUMIFS('Báo cáo'!$Q:$Q,'Báo cáo'!$AD:$AD,$A127,'Báo cáo'!$AA:$AA,"&lt;="&amp;C$4)</f>
        <v>0</v>
      </c>
      <c r="D127" s="28">
        <f>SUMIFS('Báo cáo'!$O:$O,'Báo cáo'!$AD:$AD,$A127,'Báo cáo'!$Z:$Z,"&lt;="&amp;D$4)+SUMIFS('Báo cáo'!$P:$P,'Báo cáo'!$AD:$AD,$A127,'Báo cáo'!$Z:$Z,"&lt;="&amp;D$4)-SUMIFS('Báo cáo'!$Q:$Q,'Báo cáo'!$AD:$AD,$A127,'Báo cáo'!$AA:$AA,"&lt;="&amp;D$4)</f>
        <v>0</v>
      </c>
      <c r="E127" s="28">
        <f>SUMIFS('Báo cáo'!$O:$O,'Báo cáo'!$AD:$AD,$A127,'Báo cáo'!$Z:$Z,"&lt;="&amp;E$4)+SUMIFS('Báo cáo'!$P:$P,'Báo cáo'!$AD:$AD,$A127,'Báo cáo'!$Z:$Z,"&lt;="&amp;E$4)-SUMIFS('Báo cáo'!$Q:$Q,'Báo cáo'!$AD:$AD,$A127,'Báo cáo'!$AA:$AA,"&lt;="&amp;E$4)</f>
        <v>0</v>
      </c>
      <c r="F127" s="28">
        <f>SUMIFS('Báo cáo'!$O:$O,'Báo cáo'!$AD:$AD,$A127,'Báo cáo'!$Z:$Z,"&lt;="&amp;F$4)+SUMIFS('Báo cáo'!$P:$P,'Báo cáo'!$AD:$AD,$A127,'Báo cáo'!$Z:$Z,"&lt;="&amp;F$4)-SUMIFS('Báo cáo'!$Q:$Q,'Báo cáo'!$AD:$AD,$A127,'Báo cáo'!$AA:$AA,"&lt;="&amp;F$4)</f>
        <v>0</v>
      </c>
      <c r="G127" s="28">
        <f>SUMIFS('Báo cáo'!$O:$O,'Báo cáo'!$AD:$AD,$A127,'Báo cáo'!$Z:$Z,"&lt;="&amp;G$4)+SUMIFS('Báo cáo'!$P:$P,'Báo cáo'!$AD:$AD,$A127,'Báo cáo'!$Z:$Z,"&lt;="&amp;G$4)-SUMIFS('Báo cáo'!$Q:$Q,'Báo cáo'!$AD:$AD,$A127,'Báo cáo'!$AA:$AA,"&lt;="&amp;G$4)</f>
        <v>0</v>
      </c>
      <c r="H127" s="28">
        <f>SUMIFS('Báo cáo'!$O:$O,'Báo cáo'!$AD:$AD,$A127,'Báo cáo'!$Z:$Z,"&lt;="&amp;H$4)+SUMIFS('Báo cáo'!$P:$P,'Báo cáo'!$AD:$AD,$A127,'Báo cáo'!$Z:$Z,"&lt;="&amp;H$4)-SUMIFS('Báo cáo'!$Q:$Q,'Báo cáo'!$AD:$AD,$A127,'Báo cáo'!$AA:$AA,"&lt;="&amp;H$4)</f>
        <v>0</v>
      </c>
      <c r="I127" s="28">
        <f>SUMIFS('Báo cáo'!$O:$O,'Báo cáo'!$AD:$AD,$A127,'Báo cáo'!$Z:$Z,"&lt;="&amp;I$4)+SUMIFS('Báo cáo'!$P:$P,'Báo cáo'!$AD:$AD,$A127,'Báo cáo'!$Z:$Z,"&lt;="&amp;I$4)-SUMIFS('Báo cáo'!$Q:$Q,'Báo cáo'!$AD:$AD,$A127,'Báo cáo'!$AA:$AA,"&lt;="&amp;I$4)</f>
        <v>0</v>
      </c>
      <c r="J127" s="28">
        <f>SUMIFS('Báo cáo'!$O:$O,'Báo cáo'!$AD:$AD,$A127,'Báo cáo'!$Z:$Z,"&lt;="&amp;J$4)+SUMIFS('Báo cáo'!$P:$P,'Báo cáo'!$AD:$AD,$A127,'Báo cáo'!$Z:$Z,"&lt;="&amp;J$4)-SUMIFS('Báo cáo'!$Q:$Q,'Báo cáo'!$AD:$AD,$A127,'Báo cáo'!$AA:$AA,"&lt;="&amp;J$4)</f>
        <v>0</v>
      </c>
      <c r="K127" s="28">
        <f>SUMIFS('Báo cáo'!$O:$O,'Báo cáo'!$AD:$AD,$A127,'Báo cáo'!$Z:$Z,"&lt;="&amp;K$4)+SUMIFS('Báo cáo'!$P:$P,'Báo cáo'!$AD:$AD,$A127,'Báo cáo'!$Z:$Z,"&lt;="&amp;K$4)-SUMIFS('Báo cáo'!$Q:$Q,'Báo cáo'!$AD:$AD,$A127,'Báo cáo'!$AA:$AA,"&lt;="&amp;K$4)</f>
        <v>0</v>
      </c>
      <c r="L127" s="28">
        <f>SUMIFS('Báo cáo'!$O:$O,'Báo cáo'!$AD:$AD,$A127,'Báo cáo'!$Z:$Z,"&lt;="&amp;L$4)+SUMIFS('Báo cáo'!$P:$P,'Báo cáo'!$AD:$AD,$A127,'Báo cáo'!$Z:$Z,"&lt;="&amp;L$4)-SUMIFS('Báo cáo'!$Q:$Q,'Báo cáo'!$AD:$AD,$A127,'Báo cáo'!$AA:$AA,"&lt;="&amp;L$4)</f>
        <v>0</v>
      </c>
      <c r="M127" s="28">
        <f>SUMIFS('Báo cáo'!$O:$O,'Báo cáo'!$AD:$AD,$A127,'Báo cáo'!$Z:$Z,"&lt;="&amp;M$4)+SUMIFS('Báo cáo'!$P:$P,'Báo cáo'!$AD:$AD,$A127,'Báo cáo'!$Z:$Z,"&lt;="&amp;M$4)-SUMIFS('Báo cáo'!$Q:$Q,'Báo cáo'!$AD:$AD,$A127,'Báo cáo'!$AA:$AA,"&lt;="&amp;M$4)</f>
        <v>0</v>
      </c>
      <c r="N127" s="28">
        <f>SUMIFS('Báo cáo'!$O:$O,'Báo cáo'!$AD:$AD,$A127,'Báo cáo'!$Z:$Z,"&lt;="&amp;N$4)+SUMIFS('Báo cáo'!$P:$P,'Báo cáo'!$AD:$AD,$A127,'Báo cáo'!$Z:$Z,"&lt;="&amp;N$4)-SUMIFS('Báo cáo'!$Q:$Q,'Báo cáo'!$AD:$AD,$A127,'Báo cáo'!$AA:$AA,"&lt;="&amp;N$4)</f>
        <v>0</v>
      </c>
    </row>
    <row r="128" spans="1:14">
      <c r="A128"/>
      <c r="B128"/>
      <c r="C128" s="114">
        <f>SUMIFS('Báo cáo'!$O:$O,'Báo cáo'!$AD:$AD,$A128,'Báo cáo'!$Z:$Z,"&lt;="&amp;C$4)+SUMIFS('Báo cáo'!$P:$P,'Báo cáo'!$AD:$AD,$A128,'Báo cáo'!$Z:$Z,"&lt;="&amp;C$4)-SUMIFS('Báo cáo'!$Q:$Q,'Báo cáo'!$AD:$AD,$A128,'Báo cáo'!$AA:$AA,"&lt;="&amp;C$4)</f>
        <v>0</v>
      </c>
      <c r="D128" s="28">
        <f>SUMIFS('Báo cáo'!$O:$O,'Báo cáo'!$AD:$AD,$A128,'Báo cáo'!$Z:$Z,"&lt;="&amp;D$4)+SUMIFS('Báo cáo'!$P:$P,'Báo cáo'!$AD:$AD,$A128,'Báo cáo'!$Z:$Z,"&lt;="&amp;D$4)-SUMIFS('Báo cáo'!$Q:$Q,'Báo cáo'!$AD:$AD,$A128,'Báo cáo'!$AA:$AA,"&lt;="&amp;D$4)</f>
        <v>0</v>
      </c>
      <c r="E128" s="28">
        <f>SUMIFS('Báo cáo'!$O:$O,'Báo cáo'!$AD:$AD,$A128,'Báo cáo'!$Z:$Z,"&lt;="&amp;E$4)+SUMIFS('Báo cáo'!$P:$P,'Báo cáo'!$AD:$AD,$A128,'Báo cáo'!$Z:$Z,"&lt;="&amp;E$4)-SUMIFS('Báo cáo'!$Q:$Q,'Báo cáo'!$AD:$AD,$A128,'Báo cáo'!$AA:$AA,"&lt;="&amp;E$4)</f>
        <v>0</v>
      </c>
      <c r="F128" s="28">
        <f>SUMIFS('Báo cáo'!$O:$O,'Báo cáo'!$AD:$AD,$A128,'Báo cáo'!$Z:$Z,"&lt;="&amp;F$4)+SUMIFS('Báo cáo'!$P:$P,'Báo cáo'!$AD:$AD,$A128,'Báo cáo'!$Z:$Z,"&lt;="&amp;F$4)-SUMIFS('Báo cáo'!$Q:$Q,'Báo cáo'!$AD:$AD,$A128,'Báo cáo'!$AA:$AA,"&lt;="&amp;F$4)</f>
        <v>0</v>
      </c>
      <c r="G128" s="28">
        <f>SUMIFS('Báo cáo'!$O:$O,'Báo cáo'!$AD:$AD,$A128,'Báo cáo'!$Z:$Z,"&lt;="&amp;G$4)+SUMIFS('Báo cáo'!$P:$P,'Báo cáo'!$AD:$AD,$A128,'Báo cáo'!$Z:$Z,"&lt;="&amp;G$4)-SUMIFS('Báo cáo'!$Q:$Q,'Báo cáo'!$AD:$AD,$A128,'Báo cáo'!$AA:$AA,"&lt;="&amp;G$4)</f>
        <v>0</v>
      </c>
      <c r="H128" s="28">
        <f>SUMIFS('Báo cáo'!$O:$O,'Báo cáo'!$AD:$AD,$A128,'Báo cáo'!$Z:$Z,"&lt;="&amp;H$4)+SUMIFS('Báo cáo'!$P:$P,'Báo cáo'!$AD:$AD,$A128,'Báo cáo'!$Z:$Z,"&lt;="&amp;H$4)-SUMIFS('Báo cáo'!$Q:$Q,'Báo cáo'!$AD:$AD,$A128,'Báo cáo'!$AA:$AA,"&lt;="&amp;H$4)</f>
        <v>0</v>
      </c>
      <c r="I128" s="28">
        <f>SUMIFS('Báo cáo'!$O:$O,'Báo cáo'!$AD:$AD,$A128,'Báo cáo'!$Z:$Z,"&lt;="&amp;I$4)+SUMIFS('Báo cáo'!$P:$P,'Báo cáo'!$AD:$AD,$A128,'Báo cáo'!$Z:$Z,"&lt;="&amp;I$4)-SUMIFS('Báo cáo'!$Q:$Q,'Báo cáo'!$AD:$AD,$A128,'Báo cáo'!$AA:$AA,"&lt;="&amp;I$4)</f>
        <v>0</v>
      </c>
      <c r="J128" s="28">
        <f>SUMIFS('Báo cáo'!$O:$O,'Báo cáo'!$AD:$AD,$A128,'Báo cáo'!$Z:$Z,"&lt;="&amp;J$4)+SUMIFS('Báo cáo'!$P:$P,'Báo cáo'!$AD:$AD,$A128,'Báo cáo'!$Z:$Z,"&lt;="&amp;J$4)-SUMIFS('Báo cáo'!$Q:$Q,'Báo cáo'!$AD:$AD,$A128,'Báo cáo'!$AA:$AA,"&lt;="&amp;J$4)</f>
        <v>0</v>
      </c>
      <c r="K128" s="28">
        <f>SUMIFS('Báo cáo'!$O:$O,'Báo cáo'!$AD:$AD,$A128,'Báo cáo'!$Z:$Z,"&lt;="&amp;K$4)+SUMIFS('Báo cáo'!$P:$P,'Báo cáo'!$AD:$AD,$A128,'Báo cáo'!$Z:$Z,"&lt;="&amp;K$4)-SUMIFS('Báo cáo'!$Q:$Q,'Báo cáo'!$AD:$AD,$A128,'Báo cáo'!$AA:$AA,"&lt;="&amp;K$4)</f>
        <v>0</v>
      </c>
      <c r="L128" s="28">
        <f>SUMIFS('Báo cáo'!$O:$O,'Báo cáo'!$AD:$AD,$A128,'Báo cáo'!$Z:$Z,"&lt;="&amp;L$4)+SUMIFS('Báo cáo'!$P:$P,'Báo cáo'!$AD:$AD,$A128,'Báo cáo'!$Z:$Z,"&lt;="&amp;L$4)-SUMIFS('Báo cáo'!$Q:$Q,'Báo cáo'!$AD:$AD,$A128,'Báo cáo'!$AA:$AA,"&lt;="&amp;L$4)</f>
        <v>0</v>
      </c>
      <c r="M128" s="28">
        <f>SUMIFS('Báo cáo'!$O:$O,'Báo cáo'!$AD:$AD,$A128,'Báo cáo'!$Z:$Z,"&lt;="&amp;M$4)+SUMIFS('Báo cáo'!$P:$P,'Báo cáo'!$AD:$AD,$A128,'Báo cáo'!$Z:$Z,"&lt;="&amp;M$4)-SUMIFS('Báo cáo'!$Q:$Q,'Báo cáo'!$AD:$AD,$A128,'Báo cáo'!$AA:$AA,"&lt;="&amp;M$4)</f>
        <v>0</v>
      </c>
      <c r="N128" s="28">
        <f>SUMIFS('Báo cáo'!$O:$O,'Báo cáo'!$AD:$AD,$A128,'Báo cáo'!$Z:$Z,"&lt;="&amp;N$4)+SUMIFS('Báo cáo'!$P:$P,'Báo cáo'!$AD:$AD,$A128,'Báo cáo'!$Z:$Z,"&lt;="&amp;N$4)-SUMIFS('Báo cáo'!$Q:$Q,'Báo cáo'!$AD:$AD,$A128,'Báo cáo'!$AA:$AA,"&lt;="&amp;N$4)</f>
        <v>0</v>
      </c>
    </row>
    <row r="129" spans="1:14">
      <c r="A129"/>
      <c r="B129"/>
      <c r="C129" s="114">
        <f>SUMIFS('Báo cáo'!$O:$O,'Báo cáo'!$AD:$AD,$A129,'Báo cáo'!$Z:$Z,"&lt;="&amp;C$4)+SUMIFS('Báo cáo'!$P:$P,'Báo cáo'!$AD:$AD,$A129,'Báo cáo'!$Z:$Z,"&lt;="&amp;C$4)-SUMIFS('Báo cáo'!$Q:$Q,'Báo cáo'!$AD:$AD,$A129,'Báo cáo'!$AA:$AA,"&lt;="&amp;C$4)</f>
        <v>0</v>
      </c>
      <c r="D129" s="28">
        <f>SUMIFS('Báo cáo'!$O:$O,'Báo cáo'!$AD:$AD,$A129,'Báo cáo'!$Z:$Z,"&lt;="&amp;D$4)+SUMIFS('Báo cáo'!$P:$P,'Báo cáo'!$AD:$AD,$A129,'Báo cáo'!$Z:$Z,"&lt;="&amp;D$4)-SUMIFS('Báo cáo'!$Q:$Q,'Báo cáo'!$AD:$AD,$A129,'Báo cáo'!$AA:$AA,"&lt;="&amp;D$4)</f>
        <v>0</v>
      </c>
      <c r="E129" s="28">
        <f>SUMIFS('Báo cáo'!$O:$O,'Báo cáo'!$AD:$AD,$A129,'Báo cáo'!$Z:$Z,"&lt;="&amp;E$4)+SUMIFS('Báo cáo'!$P:$P,'Báo cáo'!$AD:$AD,$A129,'Báo cáo'!$Z:$Z,"&lt;="&amp;E$4)-SUMIFS('Báo cáo'!$Q:$Q,'Báo cáo'!$AD:$AD,$A129,'Báo cáo'!$AA:$AA,"&lt;="&amp;E$4)</f>
        <v>0</v>
      </c>
      <c r="F129" s="28">
        <f>SUMIFS('Báo cáo'!$O:$O,'Báo cáo'!$AD:$AD,$A129,'Báo cáo'!$Z:$Z,"&lt;="&amp;F$4)+SUMIFS('Báo cáo'!$P:$P,'Báo cáo'!$AD:$AD,$A129,'Báo cáo'!$Z:$Z,"&lt;="&amp;F$4)-SUMIFS('Báo cáo'!$Q:$Q,'Báo cáo'!$AD:$AD,$A129,'Báo cáo'!$AA:$AA,"&lt;="&amp;F$4)</f>
        <v>0</v>
      </c>
      <c r="G129" s="28">
        <f>SUMIFS('Báo cáo'!$O:$O,'Báo cáo'!$AD:$AD,$A129,'Báo cáo'!$Z:$Z,"&lt;="&amp;G$4)+SUMIFS('Báo cáo'!$P:$P,'Báo cáo'!$AD:$AD,$A129,'Báo cáo'!$Z:$Z,"&lt;="&amp;G$4)-SUMIFS('Báo cáo'!$Q:$Q,'Báo cáo'!$AD:$AD,$A129,'Báo cáo'!$AA:$AA,"&lt;="&amp;G$4)</f>
        <v>0</v>
      </c>
      <c r="H129" s="28">
        <f>SUMIFS('Báo cáo'!$O:$O,'Báo cáo'!$AD:$AD,$A129,'Báo cáo'!$Z:$Z,"&lt;="&amp;H$4)+SUMIFS('Báo cáo'!$P:$P,'Báo cáo'!$AD:$AD,$A129,'Báo cáo'!$Z:$Z,"&lt;="&amp;H$4)-SUMIFS('Báo cáo'!$Q:$Q,'Báo cáo'!$AD:$AD,$A129,'Báo cáo'!$AA:$AA,"&lt;="&amp;H$4)</f>
        <v>0</v>
      </c>
      <c r="I129" s="28">
        <f>SUMIFS('Báo cáo'!$O:$O,'Báo cáo'!$AD:$AD,$A129,'Báo cáo'!$Z:$Z,"&lt;="&amp;I$4)+SUMIFS('Báo cáo'!$P:$P,'Báo cáo'!$AD:$AD,$A129,'Báo cáo'!$Z:$Z,"&lt;="&amp;I$4)-SUMIFS('Báo cáo'!$Q:$Q,'Báo cáo'!$AD:$AD,$A129,'Báo cáo'!$AA:$AA,"&lt;="&amp;I$4)</f>
        <v>0</v>
      </c>
      <c r="J129" s="28">
        <f>SUMIFS('Báo cáo'!$O:$O,'Báo cáo'!$AD:$AD,$A129,'Báo cáo'!$Z:$Z,"&lt;="&amp;J$4)+SUMIFS('Báo cáo'!$P:$P,'Báo cáo'!$AD:$AD,$A129,'Báo cáo'!$Z:$Z,"&lt;="&amp;J$4)-SUMIFS('Báo cáo'!$Q:$Q,'Báo cáo'!$AD:$AD,$A129,'Báo cáo'!$AA:$AA,"&lt;="&amp;J$4)</f>
        <v>0</v>
      </c>
      <c r="K129" s="28">
        <f>SUMIFS('Báo cáo'!$O:$O,'Báo cáo'!$AD:$AD,$A129,'Báo cáo'!$Z:$Z,"&lt;="&amp;K$4)+SUMIFS('Báo cáo'!$P:$P,'Báo cáo'!$AD:$AD,$A129,'Báo cáo'!$Z:$Z,"&lt;="&amp;K$4)-SUMIFS('Báo cáo'!$Q:$Q,'Báo cáo'!$AD:$AD,$A129,'Báo cáo'!$AA:$AA,"&lt;="&amp;K$4)</f>
        <v>0</v>
      </c>
      <c r="L129" s="28">
        <f>SUMIFS('Báo cáo'!$O:$O,'Báo cáo'!$AD:$AD,$A129,'Báo cáo'!$Z:$Z,"&lt;="&amp;L$4)+SUMIFS('Báo cáo'!$P:$P,'Báo cáo'!$AD:$AD,$A129,'Báo cáo'!$Z:$Z,"&lt;="&amp;L$4)-SUMIFS('Báo cáo'!$Q:$Q,'Báo cáo'!$AD:$AD,$A129,'Báo cáo'!$AA:$AA,"&lt;="&amp;L$4)</f>
        <v>0</v>
      </c>
      <c r="M129" s="28">
        <f>SUMIFS('Báo cáo'!$O:$O,'Báo cáo'!$AD:$AD,$A129,'Báo cáo'!$Z:$Z,"&lt;="&amp;M$4)+SUMIFS('Báo cáo'!$P:$P,'Báo cáo'!$AD:$AD,$A129,'Báo cáo'!$Z:$Z,"&lt;="&amp;M$4)-SUMIFS('Báo cáo'!$Q:$Q,'Báo cáo'!$AD:$AD,$A129,'Báo cáo'!$AA:$AA,"&lt;="&amp;M$4)</f>
        <v>0</v>
      </c>
      <c r="N129" s="28">
        <f>SUMIFS('Báo cáo'!$O:$O,'Báo cáo'!$AD:$AD,$A129,'Báo cáo'!$Z:$Z,"&lt;="&amp;N$4)+SUMIFS('Báo cáo'!$P:$P,'Báo cáo'!$AD:$AD,$A129,'Báo cáo'!$Z:$Z,"&lt;="&amp;N$4)-SUMIFS('Báo cáo'!$Q:$Q,'Báo cáo'!$AD:$AD,$A129,'Báo cáo'!$AA:$AA,"&lt;="&amp;N$4)</f>
        <v>0</v>
      </c>
    </row>
    <row r="130" spans="1:14">
      <c r="A130"/>
      <c r="B130"/>
      <c r="C130" s="114">
        <f>SUMIFS('Báo cáo'!$O:$O,'Báo cáo'!$AD:$AD,$A130,'Báo cáo'!$Z:$Z,"&lt;="&amp;C$4)+SUMIFS('Báo cáo'!$P:$P,'Báo cáo'!$AD:$AD,$A130,'Báo cáo'!$Z:$Z,"&lt;="&amp;C$4)-SUMIFS('Báo cáo'!$Q:$Q,'Báo cáo'!$AD:$AD,$A130,'Báo cáo'!$AA:$AA,"&lt;="&amp;C$4)</f>
        <v>0</v>
      </c>
      <c r="D130" s="28">
        <f>SUMIFS('Báo cáo'!$O:$O,'Báo cáo'!$AD:$AD,$A130,'Báo cáo'!$Z:$Z,"&lt;="&amp;D$4)+SUMIFS('Báo cáo'!$P:$P,'Báo cáo'!$AD:$AD,$A130,'Báo cáo'!$Z:$Z,"&lt;="&amp;D$4)-SUMIFS('Báo cáo'!$Q:$Q,'Báo cáo'!$AD:$AD,$A130,'Báo cáo'!$AA:$AA,"&lt;="&amp;D$4)</f>
        <v>0</v>
      </c>
      <c r="E130" s="28">
        <f>SUMIFS('Báo cáo'!$O:$O,'Báo cáo'!$AD:$AD,$A130,'Báo cáo'!$Z:$Z,"&lt;="&amp;E$4)+SUMIFS('Báo cáo'!$P:$P,'Báo cáo'!$AD:$AD,$A130,'Báo cáo'!$Z:$Z,"&lt;="&amp;E$4)-SUMIFS('Báo cáo'!$Q:$Q,'Báo cáo'!$AD:$AD,$A130,'Báo cáo'!$AA:$AA,"&lt;="&amp;E$4)</f>
        <v>0</v>
      </c>
      <c r="F130" s="28">
        <f>SUMIFS('Báo cáo'!$O:$O,'Báo cáo'!$AD:$AD,$A130,'Báo cáo'!$Z:$Z,"&lt;="&amp;F$4)+SUMIFS('Báo cáo'!$P:$P,'Báo cáo'!$AD:$AD,$A130,'Báo cáo'!$Z:$Z,"&lt;="&amp;F$4)-SUMIFS('Báo cáo'!$Q:$Q,'Báo cáo'!$AD:$AD,$A130,'Báo cáo'!$AA:$AA,"&lt;="&amp;F$4)</f>
        <v>0</v>
      </c>
      <c r="G130" s="28">
        <f>SUMIFS('Báo cáo'!$O:$O,'Báo cáo'!$AD:$AD,$A130,'Báo cáo'!$Z:$Z,"&lt;="&amp;G$4)+SUMIFS('Báo cáo'!$P:$P,'Báo cáo'!$AD:$AD,$A130,'Báo cáo'!$Z:$Z,"&lt;="&amp;G$4)-SUMIFS('Báo cáo'!$Q:$Q,'Báo cáo'!$AD:$AD,$A130,'Báo cáo'!$AA:$AA,"&lt;="&amp;G$4)</f>
        <v>0</v>
      </c>
      <c r="H130" s="28">
        <f>SUMIFS('Báo cáo'!$O:$O,'Báo cáo'!$AD:$AD,$A130,'Báo cáo'!$Z:$Z,"&lt;="&amp;H$4)+SUMIFS('Báo cáo'!$P:$P,'Báo cáo'!$AD:$AD,$A130,'Báo cáo'!$Z:$Z,"&lt;="&amp;H$4)-SUMIFS('Báo cáo'!$Q:$Q,'Báo cáo'!$AD:$AD,$A130,'Báo cáo'!$AA:$AA,"&lt;="&amp;H$4)</f>
        <v>0</v>
      </c>
      <c r="I130" s="28">
        <f>SUMIFS('Báo cáo'!$O:$O,'Báo cáo'!$AD:$AD,$A130,'Báo cáo'!$Z:$Z,"&lt;="&amp;I$4)+SUMIFS('Báo cáo'!$P:$P,'Báo cáo'!$AD:$AD,$A130,'Báo cáo'!$Z:$Z,"&lt;="&amp;I$4)-SUMIFS('Báo cáo'!$Q:$Q,'Báo cáo'!$AD:$AD,$A130,'Báo cáo'!$AA:$AA,"&lt;="&amp;I$4)</f>
        <v>0</v>
      </c>
      <c r="J130" s="28">
        <f>SUMIFS('Báo cáo'!$O:$O,'Báo cáo'!$AD:$AD,$A130,'Báo cáo'!$Z:$Z,"&lt;="&amp;J$4)+SUMIFS('Báo cáo'!$P:$P,'Báo cáo'!$AD:$AD,$A130,'Báo cáo'!$Z:$Z,"&lt;="&amp;J$4)-SUMIFS('Báo cáo'!$Q:$Q,'Báo cáo'!$AD:$AD,$A130,'Báo cáo'!$AA:$AA,"&lt;="&amp;J$4)</f>
        <v>0</v>
      </c>
      <c r="K130" s="28">
        <f>SUMIFS('Báo cáo'!$O:$O,'Báo cáo'!$AD:$AD,$A130,'Báo cáo'!$Z:$Z,"&lt;="&amp;K$4)+SUMIFS('Báo cáo'!$P:$P,'Báo cáo'!$AD:$AD,$A130,'Báo cáo'!$Z:$Z,"&lt;="&amp;K$4)-SUMIFS('Báo cáo'!$Q:$Q,'Báo cáo'!$AD:$AD,$A130,'Báo cáo'!$AA:$AA,"&lt;="&amp;K$4)</f>
        <v>0</v>
      </c>
      <c r="L130" s="28">
        <f>SUMIFS('Báo cáo'!$O:$O,'Báo cáo'!$AD:$AD,$A130,'Báo cáo'!$Z:$Z,"&lt;="&amp;L$4)+SUMIFS('Báo cáo'!$P:$P,'Báo cáo'!$AD:$AD,$A130,'Báo cáo'!$Z:$Z,"&lt;="&amp;L$4)-SUMIFS('Báo cáo'!$Q:$Q,'Báo cáo'!$AD:$AD,$A130,'Báo cáo'!$AA:$AA,"&lt;="&amp;L$4)</f>
        <v>0</v>
      </c>
      <c r="M130" s="28">
        <f>SUMIFS('Báo cáo'!$O:$O,'Báo cáo'!$AD:$AD,$A130,'Báo cáo'!$Z:$Z,"&lt;="&amp;M$4)+SUMIFS('Báo cáo'!$P:$P,'Báo cáo'!$AD:$AD,$A130,'Báo cáo'!$Z:$Z,"&lt;="&amp;M$4)-SUMIFS('Báo cáo'!$Q:$Q,'Báo cáo'!$AD:$AD,$A130,'Báo cáo'!$AA:$AA,"&lt;="&amp;M$4)</f>
        <v>0</v>
      </c>
      <c r="N130" s="28">
        <f>SUMIFS('Báo cáo'!$O:$O,'Báo cáo'!$AD:$AD,$A130,'Báo cáo'!$Z:$Z,"&lt;="&amp;N$4)+SUMIFS('Báo cáo'!$P:$P,'Báo cáo'!$AD:$AD,$A130,'Báo cáo'!$Z:$Z,"&lt;="&amp;N$4)-SUMIFS('Báo cáo'!$Q:$Q,'Báo cáo'!$AD:$AD,$A130,'Báo cáo'!$AA:$AA,"&lt;="&amp;N$4)</f>
        <v>0</v>
      </c>
    </row>
    <row r="131" spans="1:14">
      <c r="A131"/>
      <c r="B131"/>
      <c r="C131" s="114">
        <f>SUMIFS('Báo cáo'!$O:$O,'Báo cáo'!$AD:$AD,$A131,'Báo cáo'!$Z:$Z,"&lt;="&amp;C$4)+SUMIFS('Báo cáo'!$P:$P,'Báo cáo'!$AD:$AD,$A131,'Báo cáo'!$Z:$Z,"&lt;="&amp;C$4)-SUMIFS('Báo cáo'!$Q:$Q,'Báo cáo'!$AD:$AD,$A131,'Báo cáo'!$AA:$AA,"&lt;="&amp;C$4)</f>
        <v>0</v>
      </c>
      <c r="D131" s="28">
        <f>SUMIFS('Báo cáo'!$O:$O,'Báo cáo'!$AD:$AD,$A131,'Báo cáo'!$Z:$Z,"&lt;="&amp;D$4)+SUMIFS('Báo cáo'!$P:$P,'Báo cáo'!$AD:$AD,$A131,'Báo cáo'!$Z:$Z,"&lt;="&amp;D$4)-SUMIFS('Báo cáo'!$Q:$Q,'Báo cáo'!$AD:$AD,$A131,'Báo cáo'!$AA:$AA,"&lt;="&amp;D$4)</f>
        <v>0</v>
      </c>
      <c r="E131" s="28">
        <f>SUMIFS('Báo cáo'!$O:$O,'Báo cáo'!$AD:$AD,$A131,'Báo cáo'!$Z:$Z,"&lt;="&amp;E$4)+SUMIFS('Báo cáo'!$P:$P,'Báo cáo'!$AD:$AD,$A131,'Báo cáo'!$Z:$Z,"&lt;="&amp;E$4)-SUMIFS('Báo cáo'!$Q:$Q,'Báo cáo'!$AD:$AD,$A131,'Báo cáo'!$AA:$AA,"&lt;="&amp;E$4)</f>
        <v>0</v>
      </c>
      <c r="F131" s="28">
        <f>SUMIFS('Báo cáo'!$O:$O,'Báo cáo'!$AD:$AD,$A131,'Báo cáo'!$Z:$Z,"&lt;="&amp;F$4)+SUMIFS('Báo cáo'!$P:$P,'Báo cáo'!$AD:$AD,$A131,'Báo cáo'!$Z:$Z,"&lt;="&amp;F$4)-SUMIFS('Báo cáo'!$Q:$Q,'Báo cáo'!$AD:$AD,$A131,'Báo cáo'!$AA:$AA,"&lt;="&amp;F$4)</f>
        <v>0</v>
      </c>
      <c r="G131" s="28">
        <f>SUMIFS('Báo cáo'!$O:$O,'Báo cáo'!$AD:$AD,$A131,'Báo cáo'!$Z:$Z,"&lt;="&amp;G$4)+SUMIFS('Báo cáo'!$P:$P,'Báo cáo'!$AD:$AD,$A131,'Báo cáo'!$Z:$Z,"&lt;="&amp;G$4)-SUMIFS('Báo cáo'!$Q:$Q,'Báo cáo'!$AD:$AD,$A131,'Báo cáo'!$AA:$AA,"&lt;="&amp;G$4)</f>
        <v>0</v>
      </c>
      <c r="H131" s="28">
        <f>SUMIFS('Báo cáo'!$O:$O,'Báo cáo'!$AD:$AD,$A131,'Báo cáo'!$Z:$Z,"&lt;="&amp;H$4)+SUMIFS('Báo cáo'!$P:$P,'Báo cáo'!$AD:$AD,$A131,'Báo cáo'!$Z:$Z,"&lt;="&amp;H$4)-SUMIFS('Báo cáo'!$Q:$Q,'Báo cáo'!$AD:$AD,$A131,'Báo cáo'!$AA:$AA,"&lt;="&amp;H$4)</f>
        <v>0</v>
      </c>
      <c r="I131" s="28">
        <f>SUMIFS('Báo cáo'!$O:$O,'Báo cáo'!$AD:$AD,$A131,'Báo cáo'!$Z:$Z,"&lt;="&amp;I$4)+SUMIFS('Báo cáo'!$P:$P,'Báo cáo'!$AD:$AD,$A131,'Báo cáo'!$Z:$Z,"&lt;="&amp;I$4)-SUMIFS('Báo cáo'!$Q:$Q,'Báo cáo'!$AD:$AD,$A131,'Báo cáo'!$AA:$AA,"&lt;="&amp;I$4)</f>
        <v>0</v>
      </c>
      <c r="J131" s="28">
        <f>SUMIFS('Báo cáo'!$O:$O,'Báo cáo'!$AD:$AD,$A131,'Báo cáo'!$Z:$Z,"&lt;="&amp;J$4)+SUMIFS('Báo cáo'!$P:$P,'Báo cáo'!$AD:$AD,$A131,'Báo cáo'!$Z:$Z,"&lt;="&amp;J$4)-SUMIFS('Báo cáo'!$Q:$Q,'Báo cáo'!$AD:$AD,$A131,'Báo cáo'!$AA:$AA,"&lt;="&amp;J$4)</f>
        <v>0</v>
      </c>
      <c r="K131" s="28">
        <f>SUMIFS('Báo cáo'!$O:$O,'Báo cáo'!$AD:$AD,$A131,'Báo cáo'!$Z:$Z,"&lt;="&amp;K$4)+SUMIFS('Báo cáo'!$P:$P,'Báo cáo'!$AD:$AD,$A131,'Báo cáo'!$Z:$Z,"&lt;="&amp;K$4)-SUMIFS('Báo cáo'!$Q:$Q,'Báo cáo'!$AD:$AD,$A131,'Báo cáo'!$AA:$AA,"&lt;="&amp;K$4)</f>
        <v>0</v>
      </c>
      <c r="L131" s="28">
        <f>SUMIFS('Báo cáo'!$O:$O,'Báo cáo'!$AD:$AD,$A131,'Báo cáo'!$Z:$Z,"&lt;="&amp;L$4)+SUMIFS('Báo cáo'!$P:$P,'Báo cáo'!$AD:$AD,$A131,'Báo cáo'!$Z:$Z,"&lt;="&amp;L$4)-SUMIFS('Báo cáo'!$Q:$Q,'Báo cáo'!$AD:$AD,$A131,'Báo cáo'!$AA:$AA,"&lt;="&amp;L$4)</f>
        <v>0</v>
      </c>
      <c r="M131" s="28">
        <f>SUMIFS('Báo cáo'!$O:$O,'Báo cáo'!$AD:$AD,$A131,'Báo cáo'!$Z:$Z,"&lt;="&amp;M$4)+SUMIFS('Báo cáo'!$P:$P,'Báo cáo'!$AD:$AD,$A131,'Báo cáo'!$Z:$Z,"&lt;="&amp;M$4)-SUMIFS('Báo cáo'!$Q:$Q,'Báo cáo'!$AD:$AD,$A131,'Báo cáo'!$AA:$AA,"&lt;="&amp;M$4)</f>
        <v>0</v>
      </c>
      <c r="N131" s="28">
        <f>SUMIFS('Báo cáo'!$O:$O,'Báo cáo'!$AD:$AD,$A131,'Báo cáo'!$Z:$Z,"&lt;="&amp;N$4)+SUMIFS('Báo cáo'!$P:$P,'Báo cáo'!$AD:$AD,$A131,'Báo cáo'!$Z:$Z,"&lt;="&amp;N$4)-SUMIFS('Báo cáo'!$Q:$Q,'Báo cáo'!$AD:$AD,$A131,'Báo cáo'!$AA:$AA,"&lt;="&amp;N$4)</f>
        <v>0</v>
      </c>
    </row>
    <row r="132" spans="1:14">
      <c r="A132"/>
      <c r="B132"/>
      <c r="C132" s="114">
        <f>SUMIFS('Báo cáo'!$O:$O,'Báo cáo'!$AD:$AD,$A132,'Báo cáo'!$Z:$Z,"&lt;="&amp;C$4)+SUMIFS('Báo cáo'!$P:$P,'Báo cáo'!$AD:$AD,$A132,'Báo cáo'!$Z:$Z,"&lt;="&amp;C$4)-SUMIFS('Báo cáo'!$Q:$Q,'Báo cáo'!$AD:$AD,$A132,'Báo cáo'!$AA:$AA,"&lt;="&amp;C$4)</f>
        <v>0</v>
      </c>
      <c r="D132" s="28">
        <f>SUMIFS('Báo cáo'!$O:$O,'Báo cáo'!$AD:$AD,$A132,'Báo cáo'!$Z:$Z,"&lt;="&amp;D$4)+SUMIFS('Báo cáo'!$P:$P,'Báo cáo'!$AD:$AD,$A132,'Báo cáo'!$Z:$Z,"&lt;="&amp;D$4)-SUMIFS('Báo cáo'!$Q:$Q,'Báo cáo'!$AD:$AD,$A132,'Báo cáo'!$AA:$AA,"&lt;="&amp;D$4)</f>
        <v>0</v>
      </c>
      <c r="E132" s="28">
        <f>SUMIFS('Báo cáo'!$O:$O,'Báo cáo'!$AD:$AD,$A132,'Báo cáo'!$Z:$Z,"&lt;="&amp;E$4)+SUMIFS('Báo cáo'!$P:$P,'Báo cáo'!$AD:$AD,$A132,'Báo cáo'!$Z:$Z,"&lt;="&amp;E$4)-SUMIFS('Báo cáo'!$Q:$Q,'Báo cáo'!$AD:$AD,$A132,'Báo cáo'!$AA:$AA,"&lt;="&amp;E$4)</f>
        <v>0</v>
      </c>
      <c r="F132" s="28">
        <f>SUMIFS('Báo cáo'!$O:$O,'Báo cáo'!$AD:$AD,$A132,'Báo cáo'!$Z:$Z,"&lt;="&amp;F$4)+SUMIFS('Báo cáo'!$P:$P,'Báo cáo'!$AD:$AD,$A132,'Báo cáo'!$Z:$Z,"&lt;="&amp;F$4)-SUMIFS('Báo cáo'!$Q:$Q,'Báo cáo'!$AD:$AD,$A132,'Báo cáo'!$AA:$AA,"&lt;="&amp;F$4)</f>
        <v>0</v>
      </c>
      <c r="G132" s="28">
        <f>SUMIFS('Báo cáo'!$O:$O,'Báo cáo'!$AD:$AD,$A132,'Báo cáo'!$Z:$Z,"&lt;="&amp;G$4)+SUMIFS('Báo cáo'!$P:$P,'Báo cáo'!$AD:$AD,$A132,'Báo cáo'!$Z:$Z,"&lt;="&amp;G$4)-SUMIFS('Báo cáo'!$Q:$Q,'Báo cáo'!$AD:$AD,$A132,'Báo cáo'!$AA:$AA,"&lt;="&amp;G$4)</f>
        <v>0</v>
      </c>
      <c r="H132" s="28">
        <f>SUMIFS('Báo cáo'!$O:$O,'Báo cáo'!$AD:$AD,$A132,'Báo cáo'!$Z:$Z,"&lt;="&amp;H$4)+SUMIFS('Báo cáo'!$P:$P,'Báo cáo'!$AD:$AD,$A132,'Báo cáo'!$Z:$Z,"&lt;="&amp;H$4)-SUMIFS('Báo cáo'!$Q:$Q,'Báo cáo'!$AD:$AD,$A132,'Báo cáo'!$AA:$AA,"&lt;="&amp;H$4)</f>
        <v>0</v>
      </c>
      <c r="I132" s="28">
        <f>SUMIFS('Báo cáo'!$O:$O,'Báo cáo'!$AD:$AD,$A132,'Báo cáo'!$Z:$Z,"&lt;="&amp;I$4)+SUMIFS('Báo cáo'!$P:$P,'Báo cáo'!$AD:$AD,$A132,'Báo cáo'!$Z:$Z,"&lt;="&amp;I$4)-SUMIFS('Báo cáo'!$Q:$Q,'Báo cáo'!$AD:$AD,$A132,'Báo cáo'!$AA:$AA,"&lt;="&amp;I$4)</f>
        <v>0</v>
      </c>
      <c r="J132" s="28">
        <f>SUMIFS('Báo cáo'!$O:$O,'Báo cáo'!$AD:$AD,$A132,'Báo cáo'!$Z:$Z,"&lt;="&amp;J$4)+SUMIFS('Báo cáo'!$P:$P,'Báo cáo'!$AD:$AD,$A132,'Báo cáo'!$Z:$Z,"&lt;="&amp;J$4)-SUMIFS('Báo cáo'!$Q:$Q,'Báo cáo'!$AD:$AD,$A132,'Báo cáo'!$AA:$AA,"&lt;="&amp;J$4)</f>
        <v>0</v>
      </c>
      <c r="K132" s="28">
        <f>SUMIFS('Báo cáo'!$O:$O,'Báo cáo'!$AD:$AD,$A132,'Báo cáo'!$Z:$Z,"&lt;="&amp;K$4)+SUMIFS('Báo cáo'!$P:$P,'Báo cáo'!$AD:$AD,$A132,'Báo cáo'!$Z:$Z,"&lt;="&amp;K$4)-SUMIFS('Báo cáo'!$Q:$Q,'Báo cáo'!$AD:$AD,$A132,'Báo cáo'!$AA:$AA,"&lt;="&amp;K$4)</f>
        <v>0</v>
      </c>
      <c r="L132" s="28">
        <f>SUMIFS('Báo cáo'!$O:$O,'Báo cáo'!$AD:$AD,$A132,'Báo cáo'!$Z:$Z,"&lt;="&amp;L$4)+SUMIFS('Báo cáo'!$P:$P,'Báo cáo'!$AD:$AD,$A132,'Báo cáo'!$Z:$Z,"&lt;="&amp;L$4)-SUMIFS('Báo cáo'!$Q:$Q,'Báo cáo'!$AD:$AD,$A132,'Báo cáo'!$AA:$AA,"&lt;="&amp;L$4)</f>
        <v>0</v>
      </c>
      <c r="M132" s="28">
        <f>SUMIFS('Báo cáo'!$O:$O,'Báo cáo'!$AD:$AD,$A132,'Báo cáo'!$Z:$Z,"&lt;="&amp;M$4)+SUMIFS('Báo cáo'!$P:$P,'Báo cáo'!$AD:$AD,$A132,'Báo cáo'!$Z:$Z,"&lt;="&amp;M$4)-SUMIFS('Báo cáo'!$Q:$Q,'Báo cáo'!$AD:$AD,$A132,'Báo cáo'!$AA:$AA,"&lt;="&amp;M$4)</f>
        <v>0</v>
      </c>
      <c r="N132" s="28">
        <f>SUMIFS('Báo cáo'!$O:$O,'Báo cáo'!$AD:$AD,$A132,'Báo cáo'!$Z:$Z,"&lt;="&amp;N$4)+SUMIFS('Báo cáo'!$P:$P,'Báo cáo'!$AD:$AD,$A132,'Báo cáo'!$Z:$Z,"&lt;="&amp;N$4)-SUMIFS('Báo cáo'!$Q:$Q,'Báo cáo'!$AD:$AD,$A132,'Báo cáo'!$AA:$AA,"&lt;="&amp;N$4)</f>
        <v>0</v>
      </c>
    </row>
    <row r="133" spans="1:14">
      <c r="A133"/>
      <c r="B133"/>
      <c r="C133" s="114">
        <f>SUMIFS('Báo cáo'!$O:$O,'Báo cáo'!$AD:$AD,$A133,'Báo cáo'!$Z:$Z,"&lt;="&amp;C$4)+SUMIFS('Báo cáo'!$P:$P,'Báo cáo'!$AD:$AD,$A133,'Báo cáo'!$Z:$Z,"&lt;="&amp;C$4)-SUMIFS('Báo cáo'!$Q:$Q,'Báo cáo'!$AD:$AD,$A133,'Báo cáo'!$AA:$AA,"&lt;="&amp;C$4)</f>
        <v>0</v>
      </c>
      <c r="D133" s="28">
        <f>SUMIFS('Báo cáo'!$O:$O,'Báo cáo'!$AD:$AD,$A133,'Báo cáo'!$Z:$Z,"&lt;="&amp;D$4)+SUMIFS('Báo cáo'!$P:$P,'Báo cáo'!$AD:$AD,$A133,'Báo cáo'!$Z:$Z,"&lt;="&amp;D$4)-SUMIFS('Báo cáo'!$Q:$Q,'Báo cáo'!$AD:$AD,$A133,'Báo cáo'!$AA:$AA,"&lt;="&amp;D$4)</f>
        <v>0</v>
      </c>
      <c r="E133" s="28">
        <f>SUMIFS('Báo cáo'!$O:$O,'Báo cáo'!$AD:$AD,$A133,'Báo cáo'!$Z:$Z,"&lt;="&amp;E$4)+SUMIFS('Báo cáo'!$P:$P,'Báo cáo'!$AD:$AD,$A133,'Báo cáo'!$Z:$Z,"&lt;="&amp;E$4)-SUMIFS('Báo cáo'!$Q:$Q,'Báo cáo'!$AD:$AD,$A133,'Báo cáo'!$AA:$AA,"&lt;="&amp;E$4)</f>
        <v>0</v>
      </c>
      <c r="F133" s="28">
        <f>SUMIFS('Báo cáo'!$O:$O,'Báo cáo'!$AD:$AD,$A133,'Báo cáo'!$Z:$Z,"&lt;="&amp;F$4)+SUMIFS('Báo cáo'!$P:$P,'Báo cáo'!$AD:$AD,$A133,'Báo cáo'!$Z:$Z,"&lt;="&amp;F$4)-SUMIFS('Báo cáo'!$Q:$Q,'Báo cáo'!$AD:$AD,$A133,'Báo cáo'!$AA:$AA,"&lt;="&amp;F$4)</f>
        <v>0</v>
      </c>
      <c r="G133" s="28">
        <f>SUMIFS('Báo cáo'!$O:$O,'Báo cáo'!$AD:$AD,$A133,'Báo cáo'!$Z:$Z,"&lt;="&amp;G$4)+SUMIFS('Báo cáo'!$P:$P,'Báo cáo'!$AD:$AD,$A133,'Báo cáo'!$Z:$Z,"&lt;="&amp;G$4)-SUMIFS('Báo cáo'!$Q:$Q,'Báo cáo'!$AD:$AD,$A133,'Báo cáo'!$AA:$AA,"&lt;="&amp;G$4)</f>
        <v>0</v>
      </c>
      <c r="H133" s="28">
        <f>SUMIFS('Báo cáo'!$O:$O,'Báo cáo'!$AD:$AD,$A133,'Báo cáo'!$Z:$Z,"&lt;="&amp;H$4)+SUMIFS('Báo cáo'!$P:$P,'Báo cáo'!$AD:$AD,$A133,'Báo cáo'!$Z:$Z,"&lt;="&amp;H$4)-SUMIFS('Báo cáo'!$Q:$Q,'Báo cáo'!$AD:$AD,$A133,'Báo cáo'!$AA:$AA,"&lt;="&amp;H$4)</f>
        <v>0</v>
      </c>
      <c r="I133" s="28">
        <f>SUMIFS('Báo cáo'!$O:$O,'Báo cáo'!$AD:$AD,$A133,'Báo cáo'!$Z:$Z,"&lt;="&amp;I$4)+SUMIFS('Báo cáo'!$P:$P,'Báo cáo'!$AD:$AD,$A133,'Báo cáo'!$Z:$Z,"&lt;="&amp;I$4)-SUMIFS('Báo cáo'!$Q:$Q,'Báo cáo'!$AD:$AD,$A133,'Báo cáo'!$AA:$AA,"&lt;="&amp;I$4)</f>
        <v>0</v>
      </c>
      <c r="J133" s="28">
        <f>SUMIFS('Báo cáo'!$O:$O,'Báo cáo'!$AD:$AD,$A133,'Báo cáo'!$Z:$Z,"&lt;="&amp;J$4)+SUMIFS('Báo cáo'!$P:$P,'Báo cáo'!$AD:$AD,$A133,'Báo cáo'!$Z:$Z,"&lt;="&amp;J$4)-SUMIFS('Báo cáo'!$Q:$Q,'Báo cáo'!$AD:$AD,$A133,'Báo cáo'!$AA:$AA,"&lt;="&amp;J$4)</f>
        <v>0</v>
      </c>
      <c r="K133" s="28">
        <f>SUMIFS('Báo cáo'!$O:$O,'Báo cáo'!$AD:$AD,$A133,'Báo cáo'!$Z:$Z,"&lt;="&amp;K$4)+SUMIFS('Báo cáo'!$P:$P,'Báo cáo'!$AD:$AD,$A133,'Báo cáo'!$Z:$Z,"&lt;="&amp;K$4)-SUMIFS('Báo cáo'!$Q:$Q,'Báo cáo'!$AD:$AD,$A133,'Báo cáo'!$AA:$AA,"&lt;="&amp;K$4)</f>
        <v>0</v>
      </c>
      <c r="L133" s="28">
        <f>SUMIFS('Báo cáo'!$O:$O,'Báo cáo'!$AD:$AD,$A133,'Báo cáo'!$Z:$Z,"&lt;="&amp;L$4)+SUMIFS('Báo cáo'!$P:$P,'Báo cáo'!$AD:$AD,$A133,'Báo cáo'!$Z:$Z,"&lt;="&amp;L$4)-SUMIFS('Báo cáo'!$Q:$Q,'Báo cáo'!$AD:$AD,$A133,'Báo cáo'!$AA:$AA,"&lt;="&amp;L$4)</f>
        <v>0</v>
      </c>
      <c r="M133" s="28">
        <f>SUMIFS('Báo cáo'!$O:$O,'Báo cáo'!$AD:$AD,$A133,'Báo cáo'!$Z:$Z,"&lt;="&amp;M$4)+SUMIFS('Báo cáo'!$P:$P,'Báo cáo'!$AD:$AD,$A133,'Báo cáo'!$Z:$Z,"&lt;="&amp;M$4)-SUMIFS('Báo cáo'!$Q:$Q,'Báo cáo'!$AD:$AD,$A133,'Báo cáo'!$AA:$AA,"&lt;="&amp;M$4)</f>
        <v>0</v>
      </c>
      <c r="N133" s="28">
        <f>SUMIFS('Báo cáo'!$O:$O,'Báo cáo'!$AD:$AD,$A133,'Báo cáo'!$Z:$Z,"&lt;="&amp;N$4)+SUMIFS('Báo cáo'!$P:$P,'Báo cáo'!$AD:$AD,$A133,'Báo cáo'!$Z:$Z,"&lt;="&amp;N$4)-SUMIFS('Báo cáo'!$Q:$Q,'Báo cáo'!$AD:$AD,$A133,'Báo cáo'!$AA:$AA,"&lt;="&amp;N$4)</f>
        <v>0</v>
      </c>
    </row>
    <row r="134" spans="1:14">
      <c r="A134"/>
      <c r="B134"/>
      <c r="C134" s="114">
        <f>SUMIFS('Báo cáo'!$O:$O,'Báo cáo'!$AD:$AD,$A134,'Báo cáo'!$Z:$Z,"&lt;="&amp;C$4)+SUMIFS('Báo cáo'!$P:$P,'Báo cáo'!$AD:$AD,$A134,'Báo cáo'!$Z:$Z,"&lt;="&amp;C$4)-SUMIFS('Báo cáo'!$Q:$Q,'Báo cáo'!$AD:$AD,$A134,'Báo cáo'!$AA:$AA,"&lt;="&amp;C$4)</f>
        <v>0</v>
      </c>
      <c r="D134" s="28">
        <f>SUMIFS('Báo cáo'!$O:$O,'Báo cáo'!$AD:$AD,$A134,'Báo cáo'!$Z:$Z,"&lt;="&amp;D$4)+SUMIFS('Báo cáo'!$P:$P,'Báo cáo'!$AD:$AD,$A134,'Báo cáo'!$Z:$Z,"&lt;="&amp;D$4)-SUMIFS('Báo cáo'!$Q:$Q,'Báo cáo'!$AD:$AD,$A134,'Báo cáo'!$AA:$AA,"&lt;="&amp;D$4)</f>
        <v>0</v>
      </c>
      <c r="E134" s="28">
        <f>SUMIFS('Báo cáo'!$O:$O,'Báo cáo'!$AD:$AD,$A134,'Báo cáo'!$Z:$Z,"&lt;="&amp;E$4)+SUMIFS('Báo cáo'!$P:$P,'Báo cáo'!$AD:$AD,$A134,'Báo cáo'!$Z:$Z,"&lt;="&amp;E$4)-SUMIFS('Báo cáo'!$Q:$Q,'Báo cáo'!$AD:$AD,$A134,'Báo cáo'!$AA:$AA,"&lt;="&amp;E$4)</f>
        <v>0</v>
      </c>
      <c r="F134" s="28">
        <f>SUMIFS('Báo cáo'!$O:$O,'Báo cáo'!$AD:$AD,$A134,'Báo cáo'!$Z:$Z,"&lt;="&amp;F$4)+SUMIFS('Báo cáo'!$P:$P,'Báo cáo'!$AD:$AD,$A134,'Báo cáo'!$Z:$Z,"&lt;="&amp;F$4)-SUMIFS('Báo cáo'!$Q:$Q,'Báo cáo'!$AD:$AD,$A134,'Báo cáo'!$AA:$AA,"&lt;="&amp;F$4)</f>
        <v>0</v>
      </c>
      <c r="G134" s="28">
        <f>SUMIFS('Báo cáo'!$O:$O,'Báo cáo'!$AD:$AD,$A134,'Báo cáo'!$Z:$Z,"&lt;="&amp;G$4)+SUMIFS('Báo cáo'!$P:$P,'Báo cáo'!$AD:$AD,$A134,'Báo cáo'!$Z:$Z,"&lt;="&amp;G$4)-SUMIFS('Báo cáo'!$Q:$Q,'Báo cáo'!$AD:$AD,$A134,'Báo cáo'!$AA:$AA,"&lt;="&amp;G$4)</f>
        <v>0</v>
      </c>
      <c r="H134" s="28">
        <f>SUMIFS('Báo cáo'!$O:$O,'Báo cáo'!$AD:$AD,$A134,'Báo cáo'!$Z:$Z,"&lt;="&amp;H$4)+SUMIFS('Báo cáo'!$P:$P,'Báo cáo'!$AD:$AD,$A134,'Báo cáo'!$Z:$Z,"&lt;="&amp;H$4)-SUMIFS('Báo cáo'!$Q:$Q,'Báo cáo'!$AD:$AD,$A134,'Báo cáo'!$AA:$AA,"&lt;="&amp;H$4)</f>
        <v>0</v>
      </c>
      <c r="I134" s="28">
        <f>SUMIFS('Báo cáo'!$O:$O,'Báo cáo'!$AD:$AD,$A134,'Báo cáo'!$Z:$Z,"&lt;="&amp;I$4)+SUMIFS('Báo cáo'!$P:$P,'Báo cáo'!$AD:$AD,$A134,'Báo cáo'!$Z:$Z,"&lt;="&amp;I$4)-SUMIFS('Báo cáo'!$Q:$Q,'Báo cáo'!$AD:$AD,$A134,'Báo cáo'!$AA:$AA,"&lt;="&amp;I$4)</f>
        <v>0</v>
      </c>
      <c r="J134" s="28">
        <f>SUMIFS('Báo cáo'!$O:$O,'Báo cáo'!$AD:$AD,$A134,'Báo cáo'!$Z:$Z,"&lt;="&amp;J$4)+SUMIFS('Báo cáo'!$P:$P,'Báo cáo'!$AD:$AD,$A134,'Báo cáo'!$Z:$Z,"&lt;="&amp;J$4)-SUMIFS('Báo cáo'!$Q:$Q,'Báo cáo'!$AD:$AD,$A134,'Báo cáo'!$AA:$AA,"&lt;="&amp;J$4)</f>
        <v>0</v>
      </c>
      <c r="K134" s="28">
        <f>SUMIFS('Báo cáo'!$O:$O,'Báo cáo'!$AD:$AD,$A134,'Báo cáo'!$Z:$Z,"&lt;="&amp;K$4)+SUMIFS('Báo cáo'!$P:$P,'Báo cáo'!$AD:$AD,$A134,'Báo cáo'!$Z:$Z,"&lt;="&amp;K$4)-SUMIFS('Báo cáo'!$Q:$Q,'Báo cáo'!$AD:$AD,$A134,'Báo cáo'!$AA:$AA,"&lt;="&amp;K$4)</f>
        <v>0</v>
      </c>
      <c r="L134" s="28">
        <f>SUMIFS('Báo cáo'!$O:$O,'Báo cáo'!$AD:$AD,$A134,'Báo cáo'!$Z:$Z,"&lt;="&amp;L$4)+SUMIFS('Báo cáo'!$P:$P,'Báo cáo'!$AD:$AD,$A134,'Báo cáo'!$Z:$Z,"&lt;="&amp;L$4)-SUMIFS('Báo cáo'!$Q:$Q,'Báo cáo'!$AD:$AD,$A134,'Báo cáo'!$AA:$AA,"&lt;="&amp;L$4)</f>
        <v>0</v>
      </c>
      <c r="M134" s="28">
        <f>SUMIFS('Báo cáo'!$O:$O,'Báo cáo'!$AD:$AD,$A134,'Báo cáo'!$Z:$Z,"&lt;="&amp;M$4)+SUMIFS('Báo cáo'!$P:$P,'Báo cáo'!$AD:$AD,$A134,'Báo cáo'!$Z:$Z,"&lt;="&amp;M$4)-SUMIFS('Báo cáo'!$Q:$Q,'Báo cáo'!$AD:$AD,$A134,'Báo cáo'!$AA:$AA,"&lt;="&amp;M$4)</f>
        <v>0</v>
      </c>
      <c r="N134" s="28">
        <f>SUMIFS('Báo cáo'!$O:$O,'Báo cáo'!$AD:$AD,$A134,'Báo cáo'!$Z:$Z,"&lt;="&amp;N$4)+SUMIFS('Báo cáo'!$P:$P,'Báo cáo'!$AD:$AD,$A134,'Báo cáo'!$Z:$Z,"&lt;="&amp;N$4)-SUMIFS('Báo cáo'!$Q:$Q,'Báo cáo'!$AD:$AD,$A134,'Báo cáo'!$AA:$AA,"&lt;="&amp;N$4)</f>
        <v>0</v>
      </c>
    </row>
    <row r="135" spans="1:14">
      <c r="A135"/>
      <c r="B135"/>
      <c r="C135" s="114">
        <f>SUMIFS('Báo cáo'!$O:$O,'Báo cáo'!$AD:$AD,$A135,'Báo cáo'!$Z:$Z,"&lt;="&amp;C$4)+SUMIFS('Báo cáo'!$P:$P,'Báo cáo'!$AD:$AD,$A135,'Báo cáo'!$Z:$Z,"&lt;="&amp;C$4)-SUMIFS('Báo cáo'!$Q:$Q,'Báo cáo'!$AD:$AD,$A135,'Báo cáo'!$AA:$AA,"&lt;="&amp;C$4)</f>
        <v>0</v>
      </c>
      <c r="D135" s="28">
        <f>SUMIFS('Báo cáo'!$O:$O,'Báo cáo'!$AD:$AD,$A135,'Báo cáo'!$Z:$Z,"&lt;="&amp;D$4)+SUMIFS('Báo cáo'!$P:$P,'Báo cáo'!$AD:$AD,$A135,'Báo cáo'!$Z:$Z,"&lt;="&amp;D$4)-SUMIFS('Báo cáo'!$Q:$Q,'Báo cáo'!$AD:$AD,$A135,'Báo cáo'!$AA:$AA,"&lt;="&amp;D$4)</f>
        <v>0</v>
      </c>
      <c r="E135" s="28">
        <f>SUMIFS('Báo cáo'!$O:$O,'Báo cáo'!$AD:$AD,$A135,'Báo cáo'!$Z:$Z,"&lt;="&amp;E$4)+SUMIFS('Báo cáo'!$P:$P,'Báo cáo'!$AD:$AD,$A135,'Báo cáo'!$Z:$Z,"&lt;="&amp;E$4)-SUMIFS('Báo cáo'!$Q:$Q,'Báo cáo'!$AD:$AD,$A135,'Báo cáo'!$AA:$AA,"&lt;="&amp;E$4)</f>
        <v>0</v>
      </c>
      <c r="F135" s="28">
        <f>SUMIFS('Báo cáo'!$O:$O,'Báo cáo'!$AD:$AD,$A135,'Báo cáo'!$Z:$Z,"&lt;="&amp;F$4)+SUMIFS('Báo cáo'!$P:$P,'Báo cáo'!$AD:$AD,$A135,'Báo cáo'!$Z:$Z,"&lt;="&amp;F$4)-SUMIFS('Báo cáo'!$Q:$Q,'Báo cáo'!$AD:$AD,$A135,'Báo cáo'!$AA:$AA,"&lt;="&amp;F$4)</f>
        <v>0</v>
      </c>
      <c r="G135" s="28">
        <f>SUMIFS('Báo cáo'!$O:$O,'Báo cáo'!$AD:$AD,$A135,'Báo cáo'!$Z:$Z,"&lt;="&amp;G$4)+SUMIFS('Báo cáo'!$P:$P,'Báo cáo'!$AD:$AD,$A135,'Báo cáo'!$Z:$Z,"&lt;="&amp;G$4)-SUMIFS('Báo cáo'!$Q:$Q,'Báo cáo'!$AD:$AD,$A135,'Báo cáo'!$AA:$AA,"&lt;="&amp;G$4)</f>
        <v>0</v>
      </c>
      <c r="H135" s="28">
        <f>SUMIFS('Báo cáo'!$O:$O,'Báo cáo'!$AD:$AD,$A135,'Báo cáo'!$Z:$Z,"&lt;="&amp;H$4)+SUMIFS('Báo cáo'!$P:$P,'Báo cáo'!$AD:$AD,$A135,'Báo cáo'!$Z:$Z,"&lt;="&amp;H$4)-SUMIFS('Báo cáo'!$Q:$Q,'Báo cáo'!$AD:$AD,$A135,'Báo cáo'!$AA:$AA,"&lt;="&amp;H$4)</f>
        <v>0</v>
      </c>
      <c r="I135" s="28">
        <f>SUMIFS('Báo cáo'!$O:$O,'Báo cáo'!$AD:$AD,$A135,'Báo cáo'!$Z:$Z,"&lt;="&amp;I$4)+SUMIFS('Báo cáo'!$P:$P,'Báo cáo'!$AD:$AD,$A135,'Báo cáo'!$Z:$Z,"&lt;="&amp;I$4)-SUMIFS('Báo cáo'!$Q:$Q,'Báo cáo'!$AD:$AD,$A135,'Báo cáo'!$AA:$AA,"&lt;="&amp;I$4)</f>
        <v>0</v>
      </c>
      <c r="J135" s="28">
        <f>SUMIFS('Báo cáo'!$O:$O,'Báo cáo'!$AD:$AD,$A135,'Báo cáo'!$Z:$Z,"&lt;="&amp;J$4)+SUMIFS('Báo cáo'!$P:$P,'Báo cáo'!$AD:$AD,$A135,'Báo cáo'!$Z:$Z,"&lt;="&amp;J$4)-SUMIFS('Báo cáo'!$Q:$Q,'Báo cáo'!$AD:$AD,$A135,'Báo cáo'!$AA:$AA,"&lt;="&amp;J$4)</f>
        <v>0</v>
      </c>
      <c r="K135" s="28">
        <f>SUMIFS('Báo cáo'!$O:$O,'Báo cáo'!$AD:$AD,$A135,'Báo cáo'!$Z:$Z,"&lt;="&amp;K$4)+SUMIFS('Báo cáo'!$P:$P,'Báo cáo'!$AD:$AD,$A135,'Báo cáo'!$Z:$Z,"&lt;="&amp;K$4)-SUMIFS('Báo cáo'!$Q:$Q,'Báo cáo'!$AD:$AD,$A135,'Báo cáo'!$AA:$AA,"&lt;="&amp;K$4)</f>
        <v>0</v>
      </c>
      <c r="L135" s="28">
        <f>SUMIFS('Báo cáo'!$O:$O,'Báo cáo'!$AD:$AD,$A135,'Báo cáo'!$Z:$Z,"&lt;="&amp;L$4)+SUMIFS('Báo cáo'!$P:$P,'Báo cáo'!$AD:$AD,$A135,'Báo cáo'!$Z:$Z,"&lt;="&amp;L$4)-SUMIFS('Báo cáo'!$Q:$Q,'Báo cáo'!$AD:$AD,$A135,'Báo cáo'!$AA:$AA,"&lt;="&amp;L$4)</f>
        <v>0</v>
      </c>
      <c r="M135" s="28">
        <f>SUMIFS('Báo cáo'!$O:$O,'Báo cáo'!$AD:$AD,$A135,'Báo cáo'!$Z:$Z,"&lt;="&amp;M$4)+SUMIFS('Báo cáo'!$P:$P,'Báo cáo'!$AD:$AD,$A135,'Báo cáo'!$Z:$Z,"&lt;="&amp;M$4)-SUMIFS('Báo cáo'!$Q:$Q,'Báo cáo'!$AD:$AD,$A135,'Báo cáo'!$AA:$AA,"&lt;="&amp;M$4)</f>
        <v>0</v>
      </c>
      <c r="N135" s="28">
        <f>SUMIFS('Báo cáo'!$O:$O,'Báo cáo'!$AD:$AD,$A135,'Báo cáo'!$Z:$Z,"&lt;="&amp;N$4)+SUMIFS('Báo cáo'!$P:$P,'Báo cáo'!$AD:$AD,$A135,'Báo cáo'!$Z:$Z,"&lt;="&amp;N$4)-SUMIFS('Báo cáo'!$Q:$Q,'Báo cáo'!$AD:$AD,$A135,'Báo cáo'!$AA:$AA,"&lt;="&amp;N$4)</f>
        <v>0</v>
      </c>
    </row>
    <row r="136" spans="1:14">
      <c r="A136"/>
      <c r="B136"/>
      <c r="C136" s="114">
        <f>SUMIFS('Báo cáo'!$O:$O,'Báo cáo'!$AD:$AD,$A136,'Báo cáo'!$Z:$Z,"&lt;="&amp;C$4)+SUMIFS('Báo cáo'!$P:$P,'Báo cáo'!$AD:$AD,$A136,'Báo cáo'!$Z:$Z,"&lt;="&amp;C$4)-SUMIFS('Báo cáo'!$Q:$Q,'Báo cáo'!$AD:$AD,$A136,'Báo cáo'!$AA:$AA,"&lt;="&amp;C$4)</f>
        <v>0</v>
      </c>
      <c r="D136" s="28">
        <f>SUMIFS('Báo cáo'!$O:$O,'Báo cáo'!$AD:$AD,$A136,'Báo cáo'!$Z:$Z,"&lt;="&amp;D$4)+SUMIFS('Báo cáo'!$P:$P,'Báo cáo'!$AD:$AD,$A136,'Báo cáo'!$Z:$Z,"&lt;="&amp;D$4)-SUMIFS('Báo cáo'!$Q:$Q,'Báo cáo'!$AD:$AD,$A136,'Báo cáo'!$AA:$AA,"&lt;="&amp;D$4)</f>
        <v>0</v>
      </c>
      <c r="E136" s="28">
        <f>SUMIFS('Báo cáo'!$O:$O,'Báo cáo'!$AD:$AD,$A136,'Báo cáo'!$Z:$Z,"&lt;="&amp;E$4)+SUMIFS('Báo cáo'!$P:$P,'Báo cáo'!$AD:$AD,$A136,'Báo cáo'!$Z:$Z,"&lt;="&amp;E$4)-SUMIFS('Báo cáo'!$Q:$Q,'Báo cáo'!$AD:$AD,$A136,'Báo cáo'!$AA:$AA,"&lt;="&amp;E$4)</f>
        <v>0</v>
      </c>
      <c r="F136" s="28">
        <f>SUMIFS('Báo cáo'!$O:$O,'Báo cáo'!$AD:$AD,$A136,'Báo cáo'!$Z:$Z,"&lt;="&amp;F$4)+SUMIFS('Báo cáo'!$P:$P,'Báo cáo'!$AD:$AD,$A136,'Báo cáo'!$Z:$Z,"&lt;="&amp;F$4)-SUMIFS('Báo cáo'!$Q:$Q,'Báo cáo'!$AD:$AD,$A136,'Báo cáo'!$AA:$AA,"&lt;="&amp;F$4)</f>
        <v>0</v>
      </c>
      <c r="G136" s="28">
        <f>SUMIFS('Báo cáo'!$O:$O,'Báo cáo'!$AD:$AD,$A136,'Báo cáo'!$Z:$Z,"&lt;="&amp;G$4)+SUMIFS('Báo cáo'!$P:$P,'Báo cáo'!$AD:$AD,$A136,'Báo cáo'!$Z:$Z,"&lt;="&amp;G$4)-SUMIFS('Báo cáo'!$Q:$Q,'Báo cáo'!$AD:$AD,$A136,'Báo cáo'!$AA:$AA,"&lt;="&amp;G$4)</f>
        <v>0</v>
      </c>
      <c r="H136" s="28">
        <f>SUMIFS('Báo cáo'!$O:$O,'Báo cáo'!$AD:$AD,$A136,'Báo cáo'!$Z:$Z,"&lt;="&amp;H$4)+SUMIFS('Báo cáo'!$P:$P,'Báo cáo'!$AD:$AD,$A136,'Báo cáo'!$Z:$Z,"&lt;="&amp;H$4)-SUMIFS('Báo cáo'!$Q:$Q,'Báo cáo'!$AD:$AD,$A136,'Báo cáo'!$AA:$AA,"&lt;="&amp;H$4)</f>
        <v>0</v>
      </c>
      <c r="I136" s="28">
        <f>SUMIFS('Báo cáo'!$O:$O,'Báo cáo'!$AD:$AD,$A136,'Báo cáo'!$Z:$Z,"&lt;="&amp;I$4)+SUMIFS('Báo cáo'!$P:$P,'Báo cáo'!$AD:$AD,$A136,'Báo cáo'!$Z:$Z,"&lt;="&amp;I$4)-SUMIFS('Báo cáo'!$Q:$Q,'Báo cáo'!$AD:$AD,$A136,'Báo cáo'!$AA:$AA,"&lt;="&amp;I$4)</f>
        <v>0</v>
      </c>
      <c r="J136" s="28">
        <f>SUMIFS('Báo cáo'!$O:$O,'Báo cáo'!$AD:$AD,$A136,'Báo cáo'!$Z:$Z,"&lt;="&amp;J$4)+SUMIFS('Báo cáo'!$P:$P,'Báo cáo'!$AD:$AD,$A136,'Báo cáo'!$Z:$Z,"&lt;="&amp;J$4)-SUMIFS('Báo cáo'!$Q:$Q,'Báo cáo'!$AD:$AD,$A136,'Báo cáo'!$AA:$AA,"&lt;="&amp;J$4)</f>
        <v>0</v>
      </c>
      <c r="K136" s="28">
        <f>SUMIFS('Báo cáo'!$O:$O,'Báo cáo'!$AD:$AD,$A136,'Báo cáo'!$Z:$Z,"&lt;="&amp;K$4)+SUMIFS('Báo cáo'!$P:$P,'Báo cáo'!$AD:$AD,$A136,'Báo cáo'!$Z:$Z,"&lt;="&amp;K$4)-SUMIFS('Báo cáo'!$Q:$Q,'Báo cáo'!$AD:$AD,$A136,'Báo cáo'!$AA:$AA,"&lt;="&amp;K$4)</f>
        <v>0</v>
      </c>
      <c r="L136" s="28">
        <f>SUMIFS('Báo cáo'!$O:$O,'Báo cáo'!$AD:$AD,$A136,'Báo cáo'!$Z:$Z,"&lt;="&amp;L$4)+SUMIFS('Báo cáo'!$P:$P,'Báo cáo'!$AD:$AD,$A136,'Báo cáo'!$Z:$Z,"&lt;="&amp;L$4)-SUMIFS('Báo cáo'!$Q:$Q,'Báo cáo'!$AD:$AD,$A136,'Báo cáo'!$AA:$AA,"&lt;="&amp;L$4)</f>
        <v>0</v>
      </c>
      <c r="M136" s="28">
        <f>SUMIFS('Báo cáo'!$O:$O,'Báo cáo'!$AD:$AD,$A136,'Báo cáo'!$Z:$Z,"&lt;="&amp;M$4)+SUMIFS('Báo cáo'!$P:$P,'Báo cáo'!$AD:$AD,$A136,'Báo cáo'!$Z:$Z,"&lt;="&amp;M$4)-SUMIFS('Báo cáo'!$Q:$Q,'Báo cáo'!$AD:$AD,$A136,'Báo cáo'!$AA:$AA,"&lt;="&amp;M$4)</f>
        <v>0</v>
      </c>
      <c r="N136" s="28">
        <f>SUMIFS('Báo cáo'!$O:$O,'Báo cáo'!$AD:$AD,$A136,'Báo cáo'!$Z:$Z,"&lt;="&amp;N$4)+SUMIFS('Báo cáo'!$P:$P,'Báo cáo'!$AD:$AD,$A136,'Báo cáo'!$Z:$Z,"&lt;="&amp;N$4)-SUMIFS('Báo cáo'!$Q:$Q,'Báo cáo'!$AD:$AD,$A136,'Báo cáo'!$AA:$AA,"&lt;="&amp;N$4)</f>
        <v>0</v>
      </c>
    </row>
    <row r="137" spans="1:14">
      <c r="A137"/>
      <c r="B137"/>
      <c r="C137" s="114">
        <f>SUMIFS('Báo cáo'!$O:$O,'Báo cáo'!$AD:$AD,$A137,'Báo cáo'!$Z:$Z,"&lt;="&amp;C$4)+SUMIFS('Báo cáo'!$P:$P,'Báo cáo'!$AD:$AD,$A137,'Báo cáo'!$Z:$Z,"&lt;="&amp;C$4)-SUMIFS('Báo cáo'!$Q:$Q,'Báo cáo'!$AD:$AD,$A137,'Báo cáo'!$AA:$AA,"&lt;="&amp;C$4)</f>
        <v>0</v>
      </c>
      <c r="D137" s="28">
        <f>SUMIFS('Báo cáo'!$O:$O,'Báo cáo'!$AD:$AD,$A137,'Báo cáo'!$Z:$Z,"&lt;="&amp;D$4)+SUMIFS('Báo cáo'!$P:$P,'Báo cáo'!$AD:$AD,$A137,'Báo cáo'!$Z:$Z,"&lt;="&amp;D$4)-SUMIFS('Báo cáo'!$Q:$Q,'Báo cáo'!$AD:$AD,$A137,'Báo cáo'!$AA:$AA,"&lt;="&amp;D$4)</f>
        <v>0</v>
      </c>
      <c r="E137" s="28">
        <f>SUMIFS('Báo cáo'!$O:$O,'Báo cáo'!$AD:$AD,$A137,'Báo cáo'!$Z:$Z,"&lt;="&amp;E$4)+SUMIFS('Báo cáo'!$P:$P,'Báo cáo'!$AD:$AD,$A137,'Báo cáo'!$Z:$Z,"&lt;="&amp;E$4)-SUMIFS('Báo cáo'!$Q:$Q,'Báo cáo'!$AD:$AD,$A137,'Báo cáo'!$AA:$AA,"&lt;="&amp;E$4)</f>
        <v>0</v>
      </c>
      <c r="F137" s="28">
        <f>SUMIFS('Báo cáo'!$O:$O,'Báo cáo'!$AD:$AD,$A137,'Báo cáo'!$Z:$Z,"&lt;="&amp;F$4)+SUMIFS('Báo cáo'!$P:$P,'Báo cáo'!$AD:$AD,$A137,'Báo cáo'!$Z:$Z,"&lt;="&amp;F$4)-SUMIFS('Báo cáo'!$Q:$Q,'Báo cáo'!$AD:$AD,$A137,'Báo cáo'!$AA:$AA,"&lt;="&amp;F$4)</f>
        <v>0</v>
      </c>
      <c r="G137" s="28">
        <f>SUMIFS('Báo cáo'!$O:$O,'Báo cáo'!$AD:$AD,$A137,'Báo cáo'!$Z:$Z,"&lt;="&amp;G$4)+SUMIFS('Báo cáo'!$P:$P,'Báo cáo'!$AD:$AD,$A137,'Báo cáo'!$Z:$Z,"&lt;="&amp;G$4)-SUMIFS('Báo cáo'!$Q:$Q,'Báo cáo'!$AD:$AD,$A137,'Báo cáo'!$AA:$AA,"&lt;="&amp;G$4)</f>
        <v>0</v>
      </c>
      <c r="H137" s="28">
        <f>SUMIFS('Báo cáo'!$O:$O,'Báo cáo'!$AD:$AD,$A137,'Báo cáo'!$Z:$Z,"&lt;="&amp;H$4)+SUMIFS('Báo cáo'!$P:$P,'Báo cáo'!$AD:$AD,$A137,'Báo cáo'!$Z:$Z,"&lt;="&amp;H$4)-SUMIFS('Báo cáo'!$Q:$Q,'Báo cáo'!$AD:$AD,$A137,'Báo cáo'!$AA:$AA,"&lt;="&amp;H$4)</f>
        <v>0</v>
      </c>
      <c r="I137" s="28">
        <f>SUMIFS('Báo cáo'!$O:$O,'Báo cáo'!$AD:$AD,$A137,'Báo cáo'!$Z:$Z,"&lt;="&amp;I$4)+SUMIFS('Báo cáo'!$P:$P,'Báo cáo'!$AD:$AD,$A137,'Báo cáo'!$Z:$Z,"&lt;="&amp;I$4)-SUMIFS('Báo cáo'!$Q:$Q,'Báo cáo'!$AD:$AD,$A137,'Báo cáo'!$AA:$AA,"&lt;="&amp;I$4)</f>
        <v>0</v>
      </c>
      <c r="J137" s="28">
        <f>SUMIFS('Báo cáo'!$O:$O,'Báo cáo'!$AD:$AD,$A137,'Báo cáo'!$Z:$Z,"&lt;="&amp;J$4)+SUMIFS('Báo cáo'!$P:$P,'Báo cáo'!$AD:$AD,$A137,'Báo cáo'!$Z:$Z,"&lt;="&amp;J$4)-SUMIFS('Báo cáo'!$Q:$Q,'Báo cáo'!$AD:$AD,$A137,'Báo cáo'!$AA:$AA,"&lt;="&amp;J$4)</f>
        <v>0</v>
      </c>
      <c r="K137" s="28">
        <f>SUMIFS('Báo cáo'!$O:$O,'Báo cáo'!$AD:$AD,$A137,'Báo cáo'!$Z:$Z,"&lt;="&amp;K$4)+SUMIFS('Báo cáo'!$P:$P,'Báo cáo'!$AD:$AD,$A137,'Báo cáo'!$Z:$Z,"&lt;="&amp;K$4)-SUMIFS('Báo cáo'!$Q:$Q,'Báo cáo'!$AD:$AD,$A137,'Báo cáo'!$AA:$AA,"&lt;="&amp;K$4)</f>
        <v>0</v>
      </c>
      <c r="L137" s="28">
        <f>SUMIFS('Báo cáo'!$O:$O,'Báo cáo'!$AD:$AD,$A137,'Báo cáo'!$Z:$Z,"&lt;="&amp;L$4)+SUMIFS('Báo cáo'!$P:$P,'Báo cáo'!$AD:$AD,$A137,'Báo cáo'!$Z:$Z,"&lt;="&amp;L$4)-SUMIFS('Báo cáo'!$Q:$Q,'Báo cáo'!$AD:$AD,$A137,'Báo cáo'!$AA:$AA,"&lt;="&amp;L$4)</f>
        <v>0</v>
      </c>
      <c r="M137" s="28">
        <f>SUMIFS('Báo cáo'!$O:$O,'Báo cáo'!$AD:$AD,$A137,'Báo cáo'!$Z:$Z,"&lt;="&amp;M$4)+SUMIFS('Báo cáo'!$P:$P,'Báo cáo'!$AD:$AD,$A137,'Báo cáo'!$Z:$Z,"&lt;="&amp;M$4)-SUMIFS('Báo cáo'!$Q:$Q,'Báo cáo'!$AD:$AD,$A137,'Báo cáo'!$AA:$AA,"&lt;="&amp;M$4)</f>
        <v>0</v>
      </c>
      <c r="N137" s="28">
        <f>SUMIFS('Báo cáo'!$O:$O,'Báo cáo'!$AD:$AD,$A137,'Báo cáo'!$Z:$Z,"&lt;="&amp;N$4)+SUMIFS('Báo cáo'!$P:$P,'Báo cáo'!$AD:$AD,$A137,'Báo cáo'!$Z:$Z,"&lt;="&amp;N$4)-SUMIFS('Báo cáo'!$Q:$Q,'Báo cáo'!$AD:$AD,$A137,'Báo cáo'!$AA:$AA,"&lt;="&amp;N$4)</f>
        <v>0</v>
      </c>
    </row>
    <row r="138" spans="1:14">
      <c r="A138"/>
      <c r="B138"/>
      <c r="C138" s="114">
        <f>SUMIFS('Báo cáo'!$O:$O,'Báo cáo'!$AD:$AD,$A138,'Báo cáo'!$Z:$Z,"&lt;="&amp;C$4)+SUMIFS('Báo cáo'!$P:$P,'Báo cáo'!$AD:$AD,$A138,'Báo cáo'!$Z:$Z,"&lt;="&amp;C$4)-SUMIFS('Báo cáo'!$Q:$Q,'Báo cáo'!$AD:$AD,$A138,'Báo cáo'!$AA:$AA,"&lt;="&amp;C$4)</f>
        <v>0</v>
      </c>
      <c r="D138" s="114">
        <f>SUMIFS('Báo cáo'!$O:$O,'Báo cáo'!$AD:$AD,$A138,'Báo cáo'!$Z:$Z,"&lt;="&amp;D$4)+SUMIFS('Báo cáo'!$P:$P,'Báo cáo'!$AD:$AD,$A138,'Báo cáo'!$Z:$Z,"&lt;="&amp;D$4)-SUMIFS('Báo cáo'!$Q:$Q,'Báo cáo'!$AD:$AD,$A138,'Báo cáo'!$AA:$AA,"&lt;="&amp;D$4)</f>
        <v>0</v>
      </c>
      <c r="E138" s="114">
        <f>SUMIFS('Báo cáo'!$O:$O,'Báo cáo'!$AD:$AD,$A138,'Báo cáo'!$Z:$Z,"&lt;="&amp;E$4)+SUMIFS('Báo cáo'!$P:$P,'Báo cáo'!$AD:$AD,$A138,'Báo cáo'!$Z:$Z,"&lt;="&amp;E$4)-SUMIFS('Báo cáo'!$Q:$Q,'Báo cáo'!$AD:$AD,$A138,'Báo cáo'!$AA:$AA,"&lt;="&amp;E$4)</f>
        <v>0</v>
      </c>
      <c r="F138" s="114">
        <f>SUMIFS('Báo cáo'!$O:$O,'Báo cáo'!$AD:$AD,$A138,'Báo cáo'!$Z:$Z,"&lt;="&amp;F$4)+SUMIFS('Báo cáo'!$P:$P,'Báo cáo'!$AD:$AD,$A138,'Báo cáo'!$Z:$Z,"&lt;="&amp;F$4)-SUMIFS('Báo cáo'!$Q:$Q,'Báo cáo'!$AD:$AD,$A138,'Báo cáo'!$AA:$AA,"&lt;="&amp;F$4)</f>
        <v>0</v>
      </c>
      <c r="G138" s="114">
        <f>SUMIFS('Báo cáo'!$O:$O,'Báo cáo'!$AD:$AD,$A138,'Báo cáo'!$Z:$Z,"&lt;="&amp;G$4)+SUMIFS('Báo cáo'!$P:$P,'Báo cáo'!$AD:$AD,$A138,'Báo cáo'!$Z:$Z,"&lt;="&amp;G$4)-SUMIFS('Báo cáo'!$Q:$Q,'Báo cáo'!$AD:$AD,$A138,'Báo cáo'!$AA:$AA,"&lt;="&amp;G$4)</f>
        <v>0</v>
      </c>
      <c r="H138" s="114">
        <f>SUMIFS('Báo cáo'!$O:$O,'Báo cáo'!$AD:$AD,$A138,'Báo cáo'!$Z:$Z,"&lt;="&amp;H$4)+SUMIFS('Báo cáo'!$P:$P,'Báo cáo'!$AD:$AD,$A138,'Báo cáo'!$Z:$Z,"&lt;="&amp;H$4)-SUMIFS('Báo cáo'!$Q:$Q,'Báo cáo'!$AD:$AD,$A138,'Báo cáo'!$AA:$AA,"&lt;="&amp;H$4)</f>
        <v>0</v>
      </c>
      <c r="I138" s="114">
        <f>SUMIFS('Báo cáo'!$O:$O,'Báo cáo'!$AD:$AD,$A138,'Báo cáo'!$Z:$Z,"&lt;="&amp;I$4)+SUMIFS('Báo cáo'!$P:$P,'Báo cáo'!$AD:$AD,$A138,'Báo cáo'!$Z:$Z,"&lt;="&amp;I$4)-SUMIFS('Báo cáo'!$Q:$Q,'Báo cáo'!$AD:$AD,$A138,'Báo cáo'!$AA:$AA,"&lt;="&amp;I$4)</f>
        <v>0</v>
      </c>
      <c r="J138" s="114">
        <f>SUMIFS('Báo cáo'!$O:$O,'Báo cáo'!$AD:$AD,$A138,'Báo cáo'!$Z:$Z,"&lt;="&amp;J$4)+SUMIFS('Báo cáo'!$P:$P,'Báo cáo'!$AD:$AD,$A138,'Báo cáo'!$Z:$Z,"&lt;="&amp;J$4)-SUMIFS('Báo cáo'!$Q:$Q,'Báo cáo'!$AD:$AD,$A138,'Báo cáo'!$AA:$AA,"&lt;="&amp;J$4)</f>
        <v>0</v>
      </c>
      <c r="K138" s="114">
        <f>SUMIFS('Báo cáo'!$O:$O,'Báo cáo'!$AD:$AD,$A138,'Báo cáo'!$Z:$Z,"&lt;="&amp;K$4)+SUMIFS('Báo cáo'!$P:$P,'Báo cáo'!$AD:$AD,$A138,'Báo cáo'!$Z:$Z,"&lt;="&amp;K$4)-SUMIFS('Báo cáo'!$Q:$Q,'Báo cáo'!$AD:$AD,$A138,'Báo cáo'!$AA:$AA,"&lt;="&amp;K$4)</f>
        <v>0</v>
      </c>
      <c r="L138" s="114">
        <f>SUMIFS('Báo cáo'!$O:$O,'Báo cáo'!$AD:$AD,$A138,'Báo cáo'!$Z:$Z,"&lt;="&amp;L$4)+SUMIFS('Báo cáo'!$P:$P,'Báo cáo'!$AD:$AD,$A138,'Báo cáo'!$Z:$Z,"&lt;="&amp;L$4)-SUMIFS('Báo cáo'!$Q:$Q,'Báo cáo'!$AD:$AD,$A138,'Báo cáo'!$AA:$AA,"&lt;="&amp;L$4)</f>
        <v>0</v>
      </c>
      <c r="M138" s="114">
        <f>SUMIFS('Báo cáo'!$O:$O,'Báo cáo'!$AD:$AD,$A138,'Báo cáo'!$Z:$Z,"&lt;="&amp;M$4)+SUMIFS('Báo cáo'!$P:$P,'Báo cáo'!$AD:$AD,$A138,'Báo cáo'!$Z:$Z,"&lt;="&amp;M$4)-SUMIFS('Báo cáo'!$Q:$Q,'Báo cáo'!$AD:$AD,$A138,'Báo cáo'!$AA:$AA,"&lt;="&amp;M$4)</f>
        <v>0</v>
      </c>
      <c r="N138" s="114">
        <f>SUMIFS('Báo cáo'!$O:$O,'Báo cáo'!$AD:$AD,$A138,'Báo cáo'!$Z:$Z,"&lt;="&amp;N$4)+SUMIFS('Báo cáo'!$P:$P,'Báo cáo'!$AD:$AD,$A138,'Báo cáo'!$Z:$Z,"&lt;="&amp;N$4)-SUMIFS('Báo cáo'!$Q:$Q,'Báo cáo'!$AD:$AD,$A138,'Báo cáo'!$AA:$AA,"&lt;="&amp;N$4)</f>
        <v>0</v>
      </c>
    </row>
    <row r="139" spans="1:14">
      <c r="A139"/>
      <c r="B139"/>
      <c r="C139" s="114">
        <f>SUMIFS('Báo cáo'!$O:$O,'Báo cáo'!$AD:$AD,$A139,'Báo cáo'!$Z:$Z,"&lt;="&amp;C$4)+SUMIFS('Báo cáo'!$P:$P,'Báo cáo'!$AD:$AD,$A139,'Báo cáo'!$Z:$Z,"&lt;="&amp;C$4)-SUMIFS('Báo cáo'!$Q:$Q,'Báo cáo'!$AD:$AD,$A139,'Báo cáo'!$AA:$AA,"&lt;="&amp;C$4)</f>
        <v>0</v>
      </c>
      <c r="D139" s="28">
        <f>SUMIFS('Báo cáo'!$O:$O,'Báo cáo'!$AD:$AD,$A139,'Báo cáo'!$Z:$Z,"&lt;="&amp;D$4)+SUMIFS('Báo cáo'!$P:$P,'Báo cáo'!$AD:$AD,$A139,'Báo cáo'!$Z:$Z,"&lt;="&amp;D$4)-SUMIFS('Báo cáo'!$Q:$Q,'Báo cáo'!$AD:$AD,$A139,'Báo cáo'!$AA:$AA,"&lt;="&amp;D$4)</f>
        <v>0</v>
      </c>
      <c r="E139" s="28">
        <f>SUMIFS('Báo cáo'!$O:$O,'Báo cáo'!$AD:$AD,$A139,'Báo cáo'!$Z:$Z,"&lt;="&amp;E$4)+SUMIFS('Báo cáo'!$P:$P,'Báo cáo'!$AD:$AD,$A139,'Báo cáo'!$Z:$Z,"&lt;="&amp;E$4)-SUMIFS('Báo cáo'!$Q:$Q,'Báo cáo'!$AD:$AD,$A139,'Báo cáo'!$AA:$AA,"&lt;="&amp;E$4)</f>
        <v>0</v>
      </c>
      <c r="F139" s="28">
        <f>SUMIFS('Báo cáo'!$O:$O,'Báo cáo'!$AD:$AD,$A139,'Báo cáo'!$Z:$Z,"&lt;="&amp;F$4)+SUMIFS('Báo cáo'!$P:$P,'Báo cáo'!$AD:$AD,$A139,'Báo cáo'!$Z:$Z,"&lt;="&amp;F$4)-SUMIFS('Báo cáo'!$Q:$Q,'Báo cáo'!$AD:$AD,$A139,'Báo cáo'!$AA:$AA,"&lt;="&amp;F$4)</f>
        <v>0</v>
      </c>
      <c r="G139" s="28">
        <f>SUMIFS('Báo cáo'!$O:$O,'Báo cáo'!$AD:$AD,$A139,'Báo cáo'!$Z:$Z,"&lt;="&amp;G$4)+SUMIFS('Báo cáo'!$P:$P,'Báo cáo'!$AD:$AD,$A139,'Báo cáo'!$Z:$Z,"&lt;="&amp;G$4)-SUMIFS('Báo cáo'!$Q:$Q,'Báo cáo'!$AD:$AD,$A139,'Báo cáo'!$AA:$AA,"&lt;="&amp;G$4)</f>
        <v>0</v>
      </c>
      <c r="H139" s="28">
        <f>SUMIFS('Báo cáo'!$O:$O,'Báo cáo'!$AD:$AD,$A139,'Báo cáo'!$Z:$Z,"&lt;="&amp;H$4)+SUMIFS('Báo cáo'!$P:$P,'Báo cáo'!$AD:$AD,$A139,'Báo cáo'!$Z:$Z,"&lt;="&amp;H$4)-SUMIFS('Báo cáo'!$Q:$Q,'Báo cáo'!$AD:$AD,$A139,'Báo cáo'!$AA:$AA,"&lt;="&amp;H$4)</f>
        <v>0</v>
      </c>
      <c r="I139" s="28">
        <f>SUMIFS('Báo cáo'!$O:$O,'Báo cáo'!$AD:$AD,$A139,'Báo cáo'!$Z:$Z,"&lt;="&amp;I$4)+SUMIFS('Báo cáo'!$P:$P,'Báo cáo'!$AD:$AD,$A139,'Báo cáo'!$Z:$Z,"&lt;="&amp;I$4)-SUMIFS('Báo cáo'!$Q:$Q,'Báo cáo'!$AD:$AD,$A139,'Báo cáo'!$AA:$AA,"&lt;="&amp;I$4)</f>
        <v>0</v>
      </c>
      <c r="J139" s="28">
        <f>SUMIFS('Báo cáo'!$O:$O,'Báo cáo'!$AD:$AD,$A139,'Báo cáo'!$Z:$Z,"&lt;="&amp;J$4)+SUMIFS('Báo cáo'!$P:$P,'Báo cáo'!$AD:$AD,$A139,'Báo cáo'!$Z:$Z,"&lt;="&amp;J$4)-SUMIFS('Báo cáo'!$Q:$Q,'Báo cáo'!$AD:$AD,$A139,'Báo cáo'!$AA:$AA,"&lt;="&amp;J$4)</f>
        <v>0</v>
      </c>
      <c r="K139" s="28">
        <f>SUMIFS('Báo cáo'!$O:$O,'Báo cáo'!$AD:$AD,$A139,'Báo cáo'!$Z:$Z,"&lt;="&amp;K$4)+SUMIFS('Báo cáo'!$P:$P,'Báo cáo'!$AD:$AD,$A139,'Báo cáo'!$Z:$Z,"&lt;="&amp;K$4)-SUMIFS('Báo cáo'!$Q:$Q,'Báo cáo'!$AD:$AD,$A139,'Báo cáo'!$AA:$AA,"&lt;="&amp;K$4)</f>
        <v>0</v>
      </c>
      <c r="L139" s="28">
        <f>SUMIFS('Báo cáo'!$O:$O,'Báo cáo'!$AD:$AD,$A139,'Báo cáo'!$Z:$Z,"&lt;="&amp;L$4)+SUMIFS('Báo cáo'!$P:$P,'Báo cáo'!$AD:$AD,$A139,'Báo cáo'!$Z:$Z,"&lt;="&amp;L$4)-SUMIFS('Báo cáo'!$Q:$Q,'Báo cáo'!$AD:$AD,$A139,'Báo cáo'!$AA:$AA,"&lt;="&amp;L$4)</f>
        <v>0</v>
      </c>
      <c r="M139" s="28">
        <f>SUMIFS('Báo cáo'!$O:$O,'Báo cáo'!$AD:$AD,$A139,'Báo cáo'!$Z:$Z,"&lt;="&amp;M$4)+SUMIFS('Báo cáo'!$P:$P,'Báo cáo'!$AD:$AD,$A139,'Báo cáo'!$Z:$Z,"&lt;="&amp;M$4)-SUMIFS('Báo cáo'!$Q:$Q,'Báo cáo'!$AD:$AD,$A139,'Báo cáo'!$AA:$AA,"&lt;="&amp;M$4)</f>
        <v>0</v>
      </c>
      <c r="N139" s="28">
        <f>SUMIFS('Báo cáo'!$O:$O,'Báo cáo'!$AD:$AD,$A139,'Báo cáo'!$Z:$Z,"&lt;="&amp;N$4)+SUMIFS('Báo cáo'!$P:$P,'Báo cáo'!$AD:$AD,$A139,'Báo cáo'!$Z:$Z,"&lt;="&amp;N$4)-SUMIFS('Báo cáo'!$Q:$Q,'Báo cáo'!$AD:$AD,$A139,'Báo cáo'!$AA:$AA,"&lt;="&amp;N$4)</f>
        <v>0</v>
      </c>
    </row>
    <row r="140" spans="1:14">
      <c r="A140"/>
      <c r="B140"/>
      <c r="C140" s="114">
        <f>SUMIFS('Báo cáo'!$O:$O,'Báo cáo'!$AD:$AD,$A140,'Báo cáo'!$Z:$Z,"&lt;="&amp;C$4)+SUMIFS('Báo cáo'!$P:$P,'Báo cáo'!$AD:$AD,$A140,'Báo cáo'!$Z:$Z,"&lt;="&amp;C$4)-SUMIFS('Báo cáo'!$Q:$Q,'Báo cáo'!$AD:$AD,$A140,'Báo cáo'!$AA:$AA,"&lt;="&amp;C$4)</f>
        <v>0</v>
      </c>
      <c r="D140" s="28">
        <f>SUMIFS('Báo cáo'!$O:$O,'Báo cáo'!$AD:$AD,$A140,'Báo cáo'!$Z:$Z,"&lt;="&amp;D$4)+SUMIFS('Báo cáo'!$P:$P,'Báo cáo'!$AD:$AD,$A140,'Báo cáo'!$Z:$Z,"&lt;="&amp;D$4)-SUMIFS('Báo cáo'!$Q:$Q,'Báo cáo'!$AD:$AD,$A140,'Báo cáo'!$AA:$AA,"&lt;="&amp;D$4)</f>
        <v>0</v>
      </c>
      <c r="E140" s="28">
        <f>SUMIFS('Báo cáo'!$O:$O,'Báo cáo'!$AD:$AD,$A140,'Báo cáo'!$Z:$Z,"&lt;="&amp;E$4)+SUMIFS('Báo cáo'!$P:$P,'Báo cáo'!$AD:$AD,$A140,'Báo cáo'!$Z:$Z,"&lt;="&amp;E$4)-SUMIFS('Báo cáo'!$Q:$Q,'Báo cáo'!$AD:$AD,$A140,'Báo cáo'!$AA:$AA,"&lt;="&amp;E$4)</f>
        <v>0</v>
      </c>
      <c r="F140" s="28">
        <f>SUMIFS('Báo cáo'!$O:$O,'Báo cáo'!$AD:$AD,$A140,'Báo cáo'!$Z:$Z,"&lt;="&amp;F$4)+SUMIFS('Báo cáo'!$P:$P,'Báo cáo'!$AD:$AD,$A140,'Báo cáo'!$Z:$Z,"&lt;="&amp;F$4)-SUMIFS('Báo cáo'!$Q:$Q,'Báo cáo'!$AD:$AD,$A140,'Báo cáo'!$AA:$AA,"&lt;="&amp;F$4)</f>
        <v>0</v>
      </c>
      <c r="G140" s="28">
        <f>SUMIFS('Báo cáo'!$O:$O,'Báo cáo'!$AD:$AD,$A140,'Báo cáo'!$Z:$Z,"&lt;="&amp;G$4)+SUMIFS('Báo cáo'!$P:$P,'Báo cáo'!$AD:$AD,$A140,'Báo cáo'!$Z:$Z,"&lt;="&amp;G$4)-SUMIFS('Báo cáo'!$Q:$Q,'Báo cáo'!$AD:$AD,$A140,'Báo cáo'!$AA:$AA,"&lt;="&amp;G$4)</f>
        <v>0</v>
      </c>
      <c r="H140" s="28">
        <f>SUMIFS('Báo cáo'!$O:$O,'Báo cáo'!$AD:$AD,$A140,'Báo cáo'!$Z:$Z,"&lt;="&amp;H$4)+SUMIFS('Báo cáo'!$P:$P,'Báo cáo'!$AD:$AD,$A140,'Báo cáo'!$Z:$Z,"&lt;="&amp;H$4)-SUMIFS('Báo cáo'!$Q:$Q,'Báo cáo'!$AD:$AD,$A140,'Báo cáo'!$AA:$AA,"&lt;="&amp;H$4)</f>
        <v>0</v>
      </c>
      <c r="I140" s="28">
        <f>SUMIFS('Báo cáo'!$O:$O,'Báo cáo'!$AD:$AD,$A140,'Báo cáo'!$Z:$Z,"&lt;="&amp;I$4)+SUMIFS('Báo cáo'!$P:$P,'Báo cáo'!$AD:$AD,$A140,'Báo cáo'!$Z:$Z,"&lt;="&amp;I$4)-SUMIFS('Báo cáo'!$Q:$Q,'Báo cáo'!$AD:$AD,$A140,'Báo cáo'!$AA:$AA,"&lt;="&amp;I$4)</f>
        <v>0</v>
      </c>
      <c r="J140" s="28">
        <f>SUMIFS('Báo cáo'!$O:$O,'Báo cáo'!$AD:$AD,$A140,'Báo cáo'!$Z:$Z,"&lt;="&amp;J$4)+SUMIFS('Báo cáo'!$P:$P,'Báo cáo'!$AD:$AD,$A140,'Báo cáo'!$Z:$Z,"&lt;="&amp;J$4)-SUMIFS('Báo cáo'!$Q:$Q,'Báo cáo'!$AD:$AD,$A140,'Báo cáo'!$AA:$AA,"&lt;="&amp;J$4)</f>
        <v>0</v>
      </c>
      <c r="K140" s="28">
        <f>SUMIFS('Báo cáo'!$O:$O,'Báo cáo'!$AD:$AD,$A140,'Báo cáo'!$Z:$Z,"&lt;="&amp;K$4)+SUMIFS('Báo cáo'!$P:$P,'Báo cáo'!$AD:$AD,$A140,'Báo cáo'!$Z:$Z,"&lt;="&amp;K$4)-SUMIFS('Báo cáo'!$Q:$Q,'Báo cáo'!$AD:$AD,$A140,'Báo cáo'!$AA:$AA,"&lt;="&amp;K$4)</f>
        <v>0</v>
      </c>
      <c r="L140" s="28">
        <f>SUMIFS('Báo cáo'!$O:$O,'Báo cáo'!$AD:$AD,$A140,'Báo cáo'!$Z:$Z,"&lt;="&amp;L$4)+SUMIFS('Báo cáo'!$P:$P,'Báo cáo'!$AD:$AD,$A140,'Báo cáo'!$Z:$Z,"&lt;="&amp;L$4)-SUMIFS('Báo cáo'!$Q:$Q,'Báo cáo'!$AD:$AD,$A140,'Báo cáo'!$AA:$AA,"&lt;="&amp;L$4)</f>
        <v>0</v>
      </c>
      <c r="M140" s="28">
        <f>SUMIFS('Báo cáo'!$O:$O,'Báo cáo'!$AD:$AD,$A140,'Báo cáo'!$Z:$Z,"&lt;="&amp;M$4)+SUMIFS('Báo cáo'!$P:$P,'Báo cáo'!$AD:$AD,$A140,'Báo cáo'!$Z:$Z,"&lt;="&amp;M$4)-SUMIFS('Báo cáo'!$Q:$Q,'Báo cáo'!$AD:$AD,$A140,'Báo cáo'!$AA:$AA,"&lt;="&amp;M$4)</f>
        <v>0</v>
      </c>
      <c r="N140" s="28">
        <f>SUMIFS('Báo cáo'!$O:$O,'Báo cáo'!$AD:$AD,$A140,'Báo cáo'!$Z:$Z,"&lt;="&amp;N$4)+SUMIFS('Báo cáo'!$P:$P,'Báo cáo'!$AD:$AD,$A140,'Báo cáo'!$Z:$Z,"&lt;="&amp;N$4)-SUMIFS('Báo cáo'!$Q:$Q,'Báo cáo'!$AD:$AD,$A140,'Báo cáo'!$AA:$AA,"&lt;="&amp;N$4)</f>
        <v>0</v>
      </c>
    </row>
    <row r="141" spans="1:14">
      <c r="A141"/>
      <c r="B141"/>
      <c r="C141" s="114">
        <f>SUMIFS('Báo cáo'!$O:$O,'Báo cáo'!$AD:$AD,$A141,'Báo cáo'!$Z:$Z,"&lt;="&amp;C$4)+SUMIFS('Báo cáo'!$P:$P,'Báo cáo'!$AD:$AD,$A141,'Báo cáo'!$Z:$Z,"&lt;="&amp;C$4)-SUMIFS('Báo cáo'!$Q:$Q,'Báo cáo'!$AD:$AD,$A141,'Báo cáo'!$AA:$AA,"&lt;="&amp;C$4)</f>
        <v>0</v>
      </c>
      <c r="D141" s="28">
        <f>SUMIFS('Báo cáo'!$O:$O,'Báo cáo'!$AD:$AD,$A141,'Báo cáo'!$Z:$Z,"&lt;="&amp;D$4)+SUMIFS('Báo cáo'!$P:$P,'Báo cáo'!$AD:$AD,$A141,'Báo cáo'!$Z:$Z,"&lt;="&amp;D$4)-SUMIFS('Báo cáo'!$Q:$Q,'Báo cáo'!$AD:$AD,$A141,'Báo cáo'!$AA:$AA,"&lt;="&amp;D$4)</f>
        <v>0</v>
      </c>
      <c r="E141" s="28">
        <f>SUMIFS('Báo cáo'!$O:$O,'Báo cáo'!$AD:$AD,$A141,'Báo cáo'!$Z:$Z,"&lt;="&amp;E$4)+SUMIFS('Báo cáo'!$P:$P,'Báo cáo'!$AD:$AD,$A141,'Báo cáo'!$Z:$Z,"&lt;="&amp;E$4)-SUMIFS('Báo cáo'!$Q:$Q,'Báo cáo'!$AD:$AD,$A141,'Báo cáo'!$AA:$AA,"&lt;="&amp;E$4)</f>
        <v>0</v>
      </c>
      <c r="F141" s="28">
        <f>SUMIFS('Báo cáo'!$O:$O,'Báo cáo'!$AD:$AD,$A141,'Báo cáo'!$Z:$Z,"&lt;="&amp;F$4)+SUMIFS('Báo cáo'!$P:$P,'Báo cáo'!$AD:$AD,$A141,'Báo cáo'!$Z:$Z,"&lt;="&amp;F$4)-SUMIFS('Báo cáo'!$Q:$Q,'Báo cáo'!$AD:$AD,$A141,'Báo cáo'!$AA:$AA,"&lt;="&amp;F$4)</f>
        <v>0</v>
      </c>
      <c r="G141" s="28">
        <f>SUMIFS('Báo cáo'!$O:$O,'Báo cáo'!$AD:$AD,$A141,'Báo cáo'!$Z:$Z,"&lt;="&amp;G$4)+SUMIFS('Báo cáo'!$P:$P,'Báo cáo'!$AD:$AD,$A141,'Báo cáo'!$Z:$Z,"&lt;="&amp;G$4)-SUMIFS('Báo cáo'!$Q:$Q,'Báo cáo'!$AD:$AD,$A141,'Báo cáo'!$AA:$AA,"&lt;="&amp;G$4)</f>
        <v>0</v>
      </c>
      <c r="H141" s="28">
        <f>SUMIFS('Báo cáo'!$O:$O,'Báo cáo'!$AD:$AD,$A141,'Báo cáo'!$Z:$Z,"&lt;="&amp;H$4)+SUMIFS('Báo cáo'!$P:$P,'Báo cáo'!$AD:$AD,$A141,'Báo cáo'!$Z:$Z,"&lt;="&amp;H$4)-SUMIFS('Báo cáo'!$Q:$Q,'Báo cáo'!$AD:$AD,$A141,'Báo cáo'!$AA:$AA,"&lt;="&amp;H$4)</f>
        <v>0</v>
      </c>
      <c r="I141" s="28">
        <f>SUMIFS('Báo cáo'!$O:$O,'Báo cáo'!$AD:$AD,$A141,'Báo cáo'!$Z:$Z,"&lt;="&amp;I$4)+SUMIFS('Báo cáo'!$P:$P,'Báo cáo'!$AD:$AD,$A141,'Báo cáo'!$Z:$Z,"&lt;="&amp;I$4)-SUMIFS('Báo cáo'!$Q:$Q,'Báo cáo'!$AD:$AD,$A141,'Báo cáo'!$AA:$AA,"&lt;="&amp;I$4)</f>
        <v>0</v>
      </c>
      <c r="J141" s="28">
        <f>SUMIFS('Báo cáo'!$O:$O,'Báo cáo'!$AD:$AD,$A141,'Báo cáo'!$Z:$Z,"&lt;="&amp;J$4)+SUMIFS('Báo cáo'!$P:$P,'Báo cáo'!$AD:$AD,$A141,'Báo cáo'!$Z:$Z,"&lt;="&amp;J$4)-SUMIFS('Báo cáo'!$Q:$Q,'Báo cáo'!$AD:$AD,$A141,'Báo cáo'!$AA:$AA,"&lt;="&amp;J$4)</f>
        <v>0</v>
      </c>
      <c r="K141" s="28">
        <f>SUMIFS('Báo cáo'!$O:$O,'Báo cáo'!$AD:$AD,$A141,'Báo cáo'!$Z:$Z,"&lt;="&amp;K$4)+SUMIFS('Báo cáo'!$P:$P,'Báo cáo'!$AD:$AD,$A141,'Báo cáo'!$Z:$Z,"&lt;="&amp;K$4)-SUMIFS('Báo cáo'!$Q:$Q,'Báo cáo'!$AD:$AD,$A141,'Báo cáo'!$AA:$AA,"&lt;="&amp;K$4)</f>
        <v>0</v>
      </c>
      <c r="L141" s="28">
        <f>SUMIFS('Báo cáo'!$O:$O,'Báo cáo'!$AD:$AD,$A141,'Báo cáo'!$Z:$Z,"&lt;="&amp;L$4)+SUMIFS('Báo cáo'!$P:$P,'Báo cáo'!$AD:$AD,$A141,'Báo cáo'!$Z:$Z,"&lt;="&amp;L$4)-SUMIFS('Báo cáo'!$Q:$Q,'Báo cáo'!$AD:$AD,$A141,'Báo cáo'!$AA:$AA,"&lt;="&amp;L$4)</f>
        <v>0</v>
      </c>
      <c r="M141" s="28">
        <f>SUMIFS('Báo cáo'!$O:$O,'Báo cáo'!$AD:$AD,$A141,'Báo cáo'!$Z:$Z,"&lt;="&amp;M$4)+SUMIFS('Báo cáo'!$P:$P,'Báo cáo'!$AD:$AD,$A141,'Báo cáo'!$Z:$Z,"&lt;="&amp;M$4)-SUMIFS('Báo cáo'!$Q:$Q,'Báo cáo'!$AD:$AD,$A141,'Báo cáo'!$AA:$AA,"&lt;="&amp;M$4)</f>
        <v>0</v>
      </c>
      <c r="N141" s="28">
        <f>SUMIFS('Báo cáo'!$O:$O,'Báo cáo'!$AD:$AD,$A141,'Báo cáo'!$Z:$Z,"&lt;="&amp;N$4)+SUMIFS('Báo cáo'!$P:$P,'Báo cáo'!$AD:$AD,$A141,'Báo cáo'!$Z:$Z,"&lt;="&amp;N$4)-SUMIFS('Báo cáo'!$Q:$Q,'Báo cáo'!$AD:$AD,$A141,'Báo cáo'!$AA:$AA,"&lt;="&amp;N$4)</f>
        <v>0</v>
      </c>
    </row>
    <row r="142" spans="1:14">
      <c r="A142"/>
      <c r="B142"/>
      <c r="C142" s="114">
        <f>SUMIFS('Báo cáo'!$O:$O,'Báo cáo'!$AD:$AD,$A142,'Báo cáo'!$Z:$Z,"&lt;="&amp;C$4)+SUMIFS('Báo cáo'!$P:$P,'Báo cáo'!$AD:$AD,$A142,'Báo cáo'!$Z:$Z,"&lt;="&amp;C$4)-SUMIFS('Báo cáo'!$Q:$Q,'Báo cáo'!$AD:$AD,$A142,'Báo cáo'!$AA:$AA,"&lt;="&amp;C$4)</f>
        <v>0</v>
      </c>
      <c r="D142" s="28">
        <f>SUMIFS('Báo cáo'!$O:$O,'Báo cáo'!$AD:$AD,$A142,'Báo cáo'!$Z:$Z,"&lt;="&amp;D$4)+SUMIFS('Báo cáo'!$P:$P,'Báo cáo'!$AD:$AD,$A142,'Báo cáo'!$Z:$Z,"&lt;="&amp;D$4)-SUMIFS('Báo cáo'!$Q:$Q,'Báo cáo'!$AD:$AD,$A142,'Báo cáo'!$AA:$AA,"&lt;="&amp;D$4)</f>
        <v>0</v>
      </c>
      <c r="E142" s="28">
        <f>SUMIFS('Báo cáo'!$O:$O,'Báo cáo'!$AD:$AD,$A142,'Báo cáo'!$Z:$Z,"&lt;="&amp;E$4)+SUMIFS('Báo cáo'!$P:$P,'Báo cáo'!$AD:$AD,$A142,'Báo cáo'!$Z:$Z,"&lt;="&amp;E$4)-SUMIFS('Báo cáo'!$Q:$Q,'Báo cáo'!$AD:$AD,$A142,'Báo cáo'!$AA:$AA,"&lt;="&amp;E$4)</f>
        <v>0</v>
      </c>
      <c r="F142" s="28">
        <f>SUMIFS('Báo cáo'!$O:$O,'Báo cáo'!$AD:$AD,$A142,'Báo cáo'!$Z:$Z,"&lt;="&amp;F$4)+SUMIFS('Báo cáo'!$P:$P,'Báo cáo'!$AD:$AD,$A142,'Báo cáo'!$Z:$Z,"&lt;="&amp;F$4)-SUMIFS('Báo cáo'!$Q:$Q,'Báo cáo'!$AD:$AD,$A142,'Báo cáo'!$AA:$AA,"&lt;="&amp;F$4)</f>
        <v>0</v>
      </c>
      <c r="G142" s="28">
        <f>SUMIFS('Báo cáo'!$O:$O,'Báo cáo'!$AD:$AD,$A142,'Báo cáo'!$Z:$Z,"&lt;="&amp;G$4)+SUMIFS('Báo cáo'!$P:$P,'Báo cáo'!$AD:$AD,$A142,'Báo cáo'!$Z:$Z,"&lt;="&amp;G$4)-SUMIFS('Báo cáo'!$Q:$Q,'Báo cáo'!$AD:$AD,$A142,'Báo cáo'!$AA:$AA,"&lt;="&amp;G$4)</f>
        <v>0</v>
      </c>
      <c r="H142" s="28">
        <f>SUMIFS('Báo cáo'!$O:$O,'Báo cáo'!$AD:$AD,$A142,'Báo cáo'!$Z:$Z,"&lt;="&amp;H$4)+SUMIFS('Báo cáo'!$P:$P,'Báo cáo'!$AD:$AD,$A142,'Báo cáo'!$Z:$Z,"&lt;="&amp;H$4)-SUMIFS('Báo cáo'!$Q:$Q,'Báo cáo'!$AD:$AD,$A142,'Báo cáo'!$AA:$AA,"&lt;="&amp;H$4)</f>
        <v>0</v>
      </c>
      <c r="I142" s="28">
        <f>SUMIFS('Báo cáo'!$O:$O,'Báo cáo'!$AD:$AD,$A142,'Báo cáo'!$Z:$Z,"&lt;="&amp;I$4)+SUMIFS('Báo cáo'!$P:$P,'Báo cáo'!$AD:$AD,$A142,'Báo cáo'!$Z:$Z,"&lt;="&amp;I$4)-SUMIFS('Báo cáo'!$Q:$Q,'Báo cáo'!$AD:$AD,$A142,'Báo cáo'!$AA:$AA,"&lt;="&amp;I$4)</f>
        <v>0</v>
      </c>
      <c r="J142" s="28">
        <f>SUMIFS('Báo cáo'!$O:$O,'Báo cáo'!$AD:$AD,$A142,'Báo cáo'!$Z:$Z,"&lt;="&amp;J$4)+SUMIFS('Báo cáo'!$P:$P,'Báo cáo'!$AD:$AD,$A142,'Báo cáo'!$Z:$Z,"&lt;="&amp;J$4)-SUMIFS('Báo cáo'!$Q:$Q,'Báo cáo'!$AD:$AD,$A142,'Báo cáo'!$AA:$AA,"&lt;="&amp;J$4)</f>
        <v>0</v>
      </c>
      <c r="K142" s="28">
        <f>SUMIFS('Báo cáo'!$O:$O,'Báo cáo'!$AD:$AD,$A142,'Báo cáo'!$Z:$Z,"&lt;="&amp;K$4)+SUMIFS('Báo cáo'!$P:$P,'Báo cáo'!$AD:$AD,$A142,'Báo cáo'!$Z:$Z,"&lt;="&amp;K$4)-SUMIFS('Báo cáo'!$Q:$Q,'Báo cáo'!$AD:$AD,$A142,'Báo cáo'!$AA:$AA,"&lt;="&amp;K$4)</f>
        <v>0</v>
      </c>
      <c r="L142" s="28">
        <f>SUMIFS('Báo cáo'!$O:$O,'Báo cáo'!$AD:$AD,$A142,'Báo cáo'!$Z:$Z,"&lt;="&amp;L$4)+SUMIFS('Báo cáo'!$P:$P,'Báo cáo'!$AD:$AD,$A142,'Báo cáo'!$Z:$Z,"&lt;="&amp;L$4)-SUMIFS('Báo cáo'!$Q:$Q,'Báo cáo'!$AD:$AD,$A142,'Báo cáo'!$AA:$AA,"&lt;="&amp;L$4)</f>
        <v>0</v>
      </c>
      <c r="M142" s="28">
        <f>SUMIFS('Báo cáo'!$O:$O,'Báo cáo'!$AD:$AD,$A142,'Báo cáo'!$Z:$Z,"&lt;="&amp;M$4)+SUMIFS('Báo cáo'!$P:$P,'Báo cáo'!$AD:$AD,$A142,'Báo cáo'!$Z:$Z,"&lt;="&amp;M$4)-SUMIFS('Báo cáo'!$Q:$Q,'Báo cáo'!$AD:$AD,$A142,'Báo cáo'!$AA:$AA,"&lt;="&amp;M$4)</f>
        <v>0</v>
      </c>
      <c r="N142" s="28">
        <f>SUMIFS('Báo cáo'!$O:$O,'Báo cáo'!$AD:$AD,$A142,'Báo cáo'!$Z:$Z,"&lt;="&amp;N$4)+SUMIFS('Báo cáo'!$P:$P,'Báo cáo'!$AD:$AD,$A142,'Báo cáo'!$Z:$Z,"&lt;="&amp;N$4)-SUMIFS('Báo cáo'!$Q:$Q,'Báo cáo'!$AD:$AD,$A142,'Báo cáo'!$AA:$AA,"&lt;="&amp;N$4)</f>
        <v>0</v>
      </c>
    </row>
    <row r="143" spans="1:14">
      <c r="A143"/>
      <c r="B143"/>
      <c r="C143" s="114">
        <f>SUMIFS('Báo cáo'!$O:$O,'Báo cáo'!$AD:$AD,$A143,'Báo cáo'!$Z:$Z,"&lt;="&amp;C$4)+SUMIFS('Báo cáo'!$P:$P,'Báo cáo'!$AD:$AD,$A143,'Báo cáo'!$Z:$Z,"&lt;="&amp;C$4)-SUMIFS('Báo cáo'!$Q:$Q,'Báo cáo'!$AD:$AD,$A143,'Báo cáo'!$AA:$AA,"&lt;="&amp;C$4)</f>
        <v>0</v>
      </c>
      <c r="D143" s="28">
        <f>SUMIFS('Báo cáo'!$O:$O,'Báo cáo'!$AD:$AD,$A143,'Báo cáo'!$Z:$Z,"&lt;="&amp;D$4)+SUMIFS('Báo cáo'!$P:$P,'Báo cáo'!$AD:$AD,$A143,'Báo cáo'!$Z:$Z,"&lt;="&amp;D$4)-SUMIFS('Báo cáo'!$Q:$Q,'Báo cáo'!$AD:$AD,$A143,'Báo cáo'!$AA:$AA,"&lt;="&amp;D$4)</f>
        <v>0</v>
      </c>
      <c r="E143" s="28">
        <f>SUMIFS('Báo cáo'!$O:$O,'Báo cáo'!$AD:$AD,$A143,'Báo cáo'!$Z:$Z,"&lt;="&amp;E$4)+SUMIFS('Báo cáo'!$P:$P,'Báo cáo'!$AD:$AD,$A143,'Báo cáo'!$Z:$Z,"&lt;="&amp;E$4)-SUMIFS('Báo cáo'!$Q:$Q,'Báo cáo'!$AD:$AD,$A143,'Báo cáo'!$AA:$AA,"&lt;="&amp;E$4)</f>
        <v>0</v>
      </c>
      <c r="F143" s="28">
        <f>SUMIFS('Báo cáo'!$O:$O,'Báo cáo'!$AD:$AD,$A143,'Báo cáo'!$Z:$Z,"&lt;="&amp;F$4)+SUMIFS('Báo cáo'!$P:$P,'Báo cáo'!$AD:$AD,$A143,'Báo cáo'!$Z:$Z,"&lt;="&amp;F$4)-SUMIFS('Báo cáo'!$Q:$Q,'Báo cáo'!$AD:$AD,$A143,'Báo cáo'!$AA:$AA,"&lt;="&amp;F$4)</f>
        <v>0</v>
      </c>
      <c r="G143" s="28">
        <f>SUMIFS('Báo cáo'!$O:$O,'Báo cáo'!$AD:$AD,$A143,'Báo cáo'!$Z:$Z,"&lt;="&amp;G$4)+SUMIFS('Báo cáo'!$P:$P,'Báo cáo'!$AD:$AD,$A143,'Báo cáo'!$Z:$Z,"&lt;="&amp;G$4)-SUMIFS('Báo cáo'!$Q:$Q,'Báo cáo'!$AD:$AD,$A143,'Báo cáo'!$AA:$AA,"&lt;="&amp;G$4)</f>
        <v>0</v>
      </c>
      <c r="H143" s="28">
        <f>SUMIFS('Báo cáo'!$O:$O,'Báo cáo'!$AD:$AD,$A143,'Báo cáo'!$Z:$Z,"&lt;="&amp;H$4)+SUMIFS('Báo cáo'!$P:$P,'Báo cáo'!$AD:$AD,$A143,'Báo cáo'!$Z:$Z,"&lt;="&amp;H$4)-SUMIFS('Báo cáo'!$Q:$Q,'Báo cáo'!$AD:$AD,$A143,'Báo cáo'!$AA:$AA,"&lt;="&amp;H$4)</f>
        <v>0</v>
      </c>
      <c r="I143" s="28">
        <f>SUMIFS('Báo cáo'!$O:$O,'Báo cáo'!$AD:$AD,$A143,'Báo cáo'!$Z:$Z,"&lt;="&amp;I$4)+SUMIFS('Báo cáo'!$P:$P,'Báo cáo'!$AD:$AD,$A143,'Báo cáo'!$Z:$Z,"&lt;="&amp;I$4)-SUMIFS('Báo cáo'!$Q:$Q,'Báo cáo'!$AD:$AD,$A143,'Báo cáo'!$AA:$AA,"&lt;="&amp;I$4)</f>
        <v>0</v>
      </c>
      <c r="J143" s="28">
        <f>SUMIFS('Báo cáo'!$O:$O,'Báo cáo'!$AD:$AD,$A143,'Báo cáo'!$Z:$Z,"&lt;="&amp;J$4)+SUMIFS('Báo cáo'!$P:$P,'Báo cáo'!$AD:$AD,$A143,'Báo cáo'!$Z:$Z,"&lt;="&amp;J$4)-SUMIFS('Báo cáo'!$Q:$Q,'Báo cáo'!$AD:$AD,$A143,'Báo cáo'!$AA:$AA,"&lt;="&amp;J$4)</f>
        <v>0</v>
      </c>
      <c r="K143" s="28">
        <f>SUMIFS('Báo cáo'!$O:$O,'Báo cáo'!$AD:$AD,$A143,'Báo cáo'!$Z:$Z,"&lt;="&amp;K$4)+SUMIFS('Báo cáo'!$P:$P,'Báo cáo'!$AD:$AD,$A143,'Báo cáo'!$Z:$Z,"&lt;="&amp;K$4)-SUMIFS('Báo cáo'!$Q:$Q,'Báo cáo'!$AD:$AD,$A143,'Báo cáo'!$AA:$AA,"&lt;="&amp;K$4)</f>
        <v>0</v>
      </c>
      <c r="L143" s="28">
        <f>SUMIFS('Báo cáo'!$O:$O,'Báo cáo'!$AD:$AD,$A143,'Báo cáo'!$Z:$Z,"&lt;="&amp;L$4)+SUMIFS('Báo cáo'!$P:$P,'Báo cáo'!$AD:$AD,$A143,'Báo cáo'!$Z:$Z,"&lt;="&amp;L$4)-SUMIFS('Báo cáo'!$Q:$Q,'Báo cáo'!$AD:$AD,$A143,'Báo cáo'!$AA:$AA,"&lt;="&amp;L$4)</f>
        <v>0</v>
      </c>
      <c r="M143" s="28">
        <f>SUMIFS('Báo cáo'!$O:$O,'Báo cáo'!$AD:$AD,$A143,'Báo cáo'!$Z:$Z,"&lt;="&amp;M$4)+SUMIFS('Báo cáo'!$P:$P,'Báo cáo'!$AD:$AD,$A143,'Báo cáo'!$Z:$Z,"&lt;="&amp;M$4)-SUMIFS('Báo cáo'!$Q:$Q,'Báo cáo'!$AD:$AD,$A143,'Báo cáo'!$AA:$AA,"&lt;="&amp;M$4)</f>
        <v>0</v>
      </c>
      <c r="N143" s="28">
        <f>SUMIFS('Báo cáo'!$O:$O,'Báo cáo'!$AD:$AD,$A143,'Báo cáo'!$Z:$Z,"&lt;="&amp;N$4)+SUMIFS('Báo cáo'!$P:$P,'Báo cáo'!$AD:$AD,$A143,'Báo cáo'!$Z:$Z,"&lt;="&amp;N$4)-SUMIFS('Báo cáo'!$Q:$Q,'Báo cáo'!$AD:$AD,$A143,'Báo cáo'!$AA:$AA,"&lt;="&amp;N$4)</f>
        <v>0</v>
      </c>
    </row>
    <row r="144" spans="1:14">
      <c r="A144"/>
      <c r="B144"/>
      <c r="C144" s="114">
        <f>SUMIFS('Báo cáo'!$O:$O,'Báo cáo'!$AD:$AD,$A144,'Báo cáo'!$Z:$Z,"&lt;="&amp;C$4)+SUMIFS('Báo cáo'!$P:$P,'Báo cáo'!$AD:$AD,$A144,'Báo cáo'!$Z:$Z,"&lt;="&amp;C$4)-SUMIFS('Báo cáo'!$Q:$Q,'Báo cáo'!$AD:$AD,$A144,'Báo cáo'!$AA:$AA,"&lt;="&amp;C$4)</f>
        <v>0</v>
      </c>
      <c r="D144" s="28">
        <f>SUMIFS('Báo cáo'!$O:$O,'Báo cáo'!$AD:$AD,$A144,'Báo cáo'!$Z:$Z,"&lt;="&amp;D$4)+SUMIFS('Báo cáo'!$P:$P,'Báo cáo'!$AD:$AD,$A144,'Báo cáo'!$Z:$Z,"&lt;="&amp;D$4)-SUMIFS('Báo cáo'!$Q:$Q,'Báo cáo'!$AD:$AD,$A144,'Báo cáo'!$AA:$AA,"&lt;="&amp;D$4)</f>
        <v>0</v>
      </c>
      <c r="E144" s="28">
        <f>SUMIFS('Báo cáo'!$O:$O,'Báo cáo'!$AD:$AD,$A144,'Báo cáo'!$Z:$Z,"&lt;="&amp;E$4)+SUMIFS('Báo cáo'!$P:$P,'Báo cáo'!$AD:$AD,$A144,'Báo cáo'!$Z:$Z,"&lt;="&amp;E$4)-SUMIFS('Báo cáo'!$Q:$Q,'Báo cáo'!$AD:$AD,$A144,'Báo cáo'!$AA:$AA,"&lt;="&amp;E$4)</f>
        <v>0</v>
      </c>
      <c r="F144" s="28">
        <f>SUMIFS('Báo cáo'!$O:$O,'Báo cáo'!$AD:$AD,$A144,'Báo cáo'!$Z:$Z,"&lt;="&amp;F$4)+SUMIFS('Báo cáo'!$P:$P,'Báo cáo'!$AD:$AD,$A144,'Báo cáo'!$Z:$Z,"&lt;="&amp;F$4)-SUMIFS('Báo cáo'!$Q:$Q,'Báo cáo'!$AD:$AD,$A144,'Báo cáo'!$AA:$AA,"&lt;="&amp;F$4)</f>
        <v>0</v>
      </c>
      <c r="G144" s="28">
        <f>SUMIFS('Báo cáo'!$O:$O,'Báo cáo'!$AD:$AD,$A144,'Báo cáo'!$Z:$Z,"&lt;="&amp;G$4)+SUMIFS('Báo cáo'!$P:$P,'Báo cáo'!$AD:$AD,$A144,'Báo cáo'!$Z:$Z,"&lt;="&amp;G$4)-SUMIFS('Báo cáo'!$Q:$Q,'Báo cáo'!$AD:$AD,$A144,'Báo cáo'!$AA:$AA,"&lt;="&amp;G$4)</f>
        <v>0</v>
      </c>
      <c r="H144" s="28">
        <f>SUMIFS('Báo cáo'!$O:$O,'Báo cáo'!$AD:$AD,$A144,'Báo cáo'!$Z:$Z,"&lt;="&amp;H$4)+SUMIFS('Báo cáo'!$P:$P,'Báo cáo'!$AD:$AD,$A144,'Báo cáo'!$Z:$Z,"&lt;="&amp;H$4)-SUMIFS('Báo cáo'!$Q:$Q,'Báo cáo'!$AD:$AD,$A144,'Báo cáo'!$AA:$AA,"&lt;="&amp;H$4)</f>
        <v>0</v>
      </c>
      <c r="I144" s="28">
        <f>SUMIFS('Báo cáo'!$O:$O,'Báo cáo'!$AD:$AD,$A144,'Báo cáo'!$Z:$Z,"&lt;="&amp;I$4)+SUMIFS('Báo cáo'!$P:$P,'Báo cáo'!$AD:$AD,$A144,'Báo cáo'!$Z:$Z,"&lt;="&amp;I$4)-SUMIFS('Báo cáo'!$Q:$Q,'Báo cáo'!$AD:$AD,$A144,'Báo cáo'!$AA:$AA,"&lt;="&amp;I$4)</f>
        <v>0</v>
      </c>
      <c r="J144" s="28">
        <f>SUMIFS('Báo cáo'!$O:$O,'Báo cáo'!$AD:$AD,$A144,'Báo cáo'!$Z:$Z,"&lt;="&amp;J$4)+SUMIFS('Báo cáo'!$P:$P,'Báo cáo'!$AD:$AD,$A144,'Báo cáo'!$Z:$Z,"&lt;="&amp;J$4)-SUMIFS('Báo cáo'!$Q:$Q,'Báo cáo'!$AD:$AD,$A144,'Báo cáo'!$AA:$AA,"&lt;="&amp;J$4)</f>
        <v>0</v>
      </c>
      <c r="K144" s="28">
        <f>SUMIFS('Báo cáo'!$O:$O,'Báo cáo'!$AD:$AD,$A144,'Báo cáo'!$Z:$Z,"&lt;="&amp;K$4)+SUMIFS('Báo cáo'!$P:$P,'Báo cáo'!$AD:$AD,$A144,'Báo cáo'!$Z:$Z,"&lt;="&amp;K$4)-SUMIFS('Báo cáo'!$Q:$Q,'Báo cáo'!$AD:$AD,$A144,'Báo cáo'!$AA:$AA,"&lt;="&amp;K$4)</f>
        <v>0</v>
      </c>
      <c r="L144" s="28">
        <f>SUMIFS('Báo cáo'!$O:$O,'Báo cáo'!$AD:$AD,$A144,'Báo cáo'!$Z:$Z,"&lt;="&amp;L$4)+SUMIFS('Báo cáo'!$P:$P,'Báo cáo'!$AD:$AD,$A144,'Báo cáo'!$Z:$Z,"&lt;="&amp;L$4)-SUMIFS('Báo cáo'!$Q:$Q,'Báo cáo'!$AD:$AD,$A144,'Báo cáo'!$AA:$AA,"&lt;="&amp;L$4)</f>
        <v>0</v>
      </c>
      <c r="M144" s="28">
        <f>SUMIFS('Báo cáo'!$O:$O,'Báo cáo'!$AD:$AD,$A144,'Báo cáo'!$Z:$Z,"&lt;="&amp;M$4)+SUMIFS('Báo cáo'!$P:$P,'Báo cáo'!$AD:$AD,$A144,'Báo cáo'!$Z:$Z,"&lt;="&amp;M$4)-SUMIFS('Báo cáo'!$Q:$Q,'Báo cáo'!$AD:$AD,$A144,'Báo cáo'!$AA:$AA,"&lt;="&amp;M$4)</f>
        <v>0</v>
      </c>
      <c r="N144" s="28">
        <f>SUMIFS('Báo cáo'!$O:$O,'Báo cáo'!$AD:$AD,$A144,'Báo cáo'!$Z:$Z,"&lt;="&amp;N$4)+SUMIFS('Báo cáo'!$P:$P,'Báo cáo'!$AD:$AD,$A144,'Báo cáo'!$Z:$Z,"&lt;="&amp;N$4)-SUMIFS('Báo cáo'!$Q:$Q,'Báo cáo'!$AD:$AD,$A144,'Báo cáo'!$AA:$AA,"&lt;="&amp;N$4)</f>
        <v>0</v>
      </c>
    </row>
    <row r="145" spans="1:14">
      <c r="A145"/>
      <c r="B145"/>
      <c r="C145" s="114">
        <f>SUMIFS('Báo cáo'!$O:$O,'Báo cáo'!$AD:$AD,$A145,'Báo cáo'!$Z:$Z,"&lt;="&amp;C$4)+SUMIFS('Báo cáo'!$P:$P,'Báo cáo'!$AD:$AD,$A145,'Báo cáo'!$Z:$Z,"&lt;="&amp;C$4)-SUMIFS('Báo cáo'!$Q:$Q,'Báo cáo'!$AD:$AD,$A145,'Báo cáo'!$AA:$AA,"&lt;="&amp;C$4)</f>
        <v>0</v>
      </c>
      <c r="D145" s="28">
        <f>SUMIFS('Báo cáo'!$O:$O,'Báo cáo'!$AD:$AD,$A145,'Báo cáo'!$Z:$Z,"&lt;="&amp;D$4)+SUMIFS('Báo cáo'!$P:$P,'Báo cáo'!$AD:$AD,$A145,'Báo cáo'!$Z:$Z,"&lt;="&amp;D$4)-SUMIFS('Báo cáo'!$Q:$Q,'Báo cáo'!$AD:$AD,$A145,'Báo cáo'!$AA:$AA,"&lt;="&amp;D$4)</f>
        <v>0</v>
      </c>
      <c r="E145" s="28">
        <f>SUMIFS('Báo cáo'!$O:$O,'Báo cáo'!$AD:$AD,$A145,'Báo cáo'!$Z:$Z,"&lt;="&amp;E$4)+SUMIFS('Báo cáo'!$P:$P,'Báo cáo'!$AD:$AD,$A145,'Báo cáo'!$Z:$Z,"&lt;="&amp;E$4)-SUMIFS('Báo cáo'!$Q:$Q,'Báo cáo'!$AD:$AD,$A145,'Báo cáo'!$AA:$AA,"&lt;="&amp;E$4)</f>
        <v>0</v>
      </c>
      <c r="F145" s="28">
        <f>SUMIFS('Báo cáo'!$O:$O,'Báo cáo'!$AD:$AD,$A145,'Báo cáo'!$Z:$Z,"&lt;="&amp;F$4)+SUMIFS('Báo cáo'!$P:$P,'Báo cáo'!$AD:$AD,$A145,'Báo cáo'!$Z:$Z,"&lt;="&amp;F$4)-SUMIFS('Báo cáo'!$Q:$Q,'Báo cáo'!$AD:$AD,$A145,'Báo cáo'!$AA:$AA,"&lt;="&amp;F$4)</f>
        <v>0</v>
      </c>
      <c r="G145" s="28">
        <f>SUMIFS('Báo cáo'!$O:$O,'Báo cáo'!$AD:$AD,$A145,'Báo cáo'!$Z:$Z,"&lt;="&amp;G$4)+SUMIFS('Báo cáo'!$P:$P,'Báo cáo'!$AD:$AD,$A145,'Báo cáo'!$Z:$Z,"&lt;="&amp;G$4)-SUMIFS('Báo cáo'!$Q:$Q,'Báo cáo'!$AD:$AD,$A145,'Báo cáo'!$AA:$AA,"&lt;="&amp;G$4)</f>
        <v>0</v>
      </c>
      <c r="H145" s="28">
        <f>SUMIFS('Báo cáo'!$O:$O,'Báo cáo'!$AD:$AD,$A145,'Báo cáo'!$Z:$Z,"&lt;="&amp;H$4)+SUMIFS('Báo cáo'!$P:$P,'Báo cáo'!$AD:$AD,$A145,'Báo cáo'!$Z:$Z,"&lt;="&amp;H$4)-SUMIFS('Báo cáo'!$Q:$Q,'Báo cáo'!$AD:$AD,$A145,'Báo cáo'!$AA:$AA,"&lt;="&amp;H$4)</f>
        <v>0</v>
      </c>
      <c r="I145" s="28">
        <f>SUMIFS('Báo cáo'!$O:$O,'Báo cáo'!$AD:$AD,$A145,'Báo cáo'!$Z:$Z,"&lt;="&amp;I$4)+SUMIFS('Báo cáo'!$P:$P,'Báo cáo'!$AD:$AD,$A145,'Báo cáo'!$Z:$Z,"&lt;="&amp;I$4)-SUMIFS('Báo cáo'!$Q:$Q,'Báo cáo'!$AD:$AD,$A145,'Báo cáo'!$AA:$AA,"&lt;="&amp;I$4)</f>
        <v>0</v>
      </c>
      <c r="J145" s="28">
        <f>SUMIFS('Báo cáo'!$O:$O,'Báo cáo'!$AD:$AD,$A145,'Báo cáo'!$Z:$Z,"&lt;="&amp;J$4)+SUMIFS('Báo cáo'!$P:$P,'Báo cáo'!$AD:$AD,$A145,'Báo cáo'!$Z:$Z,"&lt;="&amp;J$4)-SUMIFS('Báo cáo'!$Q:$Q,'Báo cáo'!$AD:$AD,$A145,'Báo cáo'!$AA:$AA,"&lt;="&amp;J$4)</f>
        <v>0</v>
      </c>
      <c r="K145" s="28">
        <f>SUMIFS('Báo cáo'!$O:$O,'Báo cáo'!$AD:$AD,$A145,'Báo cáo'!$Z:$Z,"&lt;="&amp;K$4)+SUMIFS('Báo cáo'!$P:$P,'Báo cáo'!$AD:$AD,$A145,'Báo cáo'!$Z:$Z,"&lt;="&amp;K$4)-SUMIFS('Báo cáo'!$Q:$Q,'Báo cáo'!$AD:$AD,$A145,'Báo cáo'!$AA:$AA,"&lt;="&amp;K$4)</f>
        <v>0</v>
      </c>
      <c r="L145" s="28">
        <f>SUMIFS('Báo cáo'!$O:$O,'Báo cáo'!$AD:$AD,$A145,'Báo cáo'!$Z:$Z,"&lt;="&amp;L$4)+SUMIFS('Báo cáo'!$P:$P,'Báo cáo'!$AD:$AD,$A145,'Báo cáo'!$Z:$Z,"&lt;="&amp;L$4)-SUMIFS('Báo cáo'!$Q:$Q,'Báo cáo'!$AD:$AD,$A145,'Báo cáo'!$AA:$AA,"&lt;="&amp;L$4)</f>
        <v>0</v>
      </c>
      <c r="M145" s="28">
        <f>SUMIFS('Báo cáo'!$O:$O,'Báo cáo'!$AD:$AD,$A145,'Báo cáo'!$Z:$Z,"&lt;="&amp;M$4)+SUMIFS('Báo cáo'!$P:$P,'Báo cáo'!$AD:$AD,$A145,'Báo cáo'!$Z:$Z,"&lt;="&amp;M$4)-SUMIFS('Báo cáo'!$Q:$Q,'Báo cáo'!$AD:$AD,$A145,'Báo cáo'!$AA:$AA,"&lt;="&amp;M$4)</f>
        <v>0</v>
      </c>
      <c r="N145" s="28">
        <f>SUMIFS('Báo cáo'!$O:$O,'Báo cáo'!$AD:$AD,$A145,'Báo cáo'!$Z:$Z,"&lt;="&amp;N$4)+SUMIFS('Báo cáo'!$P:$P,'Báo cáo'!$AD:$AD,$A145,'Báo cáo'!$Z:$Z,"&lt;="&amp;N$4)-SUMIFS('Báo cáo'!$Q:$Q,'Báo cáo'!$AD:$AD,$A145,'Báo cáo'!$AA:$AA,"&lt;="&amp;N$4)</f>
        <v>0</v>
      </c>
    </row>
    <row r="146" spans="1:14">
      <c r="A146"/>
      <c r="B146"/>
      <c r="C146" s="114">
        <f>SUMIFS('Báo cáo'!$O:$O,'Báo cáo'!$AD:$AD,$A146,'Báo cáo'!$Z:$Z,"&lt;="&amp;C$4)+SUMIFS('Báo cáo'!$P:$P,'Báo cáo'!$AD:$AD,$A146,'Báo cáo'!$Z:$Z,"&lt;="&amp;C$4)-SUMIFS('Báo cáo'!$Q:$Q,'Báo cáo'!$AD:$AD,$A146,'Báo cáo'!$AA:$AA,"&lt;="&amp;C$4)</f>
        <v>0</v>
      </c>
      <c r="D146" s="28">
        <f>SUMIFS('Báo cáo'!$O:$O,'Báo cáo'!$AD:$AD,$A146,'Báo cáo'!$Z:$Z,"&lt;="&amp;D$4)+SUMIFS('Báo cáo'!$P:$P,'Báo cáo'!$AD:$AD,$A146,'Báo cáo'!$Z:$Z,"&lt;="&amp;D$4)-SUMIFS('Báo cáo'!$Q:$Q,'Báo cáo'!$AD:$AD,$A146,'Báo cáo'!$AA:$AA,"&lt;="&amp;D$4)</f>
        <v>0</v>
      </c>
      <c r="E146" s="28">
        <f>SUMIFS('Báo cáo'!$O:$O,'Báo cáo'!$AD:$AD,$A146,'Báo cáo'!$Z:$Z,"&lt;="&amp;E$4)+SUMIFS('Báo cáo'!$P:$P,'Báo cáo'!$AD:$AD,$A146,'Báo cáo'!$Z:$Z,"&lt;="&amp;E$4)-SUMIFS('Báo cáo'!$Q:$Q,'Báo cáo'!$AD:$AD,$A146,'Báo cáo'!$AA:$AA,"&lt;="&amp;E$4)</f>
        <v>0</v>
      </c>
      <c r="F146" s="28">
        <f>SUMIFS('Báo cáo'!$O:$O,'Báo cáo'!$AD:$AD,$A146,'Báo cáo'!$Z:$Z,"&lt;="&amp;F$4)+SUMIFS('Báo cáo'!$P:$P,'Báo cáo'!$AD:$AD,$A146,'Báo cáo'!$Z:$Z,"&lt;="&amp;F$4)-SUMIFS('Báo cáo'!$Q:$Q,'Báo cáo'!$AD:$AD,$A146,'Báo cáo'!$AA:$AA,"&lt;="&amp;F$4)</f>
        <v>0</v>
      </c>
      <c r="G146" s="28">
        <f>SUMIFS('Báo cáo'!$O:$O,'Báo cáo'!$AD:$AD,$A146,'Báo cáo'!$Z:$Z,"&lt;="&amp;G$4)+SUMIFS('Báo cáo'!$P:$P,'Báo cáo'!$AD:$AD,$A146,'Báo cáo'!$Z:$Z,"&lt;="&amp;G$4)-SUMIFS('Báo cáo'!$Q:$Q,'Báo cáo'!$AD:$AD,$A146,'Báo cáo'!$AA:$AA,"&lt;="&amp;G$4)</f>
        <v>0</v>
      </c>
      <c r="H146" s="28">
        <f>SUMIFS('Báo cáo'!$O:$O,'Báo cáo'!$AD:$AD,$A146,'Báo cáo'!$Z:$Z,"&lt;="&amp;H$4)+SUMIFS('Báo cáo'!$P:$P,'Báo cáo'!$AD:$AD,$A146,'Báo cáo'!$Z:$Z,"&lt;="&amp;H$4)-SUMIFS('Báo cáo'!$Q:$Q,'Báo cáo'!$AD:$AD,$A146,'Báo cáo'!$AA:$AA,"&lt;="&amp;H$4)</f>
        <v>0</v>
      </c>
      <c r="I146" s="28">
        <f>SUMIFS('Báo cáo'!$O:$O,'Báo cáo'!$AD:$AD,$A146,'Báo cáo'!$Z:$Z,"&lt;="&amp;I$4)+SUMIFS('Báo cáo'!$P:$P,'Báo cáo'!$AD:$AD,$A146,'Báo cáo'!$Z:$Z,"&lt;="&amp;I$4)-SUMIFS('Báo cáo'!$Q:$Q,'Báo cáo'!$AD:$AD,$A146,'Báo cáo'!$AA:$AA,"&lt;="&amp;I$4)</f>
        <v>0</v>
      </c>
      <c r="J146" s="28">
        <f>SUMIFS('Báo cáo'!$O:$O,'Báo cáo'!$AD:$AD,$A146,'Báo cáo'!$Z:$Z,"&lt;="&amp;J$4)+SUMIFS('Báo cáo'!$P:$P,'Báo cáo'!$AD:$AD,$A146,'Báo cáo'!$Z:$Z,"&lt;="&amp;J$4)-SUMIFS('Báo cáo'!$Q:$Q,'Báo cáo'!$AD:$AD,$A146,'Báo cáo'!$AA:$AA,"&lt;="&amp;J$4)</f>
        <v>0</v>
      </c>
      <c r="K146" s="28">
        <f>SUMIFS('Báo cáo'!$O:$O,'Báo cáo'!$AD:$AD,$A146,'Báo cáo'!$Z:$Z,"&lt;="&amp;K$4)+SUMIFS('Báo cáo'!$P:$P,'Báo cáo'!$AD:$AD,$A146,'Báo cáo'!$Z:$Z,"&lt;="&amp;K$4)-SUMIFS('Báo cáo'!$Q:$Q,'Báo cáo'!$AD:$AD,$A146,'Báo cáo'!$AA:$AA,"&lt;="&amp;K$4)</f>
        <v>0</v>
      </c>
      <c r="L146" s="28">
        <f>SUMIFS('Báo cáo'!$O:$O,'Báo cáo'!$AD:$AD,$A146,'Báo cáo'!$Z:$Z,"&lt;="&amp;L$4)+SUMIFS('Báo cáo'!$P:$P,'Báo cáo'!$AD:$AD,$A146,'Báo cáo'!$Z:$Z,"&lt;="&amp;L$4)-SUMIFS('Báo cáo'!$Q:$Q,'Báo cáo'!$AD:$AD,$A146,'Báo cáo'!$AA:$AA,"&lt;="&amp;L$4)</f>
        <v>0</v>
      </c>
      <c r="M146" s="28">
        <f>SUMIFS('Báo cáo'!$O:$O,'Báo cáo'!$AD:$AD,$A146,'Báo cáo'!$Z:$Z,"&lt;="&amp;M$4)+SUMIFS('Báo cáo'!$P:$P,'Báo cáo'!$AD:$AD,$A146,'Báo cáo'!$Z:$Z,"&lt;="&amp;M$4)-SUMIFS('Báo cáo'!$Q:$Q,'Báo cáo'!$AD:$AD,$A146,'Báo cáo'!$AA:$AA,"&lt;="&amp;M$4)</f>
        <v>0</v>
      </c>
      <c r="N146" s="28">
        <f>SUMIFS('Báo cáo'!$O:$O,'Báo cáo'!$AD:$AD,$A146,'Báo cáo'!$Z:$Z,"&lt;="&amp;N$4)+SUMIFS('Báo cáo'!$P:$P,'Báo cáo'!$AD:$AD,$A146,'Báo cáo'!$Z:$Z,"&lt;="&amp;N$4)-SUMIFS('Báo cáo'!$Q:$Q,'Báo cáo'!$AD:$AD,$A146,'Báo cáo'!$AA:$AA,"&lt;="&amp;N$4)</f>
        <v>0</v>
      </c>
    </row>
    <row r="147" spans="1:14">
      <c r="A147"/>
      <c r="B147"/>
      <c r="C147" s="114">
        <f>SUMIFS('Báo cáo'!$O:$O,'Báo cáo'!$AD:$AD,$A147,'Báo cáo'!$Z:$Z,"&lt;="&amp;C$4)+SUMIFS('Báo cáo'!$P:$P,'Báo cáo'!$AD:$AD,$A147,'Báo cáo'!$Z:$Z,"&lt;="&amp;C$4)-SUMIFS('Báo cáo'!$Q:$Q,'Báo cáo'!$AD:$AD,$A147,'Báo cáo'!$AA:$AA,"&lt;="&amp;C$4)</f>
        <v>0</v>
      </c>
      <c r="D147" s="28">
        <f>SUMIFS('Báo cáo'!$O:$O,'Báo cáo'!$AD:$AD,$A147,'Báo cáo'!$Z:$Z,"&lt;="&amp;D$4)+SUMIFS('Báo cáo'!$P:$P,'Báo cáo'!$AD:$AD,$A147,'Báo cáo'!$Z:$Z,"&lt;="&amp;D$4)-SUMIFS('Báo cáo'!$Q:$Q,'Báo cáo'!$AD:$AD,$A147,'Báo cáo'!$AA:$AA,"&lt;="&amp;D$4)</f>
        <v>0</v>
      </c>
      <c r="E147" s="28">
        <f>SUMIFS('Báo cáo'!$O:$O,'Báo cáo'!$AD:$AD,$A147,'Báo cáo'!$Z:$Z,"&lt;="&amp;E$4)+SUMIFS('Báo cáo'!$P:$P,'Báo cáo'!$AD:$AD,$A147,'Báo cáo'!$Z:$Z,"&lt;="&amp;E$4)-SUMIFS('Báo cáo'!$Q:$Q,'Báo cáo'!$AD:$AD,$A147,'Báo cáo'!$AA:$AA,"&lt;="&amp;E$4)</f>
        <v>0</v>
      </c>
      <c r="F147" s="28">
        <f>SUMIFS('Báo cáo'!$O:$O,'Báo cáo'!$AD:$AD,$A147,'Báo cáo'!$Z:$Z,"&lt;="&amp;F$4)+SUMIFS('Báo cáo'!$P:$P,'Báo cáo'!$AD:$AD,$A147,'Báo cáo'!$Z:$Z,"&lt;="&amp;F$4)-SUMIFS('Báo cáo'!$Q:$Q,'Báo cáo'!$AD:$AD,$A147,'Báo cáo'!$AA:$AA,"&lt;="&amp;F$4)</f>
        <v>0</v>
      </c>
      <c r="G147" s="28">
        <f>SUMIFS('Báo cáo'!$O:$O,'Báo cáo'!$AD:$AD,$A147,'Báo cáo'!$Z:$Z,"&lt;="&amp;G$4)+SUMIFS('Báo cáo'!$P:$P,'Báo cáo'!$AD:$AD,$A147,'Báo cáo'!$Z:$Z,"&lt;="&amp;G$4)-SUMIFS('Báo cáo'!$Q:$Q,'Báo cáo'!$AD:$AD,$A147,'Báo cáo'!$AA:$AA,"&lt;="&amp;G$4)</f>
        <v>0</v>
      </c>
      <c r="H147" s="28">
        <f>SUMIFS('Báo cáo'!$O:$O,'Báo cáo'!$AD:$AD,$A147,'Báo cáo'!$Z:$Z,"&lt;="&amp;H$4)+SUMIFS('Báo cáo'!$P:$P,'Báo cáo'!$AD:$AD,$A147,'Báo cáo'!$Z:$Z,"&lt;="&amp;H$4)-SUMIFS('Báo cáo'!$Q:$Q,'Báo cáo'!$AD:$AD,$A147,'Báo cáo'!$AA:$AA,"&lt;="&amp;H$4)</f>
        <v>0</v>
      </c>
      <c r="I147" s="28">
        <f>SUMIFS('Báo cáo'!$O:$O,'Báo cáo'!$AD:$AD,$A147,'Báo cáo'!$Z:$Z,"&lt;="&amp;I$4)+SUMIFS('Báo cáo'!$P:$P,'Báo cáo'!$AD:$AD,$A147,'Báo cáo'!$Z:$Z,"&lt;="&amp;I$4)-SUMIFS('Báo cáo'!$Q:$Q,'Báo cáo'!$AD:$AD,$A147,'Báo cáo'!$AA:$AA,"&lt;="&amp;I$4)</f>
        <v>0</v>
      </c>
      <c r="J147" s="28">
        <f>SUMIFS('Báo cáo'!$O:$O,'Báo cáo'!$AD:$AD,$A147,'Báo cáo'!$Z:$Z,"&lt;="&amp;J$4)+SUMIFS('Báo cáo'!$P:$P,'Báo cáo'!$AD:$AD,$A147,'Báo cáo'!$Z:$Z,"&lt;="&amp;J$4)-SUMIFS('Báo cáo'!$Q:$Q,'Báo cáo'!$AD:$AD,$A147,'Báo cáo'!$AA:$AA,"&lt;="&amp;J$4)</f>
        <v>0</v>
      </c>
      <c r="K147" s="28">
        <f>SUMIFS('Báo cáo'!$O:$O,'Báo cáo'!$AD:$AD,$A147,'Báo cáo'!$Z:$Z,"&lt;="&amp;K$4)+SUMIFS('Báo cáo'!$P:$P,'Báo cáo'!$AD:$AD,$A147,'Báo cáo'!$Z:$Z,"&lt;="&amp;K$4)-SUMIFS('Báo cáo'!$Q:$Q,'Báo cáo'!$AD:$AD,$A147,'Báo cáo'!$AA:$AA,"&lt;="&amp;K$4)</f>
        <v>0</v>
      </c>
      <c r="L147" s="28">
        <f>SUMIFS('Báo cáo'!$O:$O,'Báo cáo'!$AD:$AD,$A147,'Báo cáo'!$Z:$Z,"&lt;="&amp;L$4)+SUMIFS('Báo cáo'!$P:$P,'Báo cáo'!$AD:$AD,$A147,'Báo cáo'!$Z:$Z,"&lt;="&amp;L$4)-SUMIFS('Báo cáo'!$Q:$Q,'Báo cáo'!$AD:$AD,$A147,'Báo cáo'!$AA:$AA,"&lt;="&amp;L$4)</f>
        <v>0</v>
      </c>
      <c r="M147" s="28">
        <f>SUMIFS('Báo cáo'!$O:$O,'Báo cáo'!$AD:$AD,$A147,'Báo cáo'!$Z:$Z,"&lt;="&amp;M$4)+SUMIFS('Báo cáo'!$P:$P,'Báo cáo'!$AD:$AD,$A147,'Báo cáo'!$Z:$Z,"&lt;="&amp;M$4)-SUMIFS('Báo cáo'!$Q:$Q,'Báo cáo'!$AD:$AD,$A147,'Báo cáo'!$AA:$AA,"&lt;="&amp;M$4)</f>
        <v>0</v>
      </c>
      <c r="N147" s="28">
        <f>SUMIFS('Báo cáo'!$O:$O,'Báo cáo'!$AD:$AD,$A147,'Báo cáo'!$Z:$Z,"&lt;="&amp;N$4)+SUMIFS('Báo cáo'!$P:$P,'Báo cáo'!$AD:$AD,$A147,'Báo cáo'!$Z:$Z,"&lt;="&amp;N$4)-SUMIFS('Báo cáo'!$Q:$Q,'Báo cáo'!$AD:$AD,$A147,'Báo cáo'!$AA:$AA,"&lt;="&amp;N$4)</f>
        <v>0</v>
      </c>
    </row>
    <row r="148" spans="1:14">
      <c r="A148"/>
      <c r="B148"/>
      <c r="C148" s="114">
        <f>SUMIFS('Báo cáo'!$O:$O,'Báo cáo'!$AD:$AD,$A148,'Báo cáo'!$Z:$Z,"&lt;="&amp;C$4)+SUMIFS('Báo cáo'!$P:$P,'Báo cáo'!$AD:$AD,$A148,'Báo cáo'!$Z:$Z,"&lt;="&amp;C$4)-SUMIFS('Báo cáo'!$Q:$Q,'Báo cáo'!$AD:$AD,$A148,'Báo cáo'!$AA:$AA,"&lt;="&amp;C$4)</f>
        <v>0</v>
      </c>
      <c r="D148" s="28">
        <f>SUMIFS('Báo cáo'!$O:$O,'Báo cáo'!$AD:$AD,$A148,'Báo cáo'!$Z:$Z,"&lt;="&amp;D$4)+SUMIFS('Báo cáo'!$P:$P,'Báo cáo'!$AD:$AD,$A148,'Báo cáo'!$Z:$Z,"&lt;="&amp;D$4)-SUMIFS('Báo cáo'!$Q:$Q,'Báo cáo'!$AD:$AD,$A148,'Báo cáo'!$AA:$AA,"&lt;="&amp;D$4)</f>
        <v>0</v>
      </c>
      <c r="E148" s="28">
        <f>SUMIFS('Báo cáo'!$O:$O,'Báo cáo'!$AD:$AD,$A148,'Báo cáo'!$Z:$Z,"&lt;="&amp;E$4)+SUMIFS('Báo cáo'!$P:$P,'Báo cáo'!$AD:$AD,$A148,'Báo cáo'!$Z:$Z,"&lt;="&amp;E$4)-SUMIFS('Báo cáo'!$Q:$Q,'Báo cáo'!$AD:$AD,$A148,'Báo cáo'!$AA:$AA,"&lt;="&amp;E$4)</f>
        <v>0</v>
      </c>
      <c r="F148" s="28">
        <f>SUMIFS('Báo cáo'!$O:$O,'Báo cáo'!$AD:$AD,$A148,'Báo cáo'!$Z:$Z,"&lt;="&amp;F$4)+SUMIFS('Báo cáo'!$P:$P,'Báo cáo'!$AD:$AD,$A148,'Báo cáo'!$Z:$Z,"&lt;="&amp;F$4)-SUMIFS('Báo cáo'!$Q:$Q,'Báo cáo'!$AD:$AD,$A148,'Báo cáo'!$AA:$AA,"&lt;="&amp;F$4)</f>
        <v>0</v>
      </c>
      <c r="G148" s="28">
        <f>SUMIFS('Báo cáo'!$O:$O,'Báo cáo'!$AD:$AD,$A148,'Báo cáo'!$Z:$Z,"&lt;="&amp;G$4)+SUMIFS('Báo cáo'!$P:$P,'Báo cáo'!$AD:$AD,$A148,'Báo cáo'!$Z:$Z,"&lt;="&amp;G$4)-SUMIFS('Báo cáo'!$Q:$Q,'Báo cáo'!$AD:$AD,$A148,'Báo cáo'!$AA:$AA,"&lt;="&amp;G$4)</f>
        <v>0</v>
      </c>
      <c r="H148" s="28">
        <f>SUMIFS('Báo cáo'!$O:$O,'Báo cáo'!$AD:$AD,$A148,'Báo cáo'!$Z:$Z,"&lt;="&amp;H$4)+SUMIFS('Báo cáo'!$P:$P,'Báo cáo'!$AD:$AD,$A148,'Báo cáo'!$Z:$Z,"&lt;="&amp;H$4)-SUMIFS('Báo cáo'!$Q:$Q,'Báo cáo'!$AD:$AD,$A148,'Báo cáo'!$AA:$AA,"&lt;="&amp;H$4)</f>
        <v>0</v>
      </c>
      <c r="I148" s="28">
        <f>SUMIFS('Báo cáo'!$O:$O,'Báo cáo'!$AD:$AD,$A148,'Báo cáo'!$Z:$Z,"&lt;="&amp;I$4)+SUMIFS('Báo cáo'!$P:$P,'Báo cáo'!$AD:$AD,$A148,'Báo cáo'!$Z:$Z,"&lt;="&amp;I$4)-SUMIFS('Báo cáo'!$Q:$Q,'Báo cáo'!$AD:$AD,$A148,'Báo cáo'!$AA:$AA,"&lt;="&amp;I$4)</f>
        <v>0</v>
      </c>
      <c r="J148" s="28">
        <f>SUMIFS('Báo cáo'!$O:$O,'Báo cáo'!$AD:$AD,$A148,'Báo cáo'!$Z:$Z,"&lt;="&amp;J$4)+SUMIFS('Báo cáo'!$P:$P,'Báo cáo'!$AD:$AD,$A148,'Báo cáo'!$Z:$Z,"&lt;="&amp;J$4)-SUMIFS('Báo cáo'!$Q:$Q,'Báo cáo'!$AD:$AD,$A148,'Báo cáo'!$AA:$AA,"&lt;="&amp;J$4)</f>
        <v>0</v>
      </c>
      <c r="K148" s="28">
        <f>SUMIFS('Báo cáo'!$O:$O,'Báo cáo'!$AD:$AD,$A148,'Báo cáo'!$Z:$Z,"&lt;="&amp;K$4)+SUMIFS('Báo cáo'!$P:$P,'Báo cáo'!$AD:$AD,$A148,'Báo cáo'!$Z:$Z,"&lt;="&amp;K$4)-SUMIFS('Báo cáo'!$Q:$Q,'Báo cáo'!$AD:$AD,$A148,'Báo cáo'!$AA:$AA,"&lt;="&amp;K$4)</f>
        <v>0</v>
      </c>
      <c r="L148" s="28">
        <f>SUMIFS('Báo cáo'!$O:$O,'Báo cáo'!$AD:$AD,$A148,'Báo cáo'!$Z:$Z,"&lt;="&amp;L$4)+SUMIFS('Báo cáo'!$P:$P,'Báo cáo'!$AD:$AD,$A148,'Báo cáo'!$Z:$Z,"&lt;="&amp;L$4)-SUMIFS('Báo cáo'!$Q:$Q,'Báo cáo'!$AD:$AD,$A148,'Báo cáo'!$AA:$AA,"&lt;="&amp;L$4)</f>
        <v>0</v>
      </c>
      <c r="M148" s="28">
        <f>SUMIFS('Báo cáo'!$O:$O,'Báo cáo'!$AD:$AD,$A148,'Báo cáo'!$Z:$Z,"&lt;="&amp;M$4)+SUMIFS('Báo cáo'!$P:$P,'Báo cáo'!$AD:$AD,$A148,'Báo cáo'!$Z:$Z,"&lt;="&amp;M$4)-SUMIFS('Báo cáo'!$Q:$Q,'Báo cáo'!$AD:$AD,$A148,'Báo cáo'!$AA:$AA,"&lt;="&amp;M$4)</f>
        <v>0</v>
      </c>
      <c r="N148" s="28">
        <f>SUMIFS('Báo cáo'!$O:$O,'Báo cáo'!$AD:$AD,$A148,'Báo cáo'!$Z:$Z,"&lt;="&amp;N$4)+SUMIFS('Báo cáo'!$P:$P,'Báo cáo'!$AD:$AD,$A148,'Báo cáo'!$Z:$Z,"&lt;="&amp;N$4)-SUMIFS('Báo cáo'!$Q:$Q,'Báo cáo'!$AD:$AD,$A148,'Báo cáo'!$AA:$AA,"&lt;="&amp;N$4)</f>
        <v>0</v>
      </c>
    </row>
    <row r="149" spans="1:14">
      <c r="A149"/>
      <c r="B149"/>
      <c r="C149" s="114">
        <f>SUMIFS('Báo cáo'!$O:$O,'Báo cáo'!$AD:$AD,$A149,'Báo cáo'!$Z:$Z,"&lt;="&amp;C$4)+SUMIFS('Báo cáo'!$P:$P,'Báo cáo'!$AD:$AD,$A149,'Báo cáo'!$Z:$Z,"&lt;="&amp;C$4)-SUMIFS('Báo cáo'!$Q:$Q,'Báo cáo'!$AD:$AD,$A149,'Báo cáo'!$AA:$AA,"&lt;="&amp;C$4)</f>
        <v>0</v>
      </c>
      <c r="D149" s="28">
        <f>SUMIFS('Báo cáo'!$O:$O,'Báo cáo'!$AD:$AD,$A149,'Báo cáo'!$Z:$Z,"&lt;="&amp;D$4)+SUMIFS('Báo cáo'!$P:$P,'Báo cáo'!$AD:$AD,$A149,'Báo cáo'!$Z:$Z,"&lt;="&amp;D$4)-SUMIFS('Báo cáo'!$Q:$Q,'Báo cáo'!$AD:$AD,$A149,'Báo cáo'!$AA:$AA,"&lt;="&amp;D$4)</f>
        <v>0</v>
      </c>
      <c r="E149" s="28">
        <f>SUMIFS('Báo cáo'!$O:$O,'Báo cáo'!$AD:$AD,$A149,'Báo cáo'!$Z:$Z,"&lt;="&amp;E$4)+SUMIFS('Báo cáo'!$P:$P,'Báo cáo'!$AD:$AD,$A149,'Báo cáo'!$Z:$Z,"&lt;="&amp;E$4)-SUMIFS('Báo cáo'!$Q:$Q,'Báo cáo'!$AD:$AD,$A149,'Báo cáo'!$AA:$AA,"&lt;="&amp;E$4)</f>
        <v>0</v>
      </c>
      <c r="F149" s="28">
        <f>SUMIFS('Báo cáo'!$O:$O,'Báo cáo'!$AD:$AD,$A149,'Báo cáo'!$Z:$Z,"&lt;="&amp;F$4)+SUMIFS('Báo cáo'!$P:$P,'Báo cáo'!$AD:$AD,$A149,'Báo cáo'!$Z:$Z,"&lt;="&amp;F$4)-SUMIFS('Báo cáo'!$Q:$Q,'Báo cáo'!$AD:$AD,$A149,'Báo cáo'!$AA:$AA,"&lt;="&amp;F$4)</f>
        <v>0</v>
      </c>
      <c r="G149" s="28">
        <f>SUMIFS('Báo cáo'!$O:$O,'Báo cáo'!$AD:$AD,$A149,'Báo cáo'!$Z:$Z,"&lt;="&amp;G$4)+SUMIFS('Báo cáo'!$P:$P,'Báo cáo'!$AD:$AD,$A149,'Báo cáo'!$Z:$Z,"&lt;="&amp;G$4)-SUMIFS('Báo cáo'!$Q:$Q,'Báo cáo'!$AD:$AD,$A149,'Báo cáo'!$AA:$AA,"&lt;="&amp;G$4)</f>
        <v>0</v>
      </c>
      <c r="H149" s="28">
        <f>SUMIFS('Báo cáo'!$O:$O,'Báo cáo'!$AD:$AD,$A149,'Báo cáo'!$Z:$Z,"&lt;="&amp;H$4)+SUMIFS('Báo cáo'!$P:$P,'Báo cáo'!$AD:$AD,$A149,'Báo cáo'!$Z:$Z,"&lt;="&amp;H$4)-SUMIFS('Báo cáo'!$Q:$Q,'Báo cáo'!$AD:$AD,$A149,'Báo cáo'!$AA:$AA,"&lt;="&amp;H$4)</f>
        <v>0</v>
      </c>
      <c r="I149" s="28">
        <f>SUMIFS('Báo cáo'!$O:$O,'Báo cáo'!$AD:$AD,$A149,'Báo cáo'!$Z:$Z,"&lt;="&amp;I$4)+SUMIFS('Báo cáo'!$P:$P,'Báo cáo'!$AD:$AD,$A149,'Báo cáo'!$Z:$Z,"&lt;="&amp;I$4)-SUMIFS('Báo cáo'!$Q:$Q,'Báo cáo'!$AD:$AD,$A149,'Báo cáo'!$AA:$AA,"&lt;="&amp;I$4)</f>
        <v>0</v>
      </c>
      <c r="J149" s="28">
        <f>SUMIFS('Báo cáo'!$O:$O,'Báo cáo'!$AD:$AD,$A149,'Báo cáo'!$Z:$Z,"&lt;="&amp;J$4)+SUMIFS('Báo cáo'!$P:$P,'Báo cáo'!$AD:$AD,$A149,'Báo cáo'!$Z:$Z,"&lt;="&amp;J$4)-SUMIFS('Báo cáo'!$Q:$Q,'Báo cáo'!$AD:$AD,$A149,'Báo cáo'!$AA:$AA,"&lt;="&amp;J$4)</f>
        <v>0</v>
      </c>
      <c r="K149" s="28">
        <f>SUMIFS('Báo cáo'!$O:$O,'Báo cáo'!$AD:$AD,$A149,'Báo cáo'!$Z:$Z,"&lt;="&amp;K$4)+SUMIFS('Báo cáo'!$P:$P,'Báo cáo'!$AD:$AD,$A149,'Báo cáo'!$Z:$Z,"&lt;="&amp;K$4)-SUMIFS('Báo cáo'!$Q:$Q,'Báo cáo'!$AD:$AD,$A149,'Báo cáo'!$AA:$AA,"&lt;="&amp;K$4)</f>
        <v>0</v>
      </c>
      <c r="L149" s="28">
        <f>SUMIFS('Báo cáo'!$O:$O,'Báo cáo'!$AD:$AD,$A149,'Báo cáo'!$Z:$Z,"&lt;="&amp;L$4)+SUMIFS('Báo cáo'!$P:$P,'Báo cáo'!$AD:$AD,$A149,'Báo cáo'!$Z:$Z,"&lt;="&amp;L$4)-SUMIFS('Báo cáo'!$Q:$Q,'Báo cáo'!$AD:$AD,$A149,'Báo cáo'!$AA:$AA,"&lt;="&amp;L$4)</f>
        <v>0</v>
      </c>
      <c r="M149" s="28">
        <f>SUMIFS('Báo cáo'!$O:$O,'Báo cáo'!$AD:$AD,$A149,'Báo cáo'!$Z:$Z,"&lt;="&amp;M$4)+SUMIFS('Báo cáo'!$P:$P,'Báo cáo'!$AD:$AD,$A149,'Báo cáo'!$Z:$Z,"&lt;="&amp;M$4)-SUMIFS('Báo cáo'!$Q:$Q,'Báo cáo'!$AD:$AD,$A149,'Báo cáo'!$AA:$AA,"&lt;="&amp;M$4)</f>
        <v>0</v>
      </c>
      <c r="N149" s="28">
        <f>SUMIFS('Báo cáo'!$O:$O,'Báo cáo'!$AD:$AD,$A149,'Báo cáo'!$Z:$Z,"&lt;="&amp;N$4)+SUMIFS('Báo cáo'!$P:$P,'Báo cáo'!$AD:$AD,$A149,'Báo cáo'!$Z:$Z,"&lt;="&amp;N$4)-SUMIFS('Báo cáo'!$Q:$Q,'Báo cáo'!$AD:$AD,$A149,'Báo cáo'!$AA:$AA,"&lt;="&amp;N$4)</f>
        <v>0</v>
      </c>
    </row>
    <row r="150" spans="1:14">
      <c r="A150"/>
      <c r="B150"/>
      <c r="C150" s="114">
        <f>SUMIFS('Báo cáo'!$O:$O,'Báo cáo'!$AD:$AD,$A150,'Báo cáo'!$Z:$Z,"&lt;="&amp;C$4)+SUMIFS('Báo cáo'!$P:$P,'Báo cáo'!$AD:$AD,$A150,'Báo cáo'!$Z:$Z,"&lt;="&amp;C$4)-SUMIFS('Báo cáo'!$Q:$Q,'Báo cáo'!$AD:$AD,$A150,'Báo cáo'!$AA:$AA,"&lt;="&amp;C$4)</f>
        <v>0</v>
      </c>
      <c r="D150" s="28">
        <f>SUMIFS('Báo cáo'!$O:$O,'Báo cáo'!$AD:$AD,$A150,'Báo cáo'!$Z:$Z,"&lt;="&amp;D$4)+SUMIFS('Báo cáo'!$P:$P,'Báo cáo'!$AD:$AD,$A150,'Báo cáo'!$Z:$Z,"&lt;="&amp;D$4)-SUMIFS('Báo cáo'!$Q:$Q,'Báo cáo'!$AD:$AD,$A150,'Báo cáo'!$AA:$AA,"&lt;="&amp;D$4)</f>
        <v>0</v>
      </c>
      <c r="E150" s="28">
        <f>SUMIFS('Báo cáo'!$O:$O,'Báo cáo'!$AD:$AD,$A150,'Báo cáo'!$Z:$Z,"&lt;="&amp;E$4)+SUMIFS('Báo cáo'!$P:$P,'Báo cáo'!$AD:$AD,$A150,'Báo cáo'!$Z:$Z,"&lt;="&amp;E$4)-SUMIFS('Báo cáo'!$Q:$Q,'Báo cáo'!$AD:$AD,$A150,'Báo cáo'!$AA:$AA,"&lt;="&amp;E$4)</f>
        <v>0</v>
      </c>
      <c r="F150" s="28">
        <f>SUMIFS('Báo cáo'!$O:$O,'Báo cáo'!$AD:$AD,$A150,'Báo cáo'!$Z:$Z,"&lt;="&amp;F$4)+SUMIFS('Báo cáo'!$P:$P,'Báo cáo'!$AD:$AD,$A150,'Báo cáo'!$Z:$Z,"&lt;="&amp;F$4)-SUMIFS('Báo cáo'!$Q:$Q,'Báo cáo'!$AD:$AD,$A150,'Báo cáo'!$AA:$AA,"&lt;="&amp;F$4)</f>
        <v>0</v>
      </c>
      <c r="G150" s="28">
        <f>SUMIFS('Báo cáo'!$O:$O,'Báo cáo'!$AD:$AD,$A150,'Báo cáo'!$Z:$Z,"&lt;="&amp;G$4)+SUMIFS('Báo cáo'!$P:$P,'Báo cáo'!$AD:$AD,$A150,'Báo cáo'!$Z:$Z,"&lt;="&amp;G$4)-SUMIFS('Báo cáo'!$Q:$Q,'Báo cáo'!$AD:$AD,$A150,'Báo cáo'!$AA:$AA,"&lt;="&amp;G$4)</f>
        <v>0</v>
      </c>
      <c r="H150" s="28">
        <f>SUMIFS('Báo cáo'!$O:$O,'Báo cáo'!$AD:$AD,$A150,'Báo cáo'!$Z:$Z,"&lt;="&amp;H$4)+SUMIFS('Báo cáo'!$P:$P,'Báo cáo'!$AD:$AD,$A150,'Báo cáo'!$Z:$Z,"&lt;="&amp;H$4)-SUMIFS('Báo cáo'!$Q:$Q,'Báo cáo'!$AD:$AD,$A150,'Báo cáo'!$AA:$AA,"&lt;="&amp;H$4)</f>
        <v>0</v>
      </c>
      <c r="I150" s="28">
        <f>SUMIFS('Báo cáo'!$O:$O,'Báo cáo'!$AD:$AD,$A150,'Báo cáo'!$Z:$Z,"&lt;="&amp;I$4)+SUMIFS('Báo cáo'!$P:$P,'Báo cáo'!$AD:$AD,$A150,'Báo cáo'!$Z:$Z,"&lt;="&amp;I$4)-SUMIFS('Báo cáo'!$Q:$Q,'Báo cáo'!$AD:$AD,$A150,'Báo cáo'!$AA:$AA,"&lt;="&amp;I$4)</f>
        <v>0</v>
      </c>
      <c r="J150" s="28">
        <f>SUMIFS('Báo cáo'!$O:$O,'Báo cáo'!$AD:$AD,$A150,'Báo cáo'!$Z:$Z,"&lt;="&amp;J$4)+SUMIFS('Báo cáo'!$P:$P,'Báo cáo'!$AD:$AD,$A150,'Báo cáo'!$Z:$Z,"&lt;="&amp;J$4)-SUMIFS('Báo cáo'!$Q:$Q,'Báo cáo'!$AD:$AD,$A150,'Báo cáo'!$AA:$AA,"&lt;="&amp;J$4)</f>
        <v>0</v>
      </c>
      <c r="K150" s="28">
        <f>SUMIFS('Báo cáo'!$O:$O,'Báo cáo'!$AD:$AD,$A150,'Báo cáo'!$Z:$Z,"&lt;="&amp;K$4)+SUMIFS('Báo cáo'!$P:$P,'Báo cáo'!$AD:$AD,$A150,'Báo cáo'!$Z:$Z,"&lt;="&amp;K$4)-SUMIFS('Báo cáo'!$Q:$Q,'Báo cáo'!$AD:$AD,$A150,'Báo cáo'!$AA:$AA,"&lt;="&amp;K$4)</f>
        <v>0</v>
      </c>
      <c r="L150" s="28">
        <f>SUMIFS('Báo cáo'!$O:$O,'Báo cáo'!$AD:$AD,$A150,'Báo cáo'!$Z:$Z,"&lt;="&amp;L$4)+SUMIFS('Báo cáo'!$P:$P,'Báo cáo'!$AD:$AD,$A150,'Báo cáo'!$Z:$Z,"&lt;="&amp;L$4)-SUMIFS('Báo cáo'!$Q:$Q,'Báo cáo'!$AD:$AD,$A150,'Báo cáo'!$AA:$AA,"&lt;="&amp;L$4)</f>
        <v>0</v>
      </c>
      <c r="M150" s="28">
        <f>SUMIFS('Báo cáo'!$O:$O,'Báo cáo'!$AD:$AD,$A150,'Báo cáo'!$Z:$Z,"&lt;="&amp;M$4)+SUMIFS('Báo cáo'!$P:$P,'Báo cáo'!$AD:$AD,$A150,'Báo cáo'!$Z:$Z,"&lt;="&amp;M$4)-SUMIFS('Báo cáo'!$Q:$Q,'Báo cáo'!$AD:$AD,$A150,'Báo cáo'!$AA:$AA,"&lt;="&amp;M$4)</f>
        <v>0</v>
      </c>
      <c r="N150" s="28">
        <f>SUMIFS('Báo cáo'!$O:$O,'Báo cáo'!$AD:$AD,$A150,'Báo cáo'!$Z:$Z,"&lt;="&amp;N$4)+SUMIFS('Báo cáo'!$P:$P,'Báo cáo'!$AD:$AD,$A150,'Báo cáo'!$Z:$Z,"&lt;="&amp;N$4)-SUMIFS('Báo cáo'!$Q:$Q,'Báo cáo'!$AD:$AD,$A150,'Báo cáo'!$AA:$AA,"&lt;="&amp;N$4)</f>
        <v>0</v>
      </c>
    </row>
    <row r="151" spans="1:14">
      <c r="A151"/>
      <c r="B151"/>
      <c r="C151" s="114">
        <f>SUMIFS('Báo cáo'!$O:$O,'Báo cáo'!$AD:$AD,$A151,'Báo cáo'!$Z:$Z,"&lt;="&amp;C$4)+SUMIFS('Báo cáo'!$P:$P,'Báo cáo'!$AD:$AD,$A151,'Báo cáo'!$Z:$Z,"&lt;="&amp;C$4)-SUMIFS('Báo cáo'!$Q:$Q,'Báo cáo'!$AD:$AD,$A151,'Báo cáo'!$AA:$AA,"&lt;="&amp;C$4)</f>
        <v>0</v>
      </c>
      <c r="D151" s="28">
        <f>SUMIFS('Báo cáo'!$O:$O,'Báo cáo'!$AD:$AD,$A151,'Báo cáo'!$Z:$Z,"&lt;="&amp;D$4)+SUMIFS('Báo cáo'!$P:$P,'Báo cáo'!$AD:$AD,$A151,'Báo cáo'!$Z:$Z,"&lt;="&amp;D$4)-SUMIFS('Báo cáo'!$Q:$Q,'Báo cáo'!$AD:$AD,$A151,'Báo cáo'!$AA:$AA,"&lt;="&amp;D$4)</f>
        <v>0</v>
      </c>
      <c r="E151" s="28">
        <f>SUMIFS('Báo cáo'!$O:$O,'Báo cáo'!$AD:$AD,$A151,'Báo cáo'!$Z:$Z,"&lt;="&amp;E$4)+SUMIFS('Báo cáo'!$P:$P,'Báo cáo'!$AD:$AD,$A151,'Báo cáo'!$Z:$Z,"&lt;="&amp;E$4)-SUMIFS('Báo cáo'!$Q:$Q,'Báo cáo'!$AD:$AD,$A151,'Báo cáo'!$AA:$AA,"&lt;="&amp;E$4)</f>
        <v>0</v>
      </c>
      <c r="F151" s="28">
        <f>SUMIFS('Báo cáo'!$O:$O,'Báo cáo'!$AD:$AD,$A151,'Báo cáo'!$Z:$Z,"&lt;="&amp;F$4)+SUMIFS('Báo cáo'!$P:$P,'Báo cáo'!$AD:$AD,$A151,'Báo cáo'!$Z:$Z,"&lt;="&amp;F$4)-SUMIFS('Báo cáo'!$Q:$Q,'Báo cáo'!$AD:$AD,$A151,'Báo cáo'!$AA:$AA,"&lt;="&amp;F$4)</f>
        <v>0</v>
      </c>
      <c r="G151" s="28">
        <f>SUMIFS('Báo cáo'!$O:$O,'Báo cáo'!$AD:$AD,$A151,'Báo cáo'!$Z:$Z,"&lt;="&amp;G$4)+SUMIFS('Báo cáo'!$P:$P,'Báo cáo'!$AD:$AD,$A151,'Báo cáo'!$Z:$Z,"&lt;="&amp;G$4)-SUMIFS('Báo cáo'!$Q:$Q,'Báo cáo'!$AD:$AD,$A151,'Báo cáo'!$AA:$AA,"&lt;="&amp;G$4)</f>
        <v>0</v>
      </c>
      <c r="H151" s="28">
        <f>SUMIFS('Báo cáo'!$O:$O,'Báo cáo'!$AD:$AD,$A151,'Báo cáo'!$Z:$Z,"&lt;="&amp;H$4)+SUMIFS('Báo cáo'!$P:$P,'Báo cáo'!$AD:$AD,$A151,'Báo cáo'!$Z:$Z,"&lt;="&amp;H$4)-SUMIFS('Báo cáo'!$Q:$Q,'Báo cáo'!$AD:$AD,$A151,'Báo cáo'!$AA:$AA,"&lt;="&amp;H$4)</f>
        <v>0</v>
      </c>
      <c r="I151" s="28">
        <f>SUMIFS('Báo cáo'!$O:$O,'Báo cáo'!$AD:$AD,$A151,'Báo cáo'!$Z:$Z,"&lt;="&amp;I$4)+SUMIFS('Báo cáo'!$P:$P,'Báo cáo'!$AD:$AD,$A151,'Báo cáo'!$Z:$Z,"&lt;="&amp;I$4)-SUMIFS('Báo cáo'!$Q:$Q,'Báo cáo'!$AD:$AD,$A151,'Báo cáo'!$AA:$AA,"&lt;="&amp;I$4)</f>
        <v>0</v>
      </c>
      <c r="J151" s="28">
        <f>SUMIFS('Báo cáo'!$O:$O,'Báo cáo'!$AD:$AD,$A151,'Báo cáo'!$Z:$Z,"&lt;="&amp;J$4)+SUMIFS('Báo cáo'!$P:$P,'Báo cáo'!$AD:$AD,$A151,'Báo cáo'!$Z:$Z,"&lt;="&amp;J$4)-SUMIFS('Báo cáo'!$Q:$Q,'Báo cáo'!$AD:$AD,$A151,'Báo cáo'!$AA:$AA,"&lt;="&amp;J$4)</f>
        <v>0</v>
      </c>
      <c r="K151" s="28">
        <f>SUMIFS('Báo cáo'!$O:$O,'Báo cáo'!$AD:$AD,$A151,'Báo cáo'!$Z:$Z,"&lt;="&amp;K$4)+SUMIFS('Báo cáo'!$P:$P,'Báo cáo'!$AD:$AD,$A151,'Báo cáo'!$Z:$Z,"&lt;="&amp;K$4)-SUMIFS('Báo cáo'!$Q:$Q,'Báo cáo'!$AD:$AD,$A151,'Báo cáo'!$AA:$AA,"&lt;="&amp;K$4)</f>
        <v>0</v>
      </c>
      <c r="L151" s="28">
        <f>SUMIFS('Báo cáo'!$O:$O,'Báo cáo'!$AD:$AD,$A151,'Báo cáo'!$Z:$Z,"&lt;="&amp;L$4)+SUMIFS('Báo cáo'!$P:$P,'Báo cáo'!$AD:$AD,$A151,'Báo cáo'!$Z:$Z,"&lt;="&amp;L$4)-SUMIFS('Báo cáo'!$Q:$Q,'Báo cáo'!$AD:$AD,$A151,'Báo cáo'!$AA:$AA,"&lt;="&amp;L$4)</f>
        <v>0</v>
      </c>
      <c r="M151" s="28">
        <f>SUMIFS('Báo cáo'!$O:$O,'Báo cáo'!$AD:$AD,$A151,'Báo cáo'!$Z:$Z,"&lt;="&amp;M$4)+SUMIFS('Báo cáo'!$P:$P,'Báo cáo'!$AD:$AD,$A151,'Báo cáo'!$Z:$Z,"&lt;="&amp;M$4)-SUMIFS('Báo cáo'!$Q:$Q,'Báo cáo'!$AD:$AD,$A151,'Báo cáo'!$AA:$AA,"&lt;="&amp;M$4)</f>
        <v>0</v>
      </c>
      <c r="N151" s="28">
        <f>SUMIFS('Báo cáo'!$O:$O,'Báo cáo'!$AD:$AD,$A151,'Báo cáo'!$Z:$Z,"&lt;="&amp;N$4)+SUMIFS('Báo cáo'!$P:$P,'Báo cáo'!$AD:$AD,$A151,'Báo cáo'!$Z:$Z,"&lt;="&amp;N$4)-SUMIFS('Báo cáo'!$Q:$Q,'Báo cáo'!$AD:$AD,$A151,'Báo cáo'!$AA:$AA,"&lt;="&amp;N$4)</f>
        <v>0</v>
      </c>
    </row>
    <row r="152" spans="1:14">
      <c r="A152"/>
      <c r="B152"/>
      <c r="C152" s="114">
        <f>SUMIFS('Báo cáo'!$O:$O,'Báo cáo'!$AD:$AD,$A152,'Báo cáo'!$Z:$Z,"&lt;="&amp;C$4)+SUMIFS('Báo cáo'!$P:$P,'Báo cáo'!$AD:$AD,$A152,'Báo cáo'!$Z:$Z,"&lt;="&amp;C$4)-SUMIFS('Báo cáo'!$Q:$Q,'Báo cáo'!$AD:$AD,$A152,'Báo cáo'!$AA:$AA,"&lt;="&amp;C$4)</f>
        <v>0</v>
      </c>
      <c r="D152" s="28">
        <f>SUMIFS('Báo cáo'!$O:$O,'Báo cáo'!$AD:$AD,$A152,'Báo cáo'!$Z:$Z,"&lt;="&amp;D$4)+SUMIFS('Báo cáo'!$P:$P,'Báo cáo'!$AD:$AD,$A152,'Báo cáo'!$Z:$Z,"&lt;="&amp;D$4)-SUMIFS('Báo cáo'!$Q:$Q,'Báo cáo'!$AD:$AD,$A152,'Báo cáo'!$AA:$AA,"&lt;="&amp;D$4)</f>
        <v>0</v>
      </c>
      <c r="E152" s="28">
        <f>SUMIFS('Báo cáo'!$O:$O,'Báo cáo'!$AD:$AD,$A152,'Báo cáo'!$Z:$Z,"&lt;="&amp;E$4)+SUMIFS('Báo cáo'!$P:$P,'Báo cáo'!$AD:$AD,$A152,'Báo cáo'!$Z:$Z,"&lt;="&amp;E$4)-SUMIFS('Báo cáo'!$Q:$Q,'Báo cáo'!$AD:$AD,$A152,'Báo cáo'!$AA:$AA,"&lt;="&amp;E$4)</f>
        <v>0</v>
      </c>
      <c r="F152" s="28">
        <f>SUMIFS('Báo cáo'!$O:$O,'Báo cáo'!$AD:$AD,$A152,'Báo cáo'!$Z:$Z,"&lt;="&amp;F$4)+SUMIFS('Báo cáo'!$P:$P,'Báo cáo'!$AD:$AD,$A152,'Báo cáo'!$Z:$Z,"&lt;="&amp;F$4)-SUMIFS('Báo cáo'!$Q:$Q,'Báo cáo'!$AD:$AD,$A152,'Báo cáo'!$AA:$AA,"&lt;="&amp;F$4)</f>
        <v>0</v>
      </c>
      <c r="G152" s="28">
        <f>SUMIFS('Báo cáo'!$O:$O,'Báo cáo'!$AD:$AD,$A152,'Báo cáo'!$Z:$Z,"&lt;="&amp;G$4)+SUMIFS('Báo cáo'!$P:$P,'Báo cáo'!$AD:$AD,$A152,'Báo cáo'!$Z:$Z,"&lt;="&amp;G$4)-SUMIFS('Báo cáo'!$Q:$Q,'Báo cáo'!$AD:$AD,$A152,'Báo cáo'!$AA:$AA,"&lt;="&amp;G$4)</f>
        <v>0</v>
      </c>
      <c r="H152" s="28">
        <f>SUMIFS('Báo cáo'!$O:$O,'Báo cáo'!$AD:$AD,$A152,'Báo cáo'!$Z:$Z,"&lt;="&amp;H$4)+SUMIFS('Báo cáo'!$P:$P,'Báo cáo'!$AD:$AD,$A152,'Báo cáo'!$Z:$Z,"&lt;="&amp;H$4)-SUMIFS('Báo cáo'!$Q:$Q,'Báo cáo'!$AD:$AD,$A152,'Báo cáo'!$AA:$AA,"&lt;="&amp;H$4)</f>
        <v>0</v>
      </c>
      <c r="I152" s="28">
        <f>SUMIFS('Báo cáo'!$O:$O,'Báo cáo'!$AD:$AD,$A152,'Báo cáo'!$Z:$Z,"&lt;="&amp;I$4)+SUMIFS('Báo cáo'!$P:$P,'Báo cáo'!$AD:$AD,$A152,'Báo cáo'!$Z:$Z,"&lt;="&amp;I$4)-SUMIFS('Báo cáo'!$Q:$Q,'Báo cáo'!$AD:$AD,$A152,'Báo cáo'!$AA:$AA,"&lt;="&amp;I$4)</f>
        <v>0</v>
      </c>
      <c r="J152" s="28">
        <f>SUMIFS('Báo cáo'!$O:$O,'Báo cáo'!$AD:$AD,$A152,'Báo cáo'!$Z:$Z,"&lt;="&amp;J$4)+SUMIFS('Báo cáo'!$P:$P,'Báo cáo'!$AD:$AD,$A152,'Báo cáo'!$Z:$Z,"&lt;="&amp;J$4)-SUMIFS('Báo cáo'!$Q:$Q,'Báo cáo'!$AD:$AD,$A152,'Báo cáo'!$AA:$AA,"&lt;="&amp;J$4)</f>
        <v>0</v>
      </c>
      <c r="K152" s="28">
        <f>SUMIFS('Báo cáo'!$O:$O,'Báo cáo'!$AD:$AD,$A152,'Báo cáo'!$Z:$Z,"&lt;="&amp;K$4)+SUMIFS('Báo cáo'!$P:$P,'Báo cáo'!$AD:$AD,$A152,'Báo cáo'!$Z:$Z,"&lt;="&amp;K$4)-SUMIFS('Báo cáo'!$Q:$Q,'Báo cáo'!$AD:$AD,$A152,'Báo cáo'!$AA:$AA,"&lt;="&amp;K$4)</f>
        <v>0</v>
      </c>
      <c r="L152" s="28">
        <f>SUMIFS('Báo cáo'!$O:$O,'Báo cáo'!$AD:$AD,$A152,'Báo cáo'!$Z:$Z,"&lt;="&amp;L$4)+SUMIFS('Báo cáo'!$P:$P,'Báo cáo'!$AD:$AD,$A152,'Báo cáo'!$Z:$Z,"&lt;="&amp;L$4)-SUMIFS('Báo cáo'!$Q:$Q,'Báo cáo'!$AD:$AD,$A152,'Báo cáo'!$AA:$AA,"&lt;="&amp;L$4)</f>
        <v>0</v>
      </c>
      <c r="M152" s="28">
        <f>SUMIFS('Báo cáo'!$O:$O,'Báo cáo'!$AD:$AD,$A152,'Báo cáo'!$Z:$Z,"&lt;="&amp;M$4)+SUMIFS('Báo cáo'!$P:$P,'Báo cáo'!$AD:$AD,$A152,'Báo cáo'!$Z:$Z,"&lt;="&amp;M$4)-SUMIFS('Báo cáo'!$Q:$Q,'Báo cáo'!$AD:$AD,$A152,'Báo cáo'!$AA:$AA,"&lt;="&amp;M$4)</f>
        <v>0</v>
      </c>
      <c r="N152" s="28">
        <f>SUMIFS('Báo cáo'!$O:$O,'Báo cáo'!$AD:$AD,$A152,'Báo cáo'!$Z:$Z,"&lt;="&amp;N$4)+SUMIFS('Báo cáo'!$P:$P,'Báo cáo'!$AD:$AD,$A152,'Báo cáo'!$Z:$Z,"&lt;="&amp;N$4)-SUMIFS('Báo cáo'!$Q:$Q,'Báo cáo'!$AD:$AD,$A152,'Báo cáo'!$AA:$AA,"&lt;="&amp;N$4)</f>
        <v>0</v>
      </c>
    </row>
    <row r="153" spans="1:14">
      <c r="A153"/>
      <c r="B153"/>
      <c r="C153" s="114">
        <f>SUMIFS('Báo cáo'!$O:$O,'Báo cáo'!$AD:$AD,$A153,'Báo cáo'!$Z:$Z,"&lt;="&amp;C$4)+SUMIFS('Báo cáo'!$P:$P,'Báo cáo'!$AD:$AD,$A153,'Báo cáo'!$Z:$Z,"&lt;="&amp;C$4)-SUMIFS('Báo cáo'!$Q:$Q,'Báo cáo'!$AD:$AD,$A153,'Báo cáo'!$AA:$AA,"&lt;="&amp;C$4)</f>
        <v>0</v>
      </c>
      <c r="D153" s="28">
        <f>SUMIFS('Báo cáo'!$O:$O,'Báo cáo'!$AD:$AD,$A153,'Báo cáo'!$Z:$Z,"&lt;="&amp;D$4)+SUMIFS('Báo cáo'!$P:$P,'Báo cáo'!$AD:$AD,$A153,'Báo cáo'!$Z:$Z,"&lt;="&amp;D$4)-SUMIFS('Báo cáo'!$Q:$Q,'Báo cáo'!$AD:$AD,$A153,'Báo cáo'!$AA:$AA,"&lt;="&amp;D$4)</f>
        <v>0</v>
      </c>
      <c r="E153" s="28">
        <f>SUMIFS('Báo cáo'!$O:$O,'Báo cáo'!$AD:$AD,$A153,'Báo cáo'!$Z:$Z,"&lt;="&amp;E$4)+SUMIFS('Báo cáo'!$P:$P,'Báo cáo'!$AD:$AD,$A153,'Báo cáo'!$Z:$Z,"&lt;="&amp;E$4)-SUMIFS('Báo cáo'!$Q:$Q,'Báo cáo'!$AD:$AD,$A153,'Báo cáo'!$AA:$AA,"&lt;="&amp;E$4)</f>
        <v>0</v>
      </c>
      <c r="F153" s="28">
        <f>SUMIFS('Báo cáo'!$O:$O,'Báo cáo'!$AD:$AD,$A153,'Báo cáo'!$Z:$Z,"&lt;="&amp;F$4)+SUMIFS('Báo cáo'!$P:$P,'Báo cáo'!$AD:$AD,$A153,'Báo cáo'!$Z:$Z,"&lt;="&amp;F$4)-SUMIFS('Báo cáo'!$Q:$Q,'Báo cáo'!$AD:$AD,$A153,'Báo cáo'!$AA:$AA,"&lt;="&amp;F$4)</f>
        <v>0</v>
      </c>
      <c r="G153" s="28">
        <f>SUMIFS('Báo cáo'!$O:$O,'Báo cáo'!$AD:$AD,$A153,'Báo cáo'!$Z:$Z,"&lt;="&amp;G$4)+SUMIFS('Báo cáo'!$P:$P,'Báo cáo'!$AD:$AD,$A153,'Báo cáo'!$Z:$Z,"&lt;="&amp;G$4)-SUMIFS('Báo cáo'!$Q:$Q,'Báo cáo'!$AD:$AD,$A153,'Báo cáo'!$AA:$AA,"&lt;="&amp;G$4)</f>
        <v>0</v>
      </c>
      <c r="H153" s="28">
        <f>SUMIFS('Báo cáo'!$O:$O,'Báo cáo'!$AD:$AD,$A153,'Báo cáo'!$Z:$Z,"&lt;="&amp;H$4)+SUMIFS('Báo cáo'!$P:$P,'Báo cáo'!$AD:$AD,$A153,'Báo cáo'!$Z:$Z,"&lt;="&amp;H$4)-SUMIFS('Báo cáo'!$Q:$Q,'Báo cáo'!$AD:$AD,$A153,'Báo cáo'!$AA:$AA,"&lt;="&amp;H$4)</f>
        <v>0</v>
      </c>
      <c r="I153" s="28">
        <f>SUMIFS('Báo cáo'!$O:$O,'Báo cáo'!$AD:$AD,$A153,'Báo cáo'!$Z:$Z,"&lt;="&amp;I$4)+SUMIFS('Báo cáo'!$P:$P,'Báo cáo'!$AD:$AD,$A153,'Báo cáo'!$Z:$Z,"&lt;="&amp;I$4)-SUMIFS('Báo cáo'!$Q:$Q,'Báo cáo'!$AD:$AD,$A153,'Báo cáo'!$AA:$AA,"&lt;="&amp;I$4)</f>
        <v>0</v>
      </c>
      <c r="J153" s="28">
        <f>SUMIFS('Báo cáo'!$O:$O,'Báo cáo'!$AD:$AD,$A153,'Báo cáo'!$Z:$Z,"&lt;="&amp;J$4)+SUMIFS('Báo cáo'!$P:$P,'Báo cáo'!$AD:$AD,$A153,'Báo cáo'!$Z:$Z,"&lt;="&amp;J$4)-SUMIFS('Báo cáo'!$Q:$Q,'Báo cáo'!$AD:$AD,$A153,'Báo cáo'!$AA:$AA,"&lt;="&amp;J$4)</f>
        <v>0</v>
      </c>
      <c r="K153" s="28">
        <f>SUMIFS('Báo cáo'!$O:$O,'Báo cáo'!$AD:$AD,$A153,'Báo cáo'!$Z:$Z,"&lt;="&amp;K$4)+SUMIFS('Báo cáo'!$P:$P,'Báo cáo'!$AD:$AD,$A153,'Báo cáo'!$Z:$Z,"&lt;="&amp;K$4)-SUMIFS('Báo cáo'!$Q:$Q,'Báo cáo'!$AD:$AD,$A153,'Báo cáo'!$AA:$AA,"&lt;="&amp;K$4)</f>
        <v>0</v>
      </c>
      <c r="L153" s="28">
        <f>SUMIFS('Báo cáo'!$O:$O,'Báo cáo'!$AD:$AD,$A153,'Báo cáo'!$Z:$Z,"&lt;="&amp;L$4)+SUMIFS('Báo cáo'!$P:$P,'Báo cáo'!$AD:$AD,$A153,'Báo cáo'!$Z:$Z,"&lt;="&amp;L$4)-SUMIFS('Báo cáo'!$Q:$Q,'Báo cáo'!$AD:$AD,$A153,'Báo cáo'!$AA:$AA,"&lt;="&amp;L$4)</f>
        <v>0</v>
      </c>
      <c r="M153" s="28">
        <f>SUMIFS('Báo cáo'!$O:$O,'Báo cáo'!$AD:$AD,$A153,'Báo cáo'!$Z:$Z,"&lt;="&amp;M$4)+SUMIFS('Báo cáo'!$P:$P,'Báo cáo'!$AD:$AD,$A153,'Báo cáo'!$Z:$Z,"&lt;="&amp;M$4)-SUMIFS('Báo cáo'!$Q:$Q,'Báo cáo'!$AD:$AD,$A153,'Báo cáo'!$AA:$AA,"&lt;="&amp;M$4)</f>
        <v>0</v>
      </c>
      <c r="N153" s="28">
        <f>SUMIFS('Báo cáo'!$O:$O,'Báo cáo'!$AD:$AD,$A153,'Báo cáo'!$Z:$Z,"&lt;="&amp;N$4)+SUMIFS('Báo cáo'!$P:$P,'Báo cáo'!$AD:$AD,$A153,'Báo cáo'!$Z:$Z,"&lt;="&amp;N$4)-SUMIFS('Báo cáo'!$Q:$Q,'Báo cáo'!$AD:$AD,$A153,'Báo cáo'!$AA:$AA,"&lt;="&amp;N$4)</f>
        <v>0</v>
      </c>
    </row>
    <row r="154" spans="1:14">
      <c r="A154"/>
      <c r="B154"/>
      <c r="C154" s="114">
        <f>SUMIFS('Báo cáo'!$O:$O,'Báo cáo'!$AD:$AD,$A154,'Báo cáo'!$Z:$Z,"&lt;="&amp;C$4)+SUMIFS('Báo cáo'!$P:$P,'Báo cáo'!$AD:$AD,$A154,'Báo cáo'!$Z:$Z,"&lt;="&amp;C$4)-SUMIFS('Báo cáo'!$Q:$Q,'Báo cáo'!$AD:$AD,$A154,'Báo cáo'!$AA:$AA,"&lt;="&amp;C$4)</f>
        <v>0</v>
      </c>
      <c r="D154" s="28">
        <f>SUMIFS('Báo cáo'!$O:$O,'Báo cáo'!$AD:$AD,$A154,'Báo cáo'!$Z:$Z,"&lt;="&amp;D$4)+SUMIFS('Báo cáo'!$P:$P,'Báo cáo'!$AD:$AD,$A154,'Báo cáo'!$Z:$Z,"&lt;="&amp;D$4)-SUMIFS('Báo cáo'!$Q:$Q,'Báo cáo'!$AD:$AD,$A154,'Báo cáo'!$AA:$AA,"&lt;="&amp;D$4)</f>
        <v>0</v>
      </c>
      <c r="E154" s="28">
        <f>SUMIFS('Báo cáo'!$O:$O,'Báo cáo'!$AD:$AD,$A154,'Báo cáo'!$Z:$Z,"&lt;="&amp;E$4)+SUMIFS('Báo cáo'!$P:$P,'Báo cáo'!$AD:$AD,$A154,'Báo cáo'!$Z:$Z,"&lt;="&amp;E$4)-SUMIFS('Báo cáo'!$Q:$Q,'Báo cáo'!$AD:$AD,$A154,'Báo cáo'!$AA:$AA,"&lt;="&amp;E$4)</f>
        <v>0</v>
      </c>
      <c r="F154" s="28">
        <f>SUMIFS('Báo cáo'!$O:$O,'Báo cáo'!$AD:$AD,$A154,'Báo cáo'!$Z:$Z,"&lt;="&amp;F$4)+SUMIFS('Báo cáo'!$P:$P,'Báo cáo'!$AD:$AD,$A154,'Báo cáo'!$Z:$Z,"&lt;="&amp;F$4)-SUMIFS('Báo cáo'!$Q:$Q,'Báo cáo'!$AD:$AD,$A154,'Báo cáo'!$AA:$AA,"&lt;="&amp;F$4)</f>
        <v>0</v>
      </c>
      <c r="G154" s="28">
        <f>SUMIFS('Báo cáo'!$O:$O,'Báo cáo'!$AD:$AD,$A154,'Báo cáo'!$Z:$Z,"&lt;="&amp;G$4)+SUMIFS('Báo cáo'!$P:$P,'Báo cáo'!$AD:$AD,$A154,'Báo cáo'!$Z:$Z,"&lt;="&amp;G$4)-SUMIFS('Báo cáo'!$Q:$Q,'Báo cáo'!$AD:$AD,$A154,'Báo cáo'!$AA:$AA,"&lt;="&amp;G$4)</f>
        <v>0</v>
      </c>
      <c r="H154" s="28">
        <f>SUMIFS('Báo cáo'!$O:$O,'Báo cáo'!$AD:$AD,$A154,'Báo cáo'!$Z:$Z,"&lt;="&amp;H$4)+SUMIFS('Báo cáo'!$P:$P,'Báo cáo'!$AD:$AD,$A154,'Báo cáo'!$Z:$Z,"&lt;="&amp;H$4)-SUMIFS('Báo cáo'!$Q:$Q,'Báo cáo'!$AD:$AD,$A154,'Báo cáo'!$AA:$AA,"&lt;="&amp;H$4)</f>
        <v>0</v>
      </c>
      <c r="I154" s="28">
        <f>SUMIFS('Báo cáo'!$O:$O,'Báo cáo'!$AD:$AD,$A154,'Báo cáo'!$Z:$Z,"&lt;="&amp;I$4)+SUMIFS('Báo cáo'!$P:$P,'Báo cáo'!$AD:$AD,$A154,'Báo cáo'!$Z:$Z,"&lt;="&amp;I$4)-SUMIFS('Báo cáo'!$Q:$Q,'Báo cáo'!$AD:$AD,$A154,'Báo cáo'!$AA:$AA,"&lt;="&amp;I$4)</f>
        <v>0</v>
      </c>
      <c r="J154" s="28">
        <f>SUMIFS('Báo cáo'!$O:$O,'Báo cáo'!$AD:$AD,$A154,'Báo cáo'!$Z:$Z,"&lt;="&amp;J$4)+SUMIFS('Báo cáo'!$P:$P,'Báo cáo'!$AD:$AD,$A154,'Báo cáo'!$Z:$Z,"&lt;="&amp;J$4)-SUMIFS('Báo cáo'!$Q:$Q,'Báo cáo'!$AD:$AD,$A154,'Báo cáo'!$AA:$AA,"&lt;="&amp;J$4)</f>
        <v>0</v>
      </c>
      <c r="K154" s="28">
        <f>SUMIFS('Báo cáo'!$O:$O,'Báo cáo'!$AD:$AD,$A154,'Báo cáo'!$Z:$Z,"&lt;="&amp;K$4)+SUMIFS('Báo cáo'!$P:$P,'Báo cáo'!$AD:$AD,$A154,'Báo cáo'!$Z:$Z,"&lt;="&amp;K$4)-SUMIFS('Báo cáo'!$Q:$Q,'Báo cáo'!$AD:$AD,$A154,'Báo cáo'!$AA:$AA,"&lt;="&amp;K$4)</f>
        <v>0</v>
      </c>
      <c r="L154" s="28">
        <f>SUMIFS('Báo cáo'!$O:$O,'Báo cáo'!$AD:$AD,$A154,'Báo cáo'!$Z:$Z,"&lt;="&amp;L$4)+SUMIFS('Báo cáo'!$P:$P,'Báo cáo'!$AD:$AD,$A154,'Báo cáo'!$Z:$Z,"&lt;="&amp;L$4)-SUMIFS('Báo cáo'!$Q:$Q,'Báo cáo'!$AD:$AD,$A154,'Báo cáo'!$AA:$AA,"&lt;="&amp;L$4)</f>
        <v>0</v>
      </c>
      <c r="M154" s="28">
        <f>SUMIFS('Báo cáo'!$O:$O,'Báo cáo'!$AD:$AD,$A154,'Báo cáo'!$Z:$Z,"&lt;="&amp;M$4)+SUMIFS('Báo cáo'!$P:$P,'Báo cáo'!$AD:$AD,$A154,'Báo cáo'!$Z:$Z,"&lt;="&amp;M$4)-SUMIFS('Báo cáo'!$Q:$Q,'Báo cáo'!$AD:$AD,$A154,'Báo cáo'!$AA:$AA,"&lt;="&amp;M$4)</f>
        <v>0</v>
      </c>
      <c r="N154" s="28">
        <f>SUMIFS('Báo cáo'!$O:$O,'Báo cáo'!$AD:$AD,$A154,'Báo cáo'!$Z:$Z,"&lt;="&amp;N$4)+SUMIFS('Báo cáo'!$P:$P,'Báo cáo'!$AD:$AD,$A154,'Báo cáo'!$Z:$Z,"&lt;="&amp;N$4)-SUMIFS('Báo cáo'!$Q:$Q,'Báo cáo'!$AD:$AD,$A154,'Báo cáo'!$AA:$AA,"&lt;="&amp;N$4)</f>
        <v>0</v>
      </c>
    </row>
    <row r="155" spans="1:14">
      <c r="A155"/>
      <c r="B155"/>
    </row>
    <row r="156" spans="1:14">
      <c r="A156"/>
      <c r="B156"/>
    </row>
    <row r="157" spans="1:14">
      <c r="A157"/>
      <c r="B157"/>
    </row>
    <row r="158" spans="1:14">
      <c r="A158"/>
      <c r="B158"/>
    </row>
    <row r="159" spans="1:14">
      <c r="A159"/>
      <c r="B159"/>
    </row>
    <row r="160" spans="1:14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</sheetData>
  <autoFilter ref="C4:N154" xr:uid="{B384569D-5CF7-43A6-9EEE-F4002056360F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150"/>
  <sheetViews>
    <sheetView zoomScaleNormal="100" workbookViewId="0">
      <pane xSplit="4" ySplit="3" topLeftCell="E21" activePane="bottomRight" state="frozen"/>
      <selection pane="topRight" activeCell="E1" sqref="E1"/>
      <selection pane="bottomLeft" activeCell="A4" sqref="A4"/>
      <selection pane="bottomRight" activeCell="G77" sqref="G77"/>
    </sheetView>
  </sheetViews>
  <sheetFormatPr defaultColWidth="9.125" defaultRowHeight="12.75"/>
  <cols>
    <col min="1" max="1" width="28.375" style="104" customWidth="1"/>
    <col min="2" max="2" width="26.25" style="104" customWidth="1"/>
    <col min="3" max="3" width="15" style="107" customWidth="1"/>
    <col min="4" max="4" width="18.25" style="89" customWidth="1"/>
    <col min="5" max="5" width="13.625" style="90" customWidth="1"/>
    <col min="6" max="6" width="15" style="93" customWidth="1"/>
    <col min="7" max="7" width="36.375" style="93" customWidth="1"/>
    <col min="8" max="8" width="15.875" style="78" bestFit="1" customWidth="1"/>
    <col min="9" max="9" width="9.75" style="78" customWidth="1"/>
    <col min="10" max="10" width="13.25" style="78" customWidth="1"/>
    <col min="11" max="11" width="15" style="78" bestFit="1" customWidth="1"/>
    <col min="12" max="12" width="12.875" style="93" bestFit="1" customWidth="1"/>
    <col min="13" max="13" width="19" style="106" bestFit="1" customWidth="1"/>
    <col min="14" max="14" width="20.375" style="105" customWidth="1"/>
    <col min="15" max="15" width="16.25" style="78" customWidth="1"/>
    <col min="16" max="16" width="16.25" style="105" customWidth="1"/>
    <col min="17" max="17" width="16.625" style="78" bestFit="1" customWidth="1"/>
    <col min="18" max="18" width="17.375" style="93" bestFit="1" customWidth="1"/>
    <col min="19" max="19" width="16.125" style="106" bestFit="1" customWidth="1"/>
    <col min="20" max="20" width="11.875" style="93" bestFit="1" customWidth="1"/>
    <col min="21" max="21" width="17.25" style="105" bestFit="1" customWidth="1"/>
    <col min="22" max="22" width="13.125" style="93" bestFit="1" customWidth="1"/>
    <col min="23" max="23" width="13.25" style="78" bestFit="1" customWidth="1"/>
    <col min="24" max="24" width="15.25" style="78" bestFit="1" customWidth="1"/>
    <col min="25" max="25" width="43.25" style="105" bestFit="1" customWidth="1"/>
    <col min="26" max="26" width="13.625" style="92" bestFit="1" customWidth="1"/>
    <col min="27" max="27" width="16" style="92" bestFit="1" customWidth="1"/>
    <col min="28" max="28" width="9.75" style="93" customWidth="1"/>
    <col min="29" max="29" width="16.625" style="93" customWidth="1"/>
    <col min="30" max="30" width="18.25" style="93" customWidth="1"/>
    <col min="31" max="31" width="82.625" style="93" bestFit="1" customWidth="1"/>
    <col min="32" max="32" width="17.875" style="93" bestFit="1" customWidth="1"/>
    <col min="33" max="33" width="9.25" style="93" bestFit="1" customWidth="1"/>
    <col min="34" max="16384" width="9.125" style="93"/>
  </cols>
  <sheetData>
    <row r="1" spans="1:33">
      <c r="A1" s="88" t="s">
        <v>1</v>
      </c>
      <c r="B1" s="88"/>
      <c r="C1" s="88"/>
      <c r="F1" s="88"/>
      <c r="G1" s="88"/>
      <c r="H1" s="79"/>
      <c r="I1" s="79"/>
      <c r="J1" s="79"/>
      <c r="K1" s="79"/>
      <c r="L1" s="88"/>
      <c r="M1" s="91"/>
      <c r="N1" s="88"/>
      <c r="O1" s="79"/>
      <c r="P1" s="82">
        <f>SUBTOTAL(109,P4:P995877)</f>
        <v>117264198.88</v>
      </c>
      <c r="Q1" s="82">
        <f>SUBTOTAL(109,Q4:Q995877)</f>
        <v>97608580.879999995</v>
      </c>
      <c r="R1" s="82"/>
      <c r="S1" s="91"/>
      <c r="T1" s="88"/>
      <c r="U1" s="88"/>
      <c r="V1" s="79"/>
      <c r="W1" s="88"/>
      <c r="X1" s="79"/>
      <c r="Y1" s="88"/>
      <c r="AB1" s="121" t="s">
        <v>7083</v>
      </c>
    </row>
    <row r="2" spans="1:33">
      <c r="A2" s="88" t="s">
        <v>4</v>
      </c>
      <c r="B2" s="88"/>
      <c r="C2" s="88"/>
      <c r="F2" s="88"/>
      <c r="G2" s="88"/>
      <c r="H2" s="79"/>
      <c r="I2" s="79"/>
      <c r="J2" s="79"/>
      <c r="K2" s="79"/>
      <c r="L2" s="88"/>
      <c r="M2" s="91"/>
      <c r="N2" s="88"/>
      <c r="O2" s="79"/>
      <c r="P2" s="88"/>
      <c r="Q2" s="79"/>
      <c r="R2" s="88"/>
      <c r="S2" s="91"/>
      <c r="T2" s="88"/>
      <c r="U2" s="88"/>
      <c r="V2" s="79"/>
      <c r="W2" s="88"/>
      <c r="X2" s="79"/>
      <c r="Y2" s="88"/>
      <c r="AB2" s="88"/>
    </row>
    <row r="3" spans="1:33" ht="25.5">
      <c r="A3" s="94" t="s">
        <v>8</v>
      </c>
      <c r="B3" s="94" t="s">
        <v>20</v>
      </c>
      <c r="C3" s="95" t="s">
        <v>11</v>
      </c>
      <c r="D3" s="96" t="s">
        <v>12</v>
      </c>
      <c r="E3" s="90" t="s">
        <v>5</v>
      </c>
      <c r="F3" s="97" t="s">
        <v>0</v>
      </c>
      <c r="G3" s="97" t="s">
        <v>14</v>
      </c>
      <c r="H3" s="80" t="s">
        <v>9</v>
      </c>
      <c r="I3" s="80" t="s">
        <v>21</v>
      </c>
      <c r="J3" s="80" t="s">
        <v>22</v>
      </c>
      <c r="K3" s="80" t="s">
        <v>25</v>
      </c>
      <c r="L3" s="98" t="s">
        <v>23</v>
      </c>
      <c r="M3" s="95" t="s">
        <v>18</v>
      </c>
      <c r="N3" s="98" t="s">
        <v>19</v>
      </c>
      <c r="O3" s="81" t="s">
        <v>15</v>
      </c>
      <c r="P3" s="99" t="s">
        <v>26</v>
      </c>
      <c r="Q3" s="81" t="s">
        <v>27</v>
      </c>
      <c r="R3" s="99" t="s">
        <v>3</v>
      </c>
      <c r="S3" s="100" t="s">
        <v>28</v>
      </c>
      <c r="T3" s="99" t="s">
        <v>2</v>
      </c>
      <c r="U3" s="99" t="s">
        <v>6</v>
      </c>
      <c r="V3" s="81" t="s">
        <v>7</v>
      </c>
      <c r="W3" s="101" t="s">
        <v>16</v>
      </c>
      <c r="X3" s="81" t="s">
        <v>13</v>
      </c>
      <c r="Y3" s="101" t="s">
        <v>10</v>
      </c>
      <c r="Z3" s="102" t="s">
        <v>29</v>
      </c>
      <c r="AA3" s="102" t="s">
        <v>30</v>
      </c>
      <c r="AB3" s="103" t="s">
        <v>256</v>
      </c>
      <c r="AC3" s="103" t="s">
        <v>255</v>
      </c>
      <c r="AD3" s="101" t="s">
        <v>5284</v>
      </c>
      <c r="AE3" s="101" t="s">
        <v>5291</v>
      </c>
      <c r="AF3" s="101" t="s">
        <v>5293</v>
      </c>
      <c r="AG3" s="101" t="s">
        <v>5360</v>
      </c>
    </row>
    <row r="4" spans="1:33">
      <c r="A4" s="23" t="s">
        <v>6879</v>
      </c>
      <c r="B4" s="23" t="s">
        <v>2850</v>
      </c>
      <c r="C4" s="136">
        <v>45992</v>
      </c>
      <c r="D4" s="23"/>
      <c r="E4" s="136">
        <v>45992</v>
      </c>
      <c r="F4" s="83" t="s">
        <v>7291</v>
      </c>
      <c r="G4" s="83" t="s">
        <v>2917</v>
      </c>
      <c r="H4" s="137">
        <v>636844</v>
      </c>
      <c r="I4" s="22">
        <v>0</v>
      </c>
      <c r="J4" s="29">
        <v>50948</v>
      </c>
      <c r="K4" s="29">
        <v>687792</v>
      </c>
      <c r="L4" s="105" t="s">
        <v>243</v>
      </c>
      <c r="M4" s="109">
        <v>46042</v>
      </c>
      <c r="O4" s="29">
        <f>IF(Table1[[#This Row],[Phân loại]]="Tồn đầu kỳ",Table1[[#This Row],[Tổng giá trị]],0)</f>
        <v>687792</v>
      </c>
      <c r="P4" s="105">
        <f>IF(Table1[[#This Row],[Số còn phải thu ĐK]]&lt;&gt;0,0,Table1[[#This Row],[Tổng giá trị]])</f>
        <v>0</v>
      </c>
      <c r="Q4" s="29">
        <f t="shared" ref="Q4" si="0">IF(M4&lt;&gt;"",IF(O4&lt;&gt;0,O4,P4),0)</f>
        <v>687792</v>
      </c>
      <c r="R4" s="105">
        <f>Table1[[#This Row],[Số còn phải thu ĐK]]+Table1[[#This Row],[Giá Trị HD sau CK]]-Table1[[#This Row],[Số tiền đã thu]]</f>
        <v>0</v>
      </c>
      <c r="S4" s="106">
        <f>IF(Table1[[#This Row],[Ngày hóa đơn]]&lt;&gt;"",Table1[[#This Row],[Ngày hóa đơn]],Table1[[#This Row],[Ngày hạch toán]])</f>
        <v>45992</v>
      </c>
      <c r="T4" s="105"/>
      <c r="U4" s="106">
        <f>IF(Table1[[#This Row],[Ngày tính CN]]="","",S4+T4)</f>
        <v>45992</v>
      </c>
      <c r="V4" s="29">
        <f ca="1">IF(Table1[[#This Row],[Hạn thanh toán]]="","",IF((U4-NOW())&lt;0,0,(U4-NOW())))</f>
        <v>0</v>
      </c>
      <c r="W4" s="29"/>
      <c r="X4" s="93" t="str">
        <f t="shared" ref="X4:X14" ca="1" si="1">IF(OR($U4="",$R4=0),"",IF(($U4-NOW())&lt;0,-($U4-NOW()),0))</f>
        <v/>
      </c>
      <c r="Y4" s="93" t="str">
        <f t="shared" ref="Y4" si="2">IF(R4=0,"Đã thanh toán",IF(X4="","",IF(X4&lt;=0,"Chưa đến hạn thanh toán",IF(X4&lt;=30,"Nợ quá hạn 30 ngày",IF(X4&lt;=60,"Nợ quá hạn từ 30 ngày đến 60 ngày",IF(X4&lt;=90,"Nợ quá hạn từ 60 ngày đến 90 ngày",IF(X4&lt;=120,"Nợ quá hạn từ 90 ngày đến 120 ngày","Nợ quá hạn hơn 120 ngày có khả năng mất thanh toán")))))))</f>
        <v>Đã thanh toán</v>
      </c>
      <c r="Z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45992</v>
      </c>
      <c r="AA4" s="92">
        <f>Table1[[#This Row],[Ngày Thanh toán]]</f>
        <v>46042</v>
      </c>
      <c r="AD4" s="93" t="str">
        <f>IF(Table1[[#This Row],[Mã khách hàng]]="","",VLOOKUP($A4,Ma_KH!$A:$Q,Ma_KH!O$1,0))</f>
        <v>SIBA MIỀN BẮC</v>
      </c>
      <c r="AE4" s="93" t="str">
        <f>IF(Table1[[#This Row],[Mã khách hàng]]="","",VLOOKUP($A4,Ma_KH!$A:$Q,Ma_KH!P$1,0))</f>
        <v>CHI NHÁNH CÔNG TY CỔ PHẦN SIBA FOOD VIỆT NAM TẠI HÀ NỘI</v>
      </c>
      <c r="AF4" s="93" t="str">
        <f>VLOOKUP(A4,Ma_KH!A:Q,Ma_KH!J$1,0)</f>
        <v>Đỗ Minh Quang</v>
      </c>
      <c r="AG4" s="93" t="str">
        <f>VLOOKUP(Table1[[#This Row],[Mã khách hàng]],Ma_KH!A:L,12,0)</f>
        <v>Hà Nội</v>
      </c>
    </row>
    <row r="5" spans="1:33">
      <c r="A5" s="23" t="s">
        <v>6879</v>
      </c>
      <c r="B5" s="23" t="s">
        <v>2850</v>
      </c>
      <c r="C5" s="136">
        <v>46000</v>
      </c>
      <c r="D5" s="23"/>
      <c r="E5" s="136">
        <v>46000</v>
      </c>
      <c r="F5" s="83" t="s">
        <v>7292</v>
      </c>
      <c r="G5" s="83" t="s">
        <v>2865</v>
      </c>
      <c r="H5" s="137">
        <v>847594</v>
      </c>
      <c r="I5" s="22">
        <v>0</v>
      </c>
      <c r="J5" s="29">
        <v>67808</v>
      </c>
      <c r="K5" s="29">
        <v>915402</v>
      </c>
      <c r="L5" s="105" t="s">
        <v>243</v>
      </c>
      <c r="M5" s="109">
        <v>46042</v>
      </c>
      <c r="O5" s="29">
        <f>IF(Table1[[#This Row],[Phân loại]]="Tồn đầu kỳ",Table1[[#This Row],[Tổng giá trị]],0)</f>
        <v>915402</v>
      </c>
      <c r="P5" s="105">
        <f>IF(Table1[[#This Row],[Số còn phải thu ĐK]]&lt;&gt;0,0,Table1[[#This Row],[Tổng giá trị]])</f>
        <v>0</v>
      </c>
      <c r="Q5" s="29">
        <f t="shared" ref="Q5:Q14" si="3">IF(M5&lt;&gt;"",IF(O5&lt;&gt;0,O5,P5),0)</f>
        <v>915402</v>
      </c>
      <c r="R5" s="105">
        <f>Table1[[#This Row],[Số còn phải thu ĐK]]+Table1[[#This Row],[Giá Trị HD sau CK]]-Table1[[#This Row],[Số tiền đã thu]]</f>
        <v>0</v>
      </c>
      <c r="S5" s="106">
        <f>IF(Table1[[#This Row],[Ngày hóa đơn]]&lt;&gt;"",Table1[[#This Row],[Ngày hóa đơn]],Table1[[#This Row],[Ngày hạch toán]])</f>
        <v>46000</v>
      </c>
      <c r="T5" s="105"/>
      <c r="U5" s="106">
        <f>IF(Table1[[#This Row],[Ngày tính CN]]="","",S5+T5)</f>
        <v>46000</v>
      </c>
      <c r="V5" s="29">
        <f ca="1">IF(Table1[[#This Row],[Hạn thanh toán]]="","",IF((U5-NOW())&lt;0,0,(U5-NOW())))</f>
        <v>0</v>
      </c>
      <c r="W5" s="29"/>
      <c r="X5" s="93" t="str">
        <f t="shared" ca="1" si="1"/>
        <v/>
      </c>
      <c r="Y5" s="93" t="str">
        <f t="shared" ref="Y5:Y14" si="4">IF(R5=0,"Đã thanh toán",IF(X5="","",IF(X5&lt;=0,"Chưa đến hạn thanh toán",IF(X5&lt;=30,"Nợ quá hạn 30 ngày",IF(X5&lt;=60,"Nợ quá hạn từ 30 ngày đến 60 ngày",IF(X5&lt;=90,"Nợ quá hạn từ 60 ngày đến 90 ngày",IF(X5&lt;=120,"Nợ quá hạn từ 90 ngày đến 120 ngày","Nợ quá hạn hơn 120 ngày có khả năng mất thanh toán")))))))</f>
        <v>Đã thanh toán</v>
      </c>
      <c r="Z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46000</v>
      </c>
      <c r="AA5" s="92">
        <f>Table1[[#This Row],[Ngày Thanh toán]]</f>
        <v>46042</v>
      </c>
      <c r="AD5" s="93" t="str">
        <f>IF(Table1[[#This Row],[Mã khách hàng]]="","",VLOOKUP($A5,Ma_KH!$A:$Q,Ma_KH!O$1,0))</f>
        <v>SIBA MIỀN BẮC</v>
      </c>
      <c r="AE5" s="93" t="str">
        <f>IF(Table1[[#This Row],[Mã khách hàng]]="","",VLOOKUP($A5,Ma_KH!$A:$Q,Ma_KH!P$1,0))</f>
        <v>CHI NHÁNH CÔNG TY CỔ PHẦN SIBA FOOD VIỆT NAM TẠI HÀ NỘI</v>
      </c>
      <c r="AF5" s="93" t="str">
        <f>VLOOKUP(A5,Ma_KH!A:Q,Ma_KH!J$1,0)</f>
        <v>Đỗ Minh Quang</v>
      </c>
      <c r="AG5" s="93" t="str">
        <f>VLOOKUP(Table1[[#This Row],[Mã khách hàng]],Ma_KH!A:L,12,0)</f>
        <v>Hà Nội</v>
      </c>
    </row>
    <row r="6" spans="1:33">
      <c r="A6" s="23" t="s">
        <v>6879</v>
      </c>
      <c r="B6" s="23" t="s">
        <v>2850</v>
      </c>
      <c r="C6" s="136">
        <v>46009</v>
      </c>
      <c r="D6" s="23"/>
      <c r="E6" s="136">
        <v>46009</v>
      </c>
      <c r="F6" s="83" t="s">
        <v>7293</v>
      </c>
      <c r="G6" s="83" t="s">
        <v>2890</v>
      </c>
      <c r="H6" s="137">
        <v>1396468</v>
      </c>
      <c r="I6" s="22">
        <v>0</v>
      </c>
      <c r="J6" s="29">
        <v>111717</v>
      </c>
      <c r="K6" s="29">
        <v>1508185</v>
      </c>
      <c r="L6" s="105" t="s">
        <v>243</v>
      </c>
      <c r="M6" s="109">
        <v>46042</v>
      </c>
      <c r="O6" s="29">
        <f>IF(Table1[[#This Row],[Phân loại]]="Tồn đầu kỳ",Table1[[#This Row],[Tổng giá trị]],0)</f>
        <v>1508185</v>
      </c>
      <c r="P6" s="105">
        <f>IF(Table1[[#This Row],[Số còn phải thu ĐK]]&lt;&gt;0,0,Table1[[#This Row],[Tổng giá trị]])</f>
        <v>0</v>
      </c>
      <c r="Q6" s="29">
        <f t="shared" si="3"/>
        <v>1508185</v>
      </c>
      <c r="R6" s="105">
        <f>Table1[[#This Row],[Số còn phải thu ĐK]]+Table1[[#This Row],[Giá Trị HD sau CK]]-Table1[[#This Row],[Số tiền đã thu]]</f>
        <v>0</v>
      </c>
      <c r="S6" s="106">
        <f>IF(Table1[[#This Row],[Ngày hóa đơn]]&lt;&gt;"",Table1[[#This Row],[Ngày hóa đơn]],Table1[[#This Row],[Ngày hạch toán]])</f>
        <v>46009</v>
      </c>
      <c r="T6" s="105"/>
      <c r="U6" s="106">
        <f>IF(Table1[[#This Row],[Ngày tính CN]]="","",S6+T6)</f>
        <v>46009</v>
      </c>
      <c r="V6" s="29">
        <f ca="1">IF(Table1[[#This Row],[Hạn thanh toán]]="","",IF((U6-NOW())&lt;0,0,(U6-NOW())))</f>
        <v>0</v>
      </c>
      <c r="W6" s="29"/>
      <c r="X6" s="93" t="str">
        <f t="shared" ca="1" si="1"/>
        <v/>
      </c>
      <c r="Y6" s="93" t="str">
        <f t="shared" si="4"/>
        <v>Đã thanh toán</v>
      </c>
      <c r="Z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46009</v>
      </c>
      <c r="AA6" s="92">
        <f>Table1[[#This Row],[Ngày Thanh toán]]</f>
        <v>46042</v>
      </c>
      <c r="AD6" s="93" t="str">
        <f>IF(Table1[[#This Row],[Mã khách hàng]]="","",VLOOKUP($A6,Ma_KH!$A:$Q,Ma_KH!O$1,0))</f>
        <v>SIBA MIỀN BẮC</v>
      </c>
      <c r="AE6" s="93" t="str">
        <f>IF(Table1[[#This Row],[Mã khách hàng]]="","",VLOOKUP($A6,Ma_KH!$A:$Q,Ma_KH!P$1,0))</f>
        <v>CHI NHÁNH CÔNG TY CỔ PHẦN SIBA FOOD VIỆT NAM TẠI HÀ NỘI</v>
      </c>
      <c r="AF6" s="93" t="str">
        <f>VLOOKUP(A6,Ma_KH!A:Q,Ma_KH!J$1,0)</f>
        <v>Đỗ Minh Quang</v>
      </c>
      <c r="AG6" s="93" t="str">
        <f>VLOOKUP(Table1[[#This Row],[Mã khách hàng]],Ma_KH!A:L,12,0)</f>
        <v>Hà Nội</v>
      </c>
    </row>
    <row r="7" spans="1:33">
      <c r="A7" s="23" t="s">
        <v>6879</v>
      </c>
      <c r="B7" s="23" t="s">
        <v>2850</v>
      </c>
      <c r="C7" s="136">
        <v>46017</v>
      </c>
      <c r="D7" s="23"/>
      <c r="E7" s="136">
        <v>46017</v>
      </c>
      <c r="F7" s="83" t="s">
        <v>7294</v>
      </c>
      <c r="G7" s="83" t="s">
        <v>2917</v>
      </c>
      <c r="H7" s="137">
        <v>414150</v>
      </c>
      <c r="I7" s="22">
        <v>0</v>
      </c>
      <c r="J7" s="29">
        <v>33132</v>
      </c>
      <c r="K7" s="29">
        <v>447282</v>
      </c>
      <c r="L7" s="105" t="s">
        <v>243</v>
      </c>
      <c r="M7" s="109">
        <v>46042</v>
      </c>
      <c r="O7" s="29">
        <f>IF(Table1[[#This Row],[Phân loại]]="Tồn đầu kỳ",Table1[[#This Row],[Tổng giá trị]],0)</f>
        <v>447282</v>
      </c>
      <c r="P7" s="105">
        <f>IF(Table1[[#This Row],[Số còn phải thu ĐK]]&lt;&gt;0,0,Table1[[#This Row],[Tổng giá trị]])</f>
        <v>0</v>
      </c>
      <c r="Q7" s="29">
        <f t="shared" si="3"/>
        <v>447282</v>
      </c>
      <c r="R7" s="105">
        <f>Table1[[#This Row],[Số còn phải thu ĐK]]+Table1[[#This Row],[Giá Trị HD sau CK]]-Table1[[#This Row],[Số tiền đã thu]]</f>
        <v>0</v>
      </c>
      <c r="S7" s="106">
        <f>IF(Table1[[#This Row],[Ngày hóa đơn]]&lt;&gt;"",Table1[[#This Row],[Ngày hóa đơn]],Table1[[#This Row],[Ngày hạch toán]])</f>
        <v>46017</v>
      </c>
      <c r="T7" s="105"/>
      <c r="U7" s="106">
        <f>IF(Table1[[#This Row],[Ngày tính CN]]="","",S7+T7)</f>
        <v>46017</v>
      </c>
      <c r="V7" s="29">
        <f ca="1">IF(Table1[[#This Row],[Hạn thanh toán]]="","",IF((U7-NOW())&lt;0,0,(U7-NOW())))</f>
        <v>0</v>
      </c>
      <c r="W7" s="29"/>
      <c r="X7" s="93" t="str">
        <f t="shared" ca="1" si="1"/>
        <v/>
      </c>
      <c r="Y7" s="93" t="str">
        <f t="shared" si="4"/>
        <v>Đã thanh toán</v>
      </c>
      <c r="Z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46017</v>
      </c>
      <c r="AA7" s="92">
        <f>Table1[[#This Row],[Ngày Thanh toán]]</f>
        <v>46042</v>
      </c>
      <c r="AD7" s="93" t="str">
        <f>IF(Table1[[#This Row],[Mã khách hàng]]="","",VLOOKUP($A7,Ma_KH!$A:$Q,Ma_KH!O$1,0))</f>
        <v>SIBA MIỀN BẮC</v>
      </c>
      <c r="AE7" s="93" t="str">
        <f>IF(Table1[[#This Row],[Mã khách hàng]]="","",VLOOKUP($A7,Ma_KH!$A:$Q,Ma_KH!P$1,0))</f>
        <v>CHI NHÁNH CÔNG TY CỔ PHẦN SIBA FOOD VIỆT NAM TẠI HÀ NỘI</v>
      </c>
      <c r="AF7" s="93" t="str">
        <f>VLOOKUP(A7,Ma_KH!A:Q,Ma_KH!J$1,0)</f>
        <v>Đỗ Minh Quang</v>
      </c>
      <c r="AG7" s="93" t="str">
        <f>VLOOKUP(Table1[[#This Row],[Mã khách hàng]],Ma_KH!A:L,12,0)</f>
        <v>Hà Nội</v>
      </c>
    </row>
    <row r="8" spans="1:33">
      <c r="A8" s="23" t="s">
        <v>6879</v>
      </c>
      <c r="B8" s="23" t="s">
        <v>2850</v>
      </c>
      <c r="C8" s="136">
        <v>46020</v>
      </c>
      <c r="D8" s="23"/>
      <c r="E8" s="136">
        <v>46020</v>
      </c>
      <c r="F8" s="83" t="s">
        <v>7295</v>
      </c>
      <c r="G8" s="83" t="s">
        <v>2878</v>
      </c>
      <c r="H8" s="137">
        <v>533813</v>
      </c>
      <c r="I8" s="22">
        <v>0</v>
      </c>
      <c r="J8" s="29">
        <v>42705</v>
      </c>
      <c r="K8" s="29">
        <v>576518</v>
      </c>
      <c r="L8" s="105" t="s">
        <v>243</v>
      </c>
      <c r="M8" s="109">
        <v>46042</v>
      </c>
      <c r="O8" s="29">
        <f>IF(Table1[[#This Row],[Phân loại]]="Tồn đầu kỳ",Table1[[#This Row],[Tổng giá trị]],0)</f>
        <v>576518</v>
      </c>
      <c r="P8" s="105">
        <f>IF(Table1[[#This Row],[Số còn phải thu ĐK]]&lt;&gt;0,0,Table1[[#This Row],[Tổng giá trị]])</f>
        <v>0</v>
      </c>
      <c r="Q8" s="29">
        <f t="shared" si="3"/>
        <v>576518</v>
      </c>
      <c r="R8" s="105">
        <f>Table1[[#This Row],[Số còn phải thu ĐK]]+Table1[[#This Row],[Giá Trị HD sau CK]]-Table1[[#This Row],[Số tiền đã thu]]</f>
        <v>0</v>
      </c>
      <c r="S8" s="106">
        <f>IF(Table1[[#This Row],[Ngày hóa đơn]]&lt;&gt;"",Table1[[#This Row],[Ngày hóa đơn]],Table1[[#This Row],[Ngày hạch toán]])</f>
        <v>46020</v>
      </c>
      <c r="T8" s="105"/>
      <c r="U8" s="106">
        <f>IF(Table1[[#This Row],[Ngày tính CN]]="","",S8+T8)</f>
        <v>46020</v>
      </c>
      <c r="V8" s="29">
        <f ca="1">IF(Table1[[#This Row],[Hạn thanh toán]]="","",IF((U8-NOW())&lt;0,0,(U8-NOW())))</f>
        <v>0</v>
      </c>
      <c r="W8" s="29"/>
      <c r="X8" s="93" t="str">
        <f t="shared" ca="1" si="1"/>
        <v/>
      </c>
      <c r="Y8" s="93" t="str">
        <f t="shared" si="4"/>
        <v>Đã thanh toán</v>
      </c>
      <c r="Z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46020</v>
      </c>
      <c r="AA8" s="92">
        <f>Table1[[#This Row],[Ngày Thanh toán]]</f>
        <v>46042</v>
      </c>
      <c r="AD8" s="93" t="str">
        <f>IF(Table1[[#This Row],[Mã khách hàng]]="","",VLOOKUP($A8,Ma_KH!$A:$Q,Ma_KH!O$1,0))</f>
        <v>SIBA MIỀN BẮC</v>
      </c>
      <c r="AE8" s="93" t="str">
        <f>IF(Table1[[#This Row],[Mã khách hàng]]="","",VLOOKUP($A8,Ma_KH!$A:$Q,Ma_KH!P$1,0))</f>
        <v>CHI NHÁNH CÔNG TY CỔ PHẦN SIBA FOOD VIỆT NAM TẠI HÀ NỘI</v>
      </c>
      <c r="AF8" s="93" t="str">
        <f>VLOOKUP(A8,Ma_KH!A:Q,Ma_KH!J$1,0)</f>
        <v>Đỗ Minh Quang</v>
      </c>
      <c r="AG8" s="93" t="str">
        <f>VLOOKUP(Table1[[#This Row],[Mã khách hàng]],Ma_KH!A:L,12,0)</f>
        <v>Hà Nội</v>
      </c>
    </row>
    <row r="9" spans="1:33">
      <c r="A9" s="23" t="s">
        <v>6879</v>
      </c>
      <c r="B9" s="23" t="s">
        <v>2850</v>
      </c>
      <c r="C9" s="136">
        <v>46021</v>
      </c>
      <c r="D9" s="23"/>
      <c r="E9" s="136">
        <v>46021</v>
      </c>
      <c r="F9" s="83" t="s">
        <v>7296</v>
      </c>
      <c r="G9" s="83" t="s">
        <v>278</v>
      </c>
      <c r="H9" s="137">
        <v>-156777</v>
      </c>
      <c r="I9" s="22">
        <v>0</v>
      </c>
      <c r="J9" s="29">
        <v>-12542</v>
      </c>
      <c r="K9" s="29">
        <v>-169319</v>
      </c>
      <c r="L9" s="105" t="s">
        <v>243</v>
      </c>
      <c r="M9" s="109">
        <v>46042</v>
      </c>
      <c r="O9" s="29">
        <f>IF(Table1[[#This Row],[Phân loại]]="Tồn đầu kỳ",Table1[[#This Row],[Tổng giá trị]],0)</f>
        <v>-169319</v>
      </c>
      <c r="P9" s="105">
        <f>IF(Table1[[#This Row],[Số còn phải thu ĐK]]&lt;&gt;0,0,Table1[[#This Row],[Tổng giá trị]])</f>
        <v>0</v>
      </c>
      <c r="Q9" s="29">
        <f t="shared" si="3"/>
        <v>-169319</v>
      </c>
      <c r="R9" s="105">
        <f>Table1[[#This Row],[Số còn phải thu ĐK]]+Table1[[#This Row],[Giá Trị HD sau CK]]-Table1[[#This Row],[Số tiền đã thu]]</f>
        <v>0</v>
      </c>
      <c r="S9" s="106">
        <f>IF(Table1[[#This Row],[Ngày hóa đơn]]&lt;&gt;"",Table1[[#This Row],[Ngày hóa đơn]],Table1[[#This Row],[Ngày hạch toán]])</f>
        <v>46021</v>
      </c>
      <c r="T9" s="105"/>
      <c r="U9" s="106">
        <f>IF(Table1[[#This Row],[Ngày tính CN]]="","",S9+T9)</f>
        <v>46021</v>
      </c>
      <c r="V9" s="29">
        <f ca="1">IF(Table1[[#This Row],[Hạn thanh toán]]="","",IF((U9-NOW())&lt;0,0,(U9-NOW())))</f>
        <v>0</v>
      </c>
      <c r="W9" s="29"/>
      <c r="X9" s="93" t="str">
        <f t="shared" ca="1" si="1"/>
        <v/>
      </c>
      <c r="Y9" s="93" t="str">
        <f t="shared" si="4"/>
        <v>Đã thanh toán</v>
      </c>
      <c r="Z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46021</v>
      </c>
      <c r="AA9" s="92">
        <f>Table1[[#This Row],[Ngày Thanh toán]]</f>
        <v>46042</v>
      </c>
      <c r="AD9" s="93" t="str">
        <f>IF(Table1[[#This Row],[Mã khách hàng]]="","",VLOOKUP($A9,Ma_KH!$A:$Q,Ma_KH!O$1,0))</f>
        <v>SIBA MIỀN BẮC</v>
      </c>
      <c r="AE9" s="93" t="str">
        <f>IF(Table1[[#This Row],[Mã khách hàng]]="","",VLOOKUP($A9,Ma_KH!$A:$Q,Ma_KH!P$1,0))</f>
        <v>CHI NHÁNH CÔNG TY CỔ PHẦN SIBA FOOD VIỆT NAM TẠI HÀ NỘI</v>
      </c>
      <c r="AF9" s="93" t="str">
        <f>VLOOKUP(A9,Ma_KH!A:Q,Ma_KH!J$1,0)</f>
        <v>Đỗ Minh Quang</v>
      </c>
      <c r="AG9" s="93" t="str">
        <f>VLOOKUP(Table1[[#This Row],[Mã khách hàng]],Ma_KH!A:L,12,0)</f>
        <v>Hà Nội</v>
      </c>
    </row>
    <row r="10" spans="1:33">
      <c r="A10" s="23" t="s">
        <v>6879</v>
      </c>
      <c r="B10" s="23" t="s">
        <v>2850</v>
      </c>
      <c r="C10" s="136">
        <v>46021</v>
      </c>
      <c r="D10" s="23"/>
      <c r="E10" s="136">
        <v>46021</v>
      </c>
      <c r="F10" s="83" t="s">
        <v>7297</v>
      </c>
      <c r="G10" s="83" t="s">
        <v>278</v>
      </c>
      <c r="H10" s="137">
        <v>-57387</v>
      </c>
      <c r="I10" s="22">
        <v>0</v>
      </c>
      <c r="J10" s="29">
        <v>-4591</v>
      </c>
      <c r="K10" s="29">
        <v>-61978</v>
      </c>
      <c r="L10" s="105" t="s">
        <v>243</v>
      </c>
      <c r="M10" s="109">
        <v>46042</v>
      </c>
      <c r="O10" s="29">
        <f>IF(Table1[[#This Row],[Phân loại]]="Tồn đầu kỳ",Table1[[#This Row],[Tổng giá trị]],0)</f>
        <v>-61978</v>
      </c>
      <c r="P10" s="105">
        <f>IF(Table1[[#This Row],[Số còn phải thu ĐK]]&lt;&gt;0,0,Table1[[#This Row],[Tổng giá trị]])</f>
        <v>0</v>
      </c>
      <c r="Q10" s="29">
        <f t="shared" si="3"/>
        <v>-61978</v>
      </c>
      <c r="R10" s="105">
        <f>Table1[[#This Row],[Số còn phải thu ĐK]]+Table1[[#This Row],[Giá Trị HD sau CK]]-Table1[[#This Row],[Số tiền đã thu]]</f>
        <v>0</v>
      </c>
      <c r="S10" s="106">
        <f>IF(Table1[[#This Row],[Ngày hóa đơn]]&lt;&gt;"",Table1[[#This Row],[Ngày hóa đơn]],Table1[[#This Row],[Ngày hạch toán]])</f>
        <v>46021</v>
      </c>
      <c r="T10" s="105"/>
      <c r="U10" s="106">
        <f>IF(Table1[[#This Row],[Ngày tính CN]]="","",S10+T10)</f>
        <v>46021</v>
      </c>
      <c r="V10" s="29">
        <f ca="1">IF(Table1[[#This Row],[Hạn thanh toán]]="","",IF((U10-NOW())&lt;0,0,(U10-NOW())))</f>
        <v>0</v>
      </c>
      <c r="W10" s="29"/>
      <c r="X10" s="93" t="str">
        <f t="shared" ca="1" si="1"/>
        <v/>
      </c>
      <c r="Y10" s="93" t="str">
        <f t="shared" si="4"/>
        <v>Đã thanh toán</v>
      </c>
      <c r="Z1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46021</v>
      </c>
      <c r="AA10" s="92">
        <f>Table1[[#This Row],[Ngày Thanh toán]]</f>
        <v>46042</v>
      </c>
      <c r="AD10" s="93" t="str">
        <f>IF(Table1[[#This Row],[Mã khách hàng]]="","",VLOOKUP($A10,Ma_KH!$A:$Q,Ma_KH!O$1,0))</f>
        <v>SIBA MIỀN BẮC</v>
      </c>
      <c r="AE10" s="93" t="str">
        <f>IF(Table1[[#This Row],[Mã khách hàng]]="","",VLOOKUP($A10,Ma_KH!$A:$Q,Ma_KH!P$1,0))</f>
        <v>CHI NHÁNH CÔNG TY CỔ PHẦN SIBA FOOD VIỆT NAM TẠI HÀ NỘI</v>
      </c>
      <c r="AF10" s="93" t="str">
        <f>VLOOKUP(A10,Ma_KH!A:Q,Ma_KH!J$1,0)</f>
        <v>Đỗ Minh Quang</v>
      </c>
      <c r="AG10" s="93" t="str">
        <f>VLOOKUP(Table1[[#This Row],[Mã khách hàng]],Ma_KH!A:L,12,0)</f>
        <v>Hà Nội</v>
      </c>
    </row>
    <row r="11" spans="1:33">
      <c r="A11" s="23" t="s">
        <v>6879</v>
      </c>
      <c r="B11" s="23" t="s">
        <v>2850</v>
      </c>
      <c r="C11" s="136">
        <v>46021</v>
      </c>
      <c r="D11" s="23"/>
      <c r="E11" s="136">
        <v>46021</v>
      </c>
      <c r="F11" s="83" t="s">
        <v>7298</v>
      </c>
      <c r="G11" s="83" t="s">
        <v>278</v>
      </c>
      <c r="H11" s="137">
        <v>-209820</v>
      </c>
      <c r="I11" s="22">
        <v>0</v>
      </c>
      <c r="J11" s="29">
        <v>-16786</v>
      </c>
      <c r="K11" s="29">
        <v>-226606</v>
      </c>
      <c r="L11" s="105" t="s">
        <v>243</v>
      </c>
      <c r="M11" s="109">
        <v>46042</v>
      </c>
      <c r="O11" s="29">
        <f>IF(Table1[[#This Row],[Phân loại]]="Tồn đầu kỳ",Table1[[#This Row],[Tổng giá trị]],0)</f>
        <v>-226606</v>
      </c>
      <c r="P11" s="105">
        <f>IF(Table1[[#This Row],[Số còn phải thu ĐK]]&lt;&gt;0,0,Table1[[#This Row],[Tổng giá trị]])</f>
        <v>0</v>
      </c>
      <c r="Q11" s="29">
        <f t="shared" si="3"/>
        <v>-226606</v>
      </c>
      <c r="R11" s="105">
        <f>Table1[[#This Row],[Số còn phải thu ĐK]]+Table1[[#This Row],[Giá Trị HD sau CK]]-Table1[[#This Row],[Số tiền đã thu]]</f>
        <v>0</v>
      </c>
      <c r="S11" s="106">
        <f>IF(Table1[[#This Row],[Ngày hóa đơn]]&lt;&gt;"",Table1[[#This Row],[Ngày hóa đơn]],Table1[[#This Row],[Ngày hạch toán]])</f>
        <v>46021</v>
      </c>
      <c r="T11" s="105"/>
      <c r="U11" s="106">
        <f>IF(Table1[[#This Row],[Ngày tính CN]]="","",S11+T11)</f>
        <v>46021</v>
      </c>
      <c r="V11" s="29">
        <f ca="1">IF(Table1[[#This Row],[Hạn thanh toán]]="","",IF((U11-NOW())&lt;0,0,(U11-NOW())))</f>
        <v>0</v>
      </c>
      <c r="W11" s="29"/>
      <c r="X11" s="93" t="str">
        <f t="shared" ca="1" si="1"/>
        <v/>
      </c>
      <c r="Y11" s="93" t="str">
        <f t="shared" si="4"/>
        <v>Đã thanh toán</v>
      </c>
      <c r="Z1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46021</v>
      </c>
      <c r="AA11" s="92">
        <f>Table1[[#This Row],[Ngày Thanh toán]]</f>
        <v>46042</v>
      </c>
      <c r="AD11" s="93" t="str">
        <f>IF(Table1[[#This Row],[Mã khách hàng]]="","",VLOOKUP($A11,Ma_KH!$A:$Q,Ma_KH!O$1,0))</f>
        <v>SIBA MIỀN BẮC</v>
      </c>
      <c r="AE11" s="93" t="str">
        <f>IF(Table1[[#This Row],[Mã khách hàng]]="","",VLOOKUP($A11,Ma_KH!$A:$Q,Ma_KH!P$1,0))</f>
        <v>CHI NHÁNH CÔNG TY CỔ PHẦN SIBA FOOD VIỆT NAM TẠI HÀ NỘI</v>
      </c>
      <c r="AF11" s="93" t="str">
        <f>VLOOKUP(A11,Ma_KH!A:Q,Ma_KH!J$1,0)</f>
        <v>Đỗ Minh Quang</v>
      </c>
      <c r="AG11" s="93" t="str">
        <f>VLOOKUP(Table1[[#This Row],[Mã khách hàng]],Ma_KH!A:L,12,0)</f>
        <v>Hà Nội</v>
      </c>
    </row>
    <row r="12" spans="1:33">
      <c r="A12" s="23" t="s">
        <v>6879</v>
      </c>
      <c r="B12" s="23" t="s">
        <v>2850</v>
      </c>
      <c r="C12" s="136">
        <v>46021</v>
      </c>
      <c r="D12" s="23"/>
      <c r="E12" s="136">
        <v>46021</v>
      </c>
      <c r="F12" s="83" t="s">
        <v>7299</v>
      </c>
      <c r="G12" s="83" t="s">
        <v>278</v>
      </c>
      <c r="H12" s="137">
        <v>-324138</v>
      </c>
      <c r="I12" s="22">
        <v>0</v>
      </c>
      <c r="J12" s="29">
        <v>-25931</v>
      </c>
      <c r="K12" s="29">
        <v>-350069</v>
      </c>
      <c r="L12" s="105" t="s">
        <v>243</v>
      </c>
      <c r="M12" s="109">
        <v>46042</v>
      </c>
      <c r="O12" s="29">
        <f>IF(Table1[[#This Row],[Phân loại]]="Tồn đầu kỳ",Table1[[#This Row],[Tổng giá trị]],0)</f>
        <v>-350069</v>
      </c>
      <c r="P12" s="105">
        <f>IF(Table1[[#This Row],[Số còn phải thu ĐK]]&lt;&gt;0,0,Table1[[#This Row],[Tổng giá trị]])</f>
        <v>0</v>
      </c>
      <c r="Q12" s="29">
        <f t="shared" si="3"/>
        <v>-350069</v>
      </c>
      <c r="R12" s="105">
        <f>Table1[[#This Row],[Số còn phải thu ĐK]]+Table1[[#This Row],[Giá Trị HD sau CK]]-Table1[[#This Row],[Số tiền đã thu]]</f>
        <v>0</v>
      </c>
      <c r="S12" s="106">
        <f>IF(Table1[[#This Row],[Ngày hóa đơn]]&lt;&gt;"",Table1[[#This Row],[Ngày hóa đơn]],Table1[[#This Row],[Ngày hạch toán]])</f>
        <v>46021</v>
      </c>
      <c r="T12" s="105"/>
      <c r="U12" s="106">
        <f>IF(Table1[[#This Row],[Ngày tính CN]]="","",S12+T12)</f>
        <v>46021</v>
      </c>
      <c r="V12" s="29">
        <f ca="1">IF(Table1[[#This Row],[Hạn thanh toán]]="","",IF((U12-NOW())&lt;0,0,(U12-NOW())))</f>
        <v>0</v>
      </c>
      <c r="W12" s="29"/>
      <c r="X12" s="93" t="str">
        <f t="shared" ca="1" si="1"/>
        <v/>
      </c>
      <c r="Y12" s="93" t="str">
        <f t="shared" si="4"/>
        <v>Đã thanh toán</v>
      </c>
      <c r="Z1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46021</v>
      </c>
      <c r="AA12" s="92">
        <f>Table1[[#This Row],[Ngày Thanh toán]]</f>
        <v>46042</v>
      </c>
      <c r="AD12" s="93" t="str">
        <f>IF(Table1[[#This Row],[Mã khách hàng]]="","",VLOOKUP($A12,Ma_KH!$A:$Q,Ma_KH!O$1,0))</f>
        <v>SIBA MIỀN BẮC</v>
      </c>
      <c r="AE12" s="93" t="str">
        <f>IF(Table1[[#This Row],[Mã khách hàng]]="","",VLOOKUP($A12,Ma_KH!$A:$Q,Ma_KH!P$1,0))</f>
        <v>CHI NHÁNH CÔNG TY CỔ PHẦN SIBA FOOD VIỆT NAM TẠI HÀ NỘI</v>
      </c>
      <c r="AF12" s="93" t="str">
        <f>VLOOKUP(A12,Ma_KH!A:Q,Ma_KH!J$1,0)</f>
        <v>Đỗ Minh Quang</v>
      </c>
      <c r="AG12" s="93" t="str">
        <f>VLOOKUP(Table1[[#This Row],[Mã khách hàng]],Ma_KH!A:L,12,0)</f>
        <v>Hà Nội</v>
      </c>
    </row>
    <row r="13" spans="1:33">
      <c r="A13" s="23" t="s">
        <v>6879</v>
      </c>
      <c r="B13" s="23" t="s">
        <v>2850</v>
      </c>
      <c r="C13" s="136">
        <v>46021</v>
      </c>
      <c r="D13" s="23"/>
      <c r="E13" s="136">
        <v>46021</v>
      </c>
      <c r="F13" s="83" t="s">
        <v>7300</v>
      </c>
      <c r="G13" s="83" t="s">
        <v>278</v>
      </c>
      <c r="H13" s="137">
        <v>-197400</v>
      </c>
      <c r="I13" s="22">
        <v>0</v>
      </c>
      <c r="J13" s="29">
        <v>-15792</v>
      </c>
      <c r="K13" s="29">
        <v>-213192</v>
      </c>
      <c r="L13" s="105" t="s">
        <v>243</v>
      </c>
      <c r="M13" s="109">
        <v>46042</v>
      </c>
      <c r="O13" s="29">
        <f>IF(Table1[[#This Row],[Phân loại]]="Tồn đầu kỳ",Table1[[#This Row],[Tổng giá trị]],0)</f>
        <v>-213192</v>
      </c>
      <c r="P13" s="105">
        <f>IF(Table1[[#This Row],[Số còn phải thu ĐK]]&lt;&gt;0,0,Table1[[#This Row],[Tổng giá trị]])</f>
        <v>0</v>
      </c>
      <c r="Q13" s="29">
        <f t="shared" si="3"/>
        <v>-213192</v>
      </c>
      <c r="R13" s="105">
        <f>Table1[[#This Row],[Số còn phải thu ĐK]]+Table1[[#This Row],[Giá Trị HD sau CK]]-Table1[[#This Row],[Số tiền đã thu]]</f>
        <v>0</v>
      </c>
      <c r="S13" s="106">
        <f>IF(Table1[[#This Row],[Ngày hóa đơn]]&lt;&gt;"",Table1[[#This Row],[Ngày hóa đơn]],Table1[[#This Row],[Ngày hạch toán]])</f>
        <v>46021</v>
      </c>
      <c r="T13" s="105"/>
      <c r="U13" s="106">
        <f>IF(Table1[[#This Row],[Ngày tính CN]]="","",S13+T13)</f>
        <v>46021</v>
      </c>
      <c r="V13" s="29">
        <f ca="1">IF(Table1[[#This Row],[Hạn thanh toán]]="","",IF((U13-NOW())&lt;0,0,(U13-NOW())))</f>
        <v>0</v>
      </c>
      <c r="W13" s="29"/>
      <c r="X13" s="93" t="str">
        <f t="shared" ca="1" si="1"/>
        <v/>
      </c>
      <c r="Y13" s="93" t="str">
        <f t="shared" si="4"/>
        <v>Đã thanh toán</v>
      </c>
      <c r="Z1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46021</v>
      </c>
      <c r="AA13" s="92">
        <f>Table1[[#This Row],[Ngày Thanh toán]]</f>
        <v>46042</v>
      </c>
      <c r="AD13" s="93" t="str">
        <f>IF(Table1[[#This Row],[Mã khách hàng]]="","",VLOOKUP($A13,Ma_KH!$A:$Q,Ma_KH!O$1,0))</f>
        <v>SIBA MIỀN BẮC</v>
      </c>
      <c r="AE13" s="93" t="str">
        <f>IF(Table1[[#This Row],[Mã khách hàng]]="","",VLOOKUP($A13,Ma_KH!$A:$Q,Ma_KH!P$1,0))</f>
        <v>CHI NHÁNH CÔNG TY CỔ PHẦN SIBA FOOD VIỆT NAM TẠI HÀ NỘI</v>
      </c>
      <c r="AF13" s="93" t="str">
        <f>VLOOKUP(A13,Ma_KH!A:Q,Ma_KH!J$1,0)</f>
        <v>Đỗ Minh Quang</v>
      </c>
      <c r="AG13" s="93" t="str">
        <f>VLOOKUP(Table1[[#This Row],[Mã khách hàng]],Ma_KH!A:L,12,0)</f>
        <v>Hà Nội</v>
      </c>
    </row>
    <row r="14" spans="1:33">
      <c r="A14" s="23" t="s">
        <v>6879</v>
      </c>
      <c r="B14" s="23" t="s">
        <v>2850</v>
      </c>
      <c r="C14" s="136">
        <v>46021</v>
      </c>
      <c r="D14" s="23"/>
      <c r="E14" s="136">
        <v>46021</v>
      </c>
      <c r="F14" s="83" t="s">
        <v>7301</v>
      </c>
      <c r="G14" s="83" t="s">
        <v>278</v>
      </c>
      <c r="H14" s="137">
        <v>-209820</v>
      </c>
      <c r="I14" s="22">
        <v>0</v>
      </c>
      <c r="J14" s="29">
        <v>-16786</v>
      </c>
      <c r="K14" s="29">
        <v>-226606</v>
      </c>
      <c r="L14" s="105" t="s">
        <v>243</v>
      </c>
      <c r="M14" s="109">
        <v>46042</v>
      </c>
      <c r="O14" s="29">
        <f>IF(Table1[[#This Row],[Phân loại]]="Tồn đầu kỳ",Table1[[#This Row],[Tổng giá trị]],0)</f>
        <v>-226606</v>
      </c>
      <c r="P14" s="105">
        <f>IF(Table1[[#This Row],[Số còn phải thu ĐK]]&lt;&gt;0,0,Table1[[#This Row],[Tổng giá trị]])</f>
        <v>0</v>
      </c>
      <c r="Q14" s="29">
        <f t="shared" si="3"/>
        <v>-226606</v>
      </c>
      <c r="R14" s="105">
        <f>Table1[[#This Row],[Số còn phải thu ĐK]]+Table1[[#This Row],[Giá Trị HD sau CK]]-Table1[[#This Row],[Số tiền đã thu]]</f>
        <v>0</v>
      </c>
      <c r="S14" s="106">
        <f>IF(Table1[[#This Row],[Ngày hóa đơn]]&lt;&gt;"",Table1[[#This Row],[Ngày hóa đơn]],Table1[[#This Row],[Ngày hạch toán]])</f>
        <v>46021</v>
      </c>
      <c r="T14" s="105"/>
      <c r="U14" s="106">
        <f>IF(Table1[[#This Row],[Ngày tính CN]]="","",S14+T14)</f>
        <v>46021</v>
      </c>
      <c r="V14" s="29">
        <f ca="1">IF(Table1[[#This Row],[Hạn thanh toán]]="","",IF((U14-NOW())&lt;0,0,(U14-NOW())))</f>
        <v>0</v>
      </c>
      <c r="W14" s="29"/>
      <c r="X14" s="93" t="str">
        <f t="shared" ca="1" si="1"/>
        <v/>
      </c>
      <c r="Y14" s="93" t="str">
        <f t="shared" si="4"/>
        <v>Đã thanh toán</v>
      </c>
      <c r="Z1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46021</v>
      </c>
      <c r="AA14" s="92">
        <f>Table1[[#This Row],[Ngày Thanh toán]]</f>
        <v>46042</v>
      </c>
      <c r="AD14" s="93" t="str">
        <f>IF(Table1[[#This Row],[Mã khách hàng]]="","",VLOOKUP($A14,Ma_KH!$A:$Q,Ma_KH!O$1,0))</f>
        <v>SIBA MIỀN BẮC</v>
      </c>
      <c r="AE14" s="93" t="str">
        <f>IF(Table1[[#This Row],[Mã khách hàng]]="","",VLOOKUP($A14,Ma_KH!$A:$Q,Ma_KH!P$1,0))</f>
        <v>CHI NHÁNH CÔNG TY CỔ PHẦN SIBA FOOD VIỆT NAM TẠI HÀ NỘI</v>
      </c>
      <c r="AF14" s="93" t="str">
        <f>VLOOKUP(A14,Ma_KH!A:Q,Ma_KH!J$1,0)</f>
        <v>Đỗ Minh Quang</v>
      </c>
      <c r="AG14" s="93" t="str">
        <f>VLOOKUP(Table1[[#This Row],[Mã khách hàng]],Ma_KH!A:L,12,0)</f>
        <v>Hà Nội</v>
      </c>
    </row>
    <row r="15" spans="1:33">
      <c r="A15" s="23" t="s">
        <v>6879</v>
      </c>
      <c r="B15" s="23" t="s">
        <v>2850</v>
      </c>
      <c r="C15" s="134">
        <v>46025</v>
      </c>
      <c r="D15" s="23" t="s">
        <v>7098</v>
      </c>
      <c r="E15" s="134">
        <v>46025</v>
      </c>
      <c r="F15" s="23" t="s">
        <v>7099</v>
      </c>
      <c r="G15" s="23" t="s">
        <v>2865</v>
      </c>
      <c r="H15" s="22">
        <v>915689</v>
      </c>
      <c r="I15" s="22">
        <v>0</v>
      </c>
      <c r="J15" s="29">
        <v>73255</v>
      </c>
      <c r="K15" s="29">
        <v>988944</v>
      </c>
      <c r="L15" s="105" t="s">
        <v>24</v>
      </c>
      <c r="M15" s="109">
        <v>46063</v>
      </c>
      <c r="O15" s="29">
        <f>IF(Table1[[#This Row],[Phân loại]]="Tồn đầu kỳ",Table1[[#This Row],[Tổng giá trị]],0)</f>
        <v>0</v>
      </c>
      <c r="P15" s="105">
        <f>IF(Table1[[#This Row],[Số còn phải thu ĐK]]&lt;&gt;0,0,Table1[[#This Row],[Tổng giá trị]])</f>
        <v>988944</v>
      </c>
      <c r="Q15" s="29">
        <f>IF(M15&lt;&gt;"",IF(O15&lt;&gt;0,O15,P15),0)</f>
        <v>988944</v>
      </c>
      <c r="R15" s="105">
        <f>Table1[[#This Row],[Số còn phải thu ĐK]]+Table1[[#This Row],[Giá Trị HD sau CK]]-Table1[[#This Row],[Số tiền đã thu]]</f>
        <v>0</v>
      </c>
      <c r="S15" s="106">
        <f>IF(Table1[[#This Row],[Ngày hóa đơn]]&lt;&gt;"",Table1[[#This Row],[Ngày hóa đơn]],Table1[[#This Row],[Ngày hạch toán]])</f>
        <v>46025</v>
      </c>
      <c r="T15" s="105"/>
      <c r="U15" s="106">
        <f>IF(Table1[[#This Row],[Ngày tính CN]]="","",S15+T15)</f>
        <v>46025</v>
      </c>
      <c r="V15" s="29">
        <f ca="1">IF(Table1[[#This Row],[Hạn thanh toán]]="","",IF((U15-NOW())&lt;0,0,(U15-NOW())))</f>
        <v>0</v>
      </c>
      <c r="W15" s="29"/>
      <c r="X15" s="93" t="str">
        <f ca="1">IF(OR($U15="",$R15=0),"",IF(($U15-NOW())&lt;0,-($U15-NOW()),0))</f>
        <v/>
      </c>
      <c r="Y15" s="93" t="str">
        <f>IF(R15=0,"Đã thanh toán",IF(X15="","",IF(X15&lt;=0,"Chưa đến hạn thanh toán",IF(X15&lt;=30,"Nợ quá hạn 30 ngày",IF(X15&lt;=60,"Nợ quá hạn từ 30 ngày đến 60 ngày",IF(X15&lt;=90,"Nợ quá hạn từ 60 ngày đến 90 ngày",IF(X15&lt;=120,"Nợ quá hạn từ 90 ngày đến 120 ngày","Nợ quá hạn hơn 120 ngày có khả năng mất thanh toán")))))))</f>
        <v>Đã thanh toán</v>
      </c>
      <c r="Z1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46025</v>
      </c>
      <c r="AA15" s="92">
        <f>Table1[[#This Row],[Ngày Thanh toán]]</f>
        <v>46063</v>
      </c>
      <c r="AD15" s="93" t="str">
        <f>IF(Table1[[#This Row],[Mã khách hàng]]="","",VLOOKUP($A15,Ma_KH!$A:$Q,Ma_KH!O$1,0))</f>
        <v>SIBA MIỀN BẮC</v>
      </c>
      <c r="AE15" s="93" t="str">
        <f>IF(Table1[[#This Row],[Mã khách hàng]]="","",VLOOKUP($A15,Ma_KH!$A:$Q,Ma_KH!P$1,0))</f>
        <v>CHI NHÁNH CÔNG TY CỔ PHẦN SIBA FOOD VIỆT NAM TẠI HÀ NỘI</v>
      </c>
      <c r="AF15" s="93" t="str">
        <f>VLOOKUP(A15,Ma_KH!A:Q,Ma_KH!J$1,0)</f>
        <v>Đỗ Minh Quang</v>
      </c>
      <c r="AG15" s="93" t="str">
        <f>VLOOKUP(Table1[[#This Row],[Mã khách hàng]],Ma_KH!A:L,12,0)</f>
        <v>Hà Nội</v>
      </c>
    </row>
    <row r="16" spans="1:33">
      <c r="A16" s="23" t="s">
        <v>6879</v>
      </c>
      <c r="B16" s="110" t="s">
        <v>2850</v>
      </c>
      <c r="C16" s="127">
        <v>46027</v>
      </c>
      <c r="D16" s="119" t="s">
        <v>7100</v>
      </c>
      <c r="E16" s="127">
        <v>46027</v>
      </c>
      <c r="F16" s="110" t="s">
        <v>7101</v>
      </c>
      <c r="G16" s="110" t="s">
        <v>2890</v>
      </c>
      <c r="H16" s="120">
        <v>1271916</v>
      </c>
      <c r="I16" s="120">
        <v>0</v>
      </c>
      <c r="J16" s="29">
        <v>101753</v>
      </c>
      <c r="K16" s="29">
        <v>1373669</v>
      </c>
      <c r="L16" s="105" t="s">
        <v>24</v>
      </c>
      <c r="M16" s="109">
        <v>46063</v>
      </c>
      <c r="O16" s="29">
        <f>IF(Table1[[#This Row],[Phân loại]]="Tồn đầu kỳ",Table1[[#This Row],[Tổng giá trị]],0)</f>
        <v>0</v>
      </c>
      <c r="P16" s="105">
        <f>IF(Table1[[#This Row],[Số còn phải thu ĐK]]&lt;&gt;0,0,Table1[[#This Row],[Tổng giá trị]])</f>
        <v>1373669</v>
      </c>
      <c r="Q16" s="29">
        <f t="shared" ref="Q16:Q66" si="5">IF(M16&lt;&gt;"",IF(O16&lt;&gt;0,O16,P16),0)</f>
        <v>1373669</v>
      </c>
      <c r="R16" s="105">
        <f>Table1[[#This Row],[Số còn phải thu ĐK]]+Table1[[#This Row],[Giá Trị HD sau CK]]-Table1[[#This Row],[Số tiền đã thu]]</f>
        <v>0</v>
      </c>
      <c r="S16" s="106">
        <f>IF(Table1[[#This Row],[Ngày hóa đơn]]&lt;&gt;"",Table1[[#This Row],[Ngày hóa đơn]],Table1[[#This Row],[Ngày hạch toán]])</f>
        <v>46027</v>
      </c>
      <c r="T16" s="105"/>
      <c r="U16" s="106">
        <f>IF(Table1[[#This Row],[Ngày tính CN]]="","",S16+T16)</f>
        <v>46027</v>
      </c>
      <c r="V16" s="29">
        <f ca="1">IF(Table1[[#This Row],[Hạn thanh toán]]="","",IF((U16-NOW())&lt;0,0,(U16-NOW())))</f>
        <v>0</v>
      </c>
      <c r="W16" s="29"/>
      <c r="X16" s="133" t="str">
        <f t="shared" ref="X16:X66" ca="1" si="6">IF(OR($U16="",$R16=0),"",IF(($U16-NOW())&lt;0,-($U16-NOW()),0))</f>
        <v/>
      </c>
      <c r="Y16" s="93" t="str">
        <f t="shared" ref="Y16:Y66" si="7">IF(R16=0,"Đã thanh toán",IF(X16="","",IF(X16&lt;=0,"Chưa đến hạn thanh toán",IF(X16&lt;=30,"Nợ quá hạn 30 ngày",IF(X16&lt;=60,"Nợ quá hạn từ 30 ngày đến 60 ngày",IF(X16&lt;=90,"Nợ quá hạn từ 60 ngày đến 90 ngày",IF(X16&lt;=120,"Nợ quá hạn từ 90 ngày đến 120 ngày","Nợ quá hạn hơn 120 ngày có khả năng mất thanh toán")))))))</f>
        <v>Đã thanh toán</v>
      </c>
      <c r="Z1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46027</v>
      </c>
      <c r="AA16" s="92">
        <f>Table1[[#This Row],[Ngày Thanh toán]]</f>
        <v>46063</v>
      </c>
      <c r="AD16" s="93" t="str">
        <f>IF(Table1[[#This Row],[Mã khách hàng]]="","",VLOOKUP($A16,Ma_KH!$A:$Q,Ma_KH!O$1,0))</f>
        <v>SIBA MIỀN BẮC</v>
      </c>
      <c r="AE16" s="93" t="str">
        <f>IF(Table1[[#This Row],[Mã khách hàng]]="","",VLOOKUP($A16,Ma_KH!$A:$Q,Ma_KH!P$1,0))</f>
        <v>CHI NHÁNH CÔNG TY CỔ PHẦN SIBA FOOD VIỆT NAM TẠI HÀ NỘI</v>
      </c>
      <c r="AF16" s="93" t="str">
        <f>VLOOKUP(A16,Ma_KH!A:Q,Ma_KH!J$1,0)</f>
        <v>Đỗ Minh Quang</v>
      </c>
      <c r="AG16" s="93" t="str">
        <f>VLOOKUP(Table1[[#This Row],[Mã khách hàng]],Ma_KH!A:L,12,0)</f>
        <v>Hà Nội</v>
      </c>
    </row>
    <row r="17" spans="1:33">
      <c r="A17" s="23" t="s">
        <v>6879</v>
      </c>
      <c r="B17" s="110" t="s">
        <v>2850</v>
      </c>
      <c r="C17" s="127">
        <v>46029</v>
      </c>
      <c r="D17" s="119" t="s">
        <v>7102</v>
      </c>
      <c r="E17" s="127">
        <v>46029</v>
      </c>
      <c r="F17" s="110" t="s">
        <v>7103</v>
      </c>
      <c r="G17" s="110" t="s">
        <v>2917</v>
      </c>
      <c r="H17" s="120">
        <v>552200</v>
      </c>
      <c r="I17" s="120">
        <v>0</v>
      </c>
      <c r="J17" s="29">
        <v>44176</v>
      </c>
      <c r="K17" s="29">
        <v>596376</v>
      </c>
      <c r="L17" s="105" t="s">
        <v>24</v>
      </c>
      <c r="M17" s="109">
        <v>46063</v>
      </c>
      <c r="O17" s="29">
        <f>IF(Table1[[#This Row],[Phân loại]]="Tồn đầu kỳ",Table1[[#This Row],[Tổng giá trị]],0)</f>
        <v>0</v>
      </c>
      <c r="P17" s="105">
        <f>IF(Table1[[#This Row],[Số còn phải thu ĐK]]&lt;&gt;0,0,Table1[[#This Row],[Tổng giá trị]])</f>
        <v>596376</v>
      </c>
      <c r="Q17" s="29">
        <f t="shared" si="5"/>
        <v>596376</v>
      </c>
      <c r="R17" s="105">
        <f>Table1[[#This Row],[Số còn phải thu ĐK]]+Table1[[#This Row],[Giá Trị HD sau CK]]-Table1[[#This Row],[Số tiền đã thu]]</f>
        <v>0</v>
      </c>
      <c r="S17" s="106">
        <f>IF(Table1[[#This Row],[Ngày hóa đơn]]&lt;&gt;"",Table1[[#This Row],[Ngày hóa đơn]],Table1[[#This Row],[Ngày hạch toán]])</f>
        <v>46029</v>
      </c>
      <c r="T17" s="105"/>
      <c r="U17" s="106">
        <f>IF(Table1[[#This Row],[Ngày tính CN]]="","",S17+T17)</f>
        <v>46029</v>
      </c>
      <c r="V17" s="29">
        <f ca="1">IF(Table1[[#This Row],[Hạn thanh toán]]="","",IF((U17-NOW())&lt;0,0,(U17-NOW())))</f>
        <v>0</v>
      </c>
      <c r="W17" s="29"/>
      <c r="X17" s="133" t="str">
        <f t="shared" ca="1" si="6"/>
        <v/>
      </c>
      <c r="Y17" s="93" t="str">
        <f t="shared" si="7"/>
        <v>Đã thanh toán</v>
      </c>
      <c r="Z1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46029</v>
      </c>
      <c r="AA17" s="92">
        <f>Table1[[#This Row],[Ngày Thanh toán]]</f>
        <v>46063</v>
      </c>
      <c r="AD17" s="93" t="str">
        <f>IF(Table1[[#This Row],[Mã khách hàng]]="","",VLOOKUP($A17,Ma_KH!$A:$Q,Ma_KH!O$1,0))</f>
        <v>SIBA MIỀN BẮC</v>
      </c>
      <c r="AE17" s="93" t="str">
        <f>IF(Table1[[#This Row],[Mã khách hàng]]="","",VLOOKUP($A17,Ma_KH!$A:$Q,Ma_KH!P$1,0))</f>
        <v>CHI NHÁNH CÔNG TY CỔ PHẦN SIBA FOOD VIỆT NAM TẠI HÀ NỘI</v>
      </c>
      <c r="AF17" s="93" t="str">
        <f>VLOOKUP(A17,Ma_KH!A:Q,Ma_KH!J$1,0)</f>
        <v>Đỗ Minh Quang</v>
      </c>
      <c r="AG17" s="93" t="str">
        <f>VLOOKUP(Table1[[#This Row],[Mã khách hàng]],Ma_KH!A:L,12,0)</f>
        <v>Hà Nội</v>
      </c>
    </row>
    <row r="18" spans="1:33">
      <c r="A18" s="23" t="s">
        <v>6879</v>
      </c>
      <c r="B18" s="110" t="s">
        <v>2850</v>
      </c>
      <c r="C18" s="127">
        <v>46036</v>
      </c>
      <c r="D18" s="119" t="s">
        <v>7104</v>
      </c>
      <c r="E18" s="127">
        <v>46036</v>
      </c>
      <c r="F18" s="110" t="s">
        <v>7105</v>
      </c>
      <c r="G18" s="110" t="s">
        <v>2878</v>
      </c>
      <c r="H18" s="120">
        <v>2312925</v>
      </c>
      <c r="I18" s="120">
        <v>0</v>
      </c>
      <c r="J18" s="29">
        <v>185034</v>
      </c>
      <c r="K18" s="29">
        <v>2497959</v>
      </c>
      <c r="L18" s="105" t="s">
        <v>24</v>
      </c>
      <c r="M18" s="109">
        <v>46063</v>
      </c>
      <c r="O18" s="29">
        <f>IF(Table1[[#This Row],[Phân loại]]="Tồn đầu kỳ",Table1[[#This Row],[Tổng giá trị]],0)</f>
        <v>0</v>
      </c>
      <c r="P18" s="105">
        <f>IF(Table1[[#This Row],[Số còn phải thu ĐK]]&lt;&gt;0,0,Table1[[#This Row],[Tổng giá trị]])</f>
        <v>2497959</v>
      </c>
      <c r="Q18" s="29">
        <f t="shared" si="5"/>
        <v>2497959</v>
      </c>
      <c r="R18" s="105">
        <f>Table1[[#This Row],[Số còn phải thu ĐK]]+Table1[[#This Row],[Giá Trị HD sau CK]]-Table1[[#This Row],[Số tiền đã thu]]</f>
        <v>0</v>
      </c>
      <c r="S18" s="106">
        <f>IF(Table1[[#This Row],[Ngày hóa đơn]]&lt;&gt;"",Table1[[#This Row],[Ngày hóa đơn]],Table1[[#This Row],[Ngày hạch toán]])</f>
        <v>46036</v>
      </c>
      <c r="T18" s="105"/>
      <c r="U18" s="106">
        <f>IF(Table1[[#This Row],[Ngày tính CN]]="","",S18+T18)</f>
        <v>46036</v>
      </c>
      <c r="V18" s="29">
        <f ca="1">IF(Table1[[#This Row],[Hạn thanh toán]]="","",IF((U18-NOW())&lt;0,0,(U18-NOW())))</f>
        <v>0</v>
      </c>
      <c r="W18" s="29"/>
      <c r="X18" s="133" t="str">
        <f t="shared" ca="1" si="6"/>
        <v/>
      </c>
      <c r="Y18" s="93" t="str">
        <f t="shared" si="7"/>
        <v>Đã thanh toán</v>
      </c>
      <c r="Z1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46036</v>
      </c>
      <c r="AA18" s="92">
        <f>Table1[[#This Row],[Ngày Thanh toán]]</f>
        <v>46063</v>
      </c>
      <c r="AD18" s="93" t="str">
        <f>IF(Table1[[#This Row],[Mã khách hàng]]="","",VLOOKUP($A18,Ma_KH!$A:$Q,Ma_KH!O$1,0))</f>
        <v>SIBA MIỀN BẮC</v>
      </c>
      <c r="AE18" s="93" t="str">
        <f>IF(Table1[[#This Row],[Mã khách hàng]]="","",VLOOKUP($A18,Ma_KH!$A:$Q,Ma_KH!P$1,0))</f>
        <v>CHI NHÁNH CÔNG TY CỔ PHẦN SIBA FOOD VIỆT NAM TẠI HÀ NỘI</v>
      </c>
      <c r="AF18" s="93" t="str">
        <f>VLOOKUP(A18,Ma_KH!A:Q,Ma_KH!J$1,0)</f>
        <v>Đỗ Minh Quang</v>
      </c>
      <c r="AG18" s="93" t="str">
        <f>VLOOKUP(Table1[[#This Row],[Mã khách hàng]],Ma_KH!A:L,12,0)</f>
        <v>Hà Nội</v>
      </c>
    </row>
    <row r="19" spans="1:33">
      <c r="A19" s="23" t="s">
        <v>6879</v>
      </c>
      <c r="B19" s="110" t="s">
        <v>2850</v>
      </c>
      <c r="C19" s="127">
        <v>46048</v>
      </c>
      <c r="D19" s="119" t="s">
        <v>7106</v>
      </c>
      <c r="E19" s="127">
        <v>46048</v>
      </c>
      <c r="F19" s="110" t="s">
        <v>7107</v>
      </c>
      <c r="G19" s="110" t="s">
        <v>2890</v>
      </c>
      <c r="H19" s="120">
        <v>1600077</v>
      </c>
      <c r="I19" s="120">
        <v>0</v>
      </c>
      <c r="J19" s="29">
        <v>128006</v>
      </c>
      <c r="K19" s="29">
        <v>1728083</v>
      </c>
      <c r="L19" s="105" t="s">
        <v>24</v>
      </c>
      <c r="M19" s="109">
        <v>46063</v>
      </c>
      <c r="O19" s="29">
        <f>IF(Table1[[#This Row],[Phân loại]]="Tồn đầu kỳ",Table1[[#This Row],[Tổng giá trị]],0)</f>
        <v>0</v>
      </c>
      <c r="P19" s="105">
        <f>IF(Table1[[#This Row],[Số còn phải thu ĐK]]&lt;&gt;0,0,Table1[[#This Row],[Tổng giá trị]])</f>
        <v>1728083</v>
      </c>
      <c r="Q19" s="29">
        <f t="shared" si="5"/>
        <v>1728083</v>
      </c>
      <c r="R19" s="105">
        <f>Table1[[#This Row],[Số còn phải thu ĐK]]+Table1[[#This Row],[Giá Trị HD sau CK]]-Table1[[#This Row],[Số tiền đã thu]]</f>
        <v>0</v>
      </c>
      <c r="S19" s="106">
        <f>IF(Table1[[#This Row],[Ngày hóa đơn]]&lt;&gt;"",Table1[[#This Row],[Ngày hóa đơn]],Table1[[#This Row],[Ngày hạch toán]])</f>
        <v>46048</v>
      </c>
      <c r="T19" s="105"/>
      <c r="U19" s="106">
        <f>IF(Table1[[#This Row],[Ngày tính CN]]="","",S19+T19)</f>
        <v>46048</v>
      </c>
      <c r="V19" s="29">
        <f ca="1">IF(Table1[[#This Row],[Hạn thanh toán]]="","",IF((U19-NOW())&lt;0,0,(U19-NOW())))</f>
        <v>0</v>
      </c>
      <c r="W19" s="29"/>
      <c r="X19" s="133" t="str">
        <f t="shared" ca="1" si="6"/>
        <v/>
      </c>
      <c r="Y19" s="93" t="str">
        <f t="shared" si="7"/>
        <v>Đã thanh toán</v>
      </c>
      <c r="Z1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46048</v>
      </c>
      <c r="AA19" s="92">
        <f>Table1[[#This Row],[Ngày Thanh toán]]</f>
        <v>46063</v>
      </c>
      <c r="AD19" s="93" t="str">
        <f>IF(Table1[[#This Row],[Mã khách hàng]]="","",VLOOKUP($A19,Ma_KH!$A:$Q,Ma_KH!O$1,0))</f>
        <v>SIBA MIỀN BẮC</v>
      </c>
      <c r="AE19" s="93" t="str">
        <f>IF(Table1[[#This Row],[Mã khách hàng]]="","",VLOOKUP($A19,Ma_KH!$A:$Q,Ma_KH!P$1,0))</f>
        <v>CHI NHÁNH CÔNG TY CỔ PHẦN SIBA FOOD VIỆT NAM TẠI HÀ NỘI</v>
      </c>
      <c r="AF19" s="93" t="str">
        <f>VLOOKUP(A19,Ma_KH!A:Q,Ma_KH!J$1,0)</f>
        <v>Đỗ Minh Quang</v>
      </c>
      <c r="AG19" s="93" t="str">
        <f>VLOOKUP(Table1[[#This Row],[Mã khách hàng]],Ma_KH!A:L,12,0)</f>
        <v>Hà Nội</v>
      </c>
    </row>
    <row r="20" spans="1:33">
      <c r="A20" s="23" t="s">
        <v>6879</v>
      </c>
      <c r="B20" s="110" t="s">
        <v>2850</v>
      </c>
      <c r="C20" s="127">
        <v>46049</v>
      </c>
      <c r="D20" s="119" t="s">
        <v>7108</v>
      </c>
      <c r="E20" s="127">
        <v>46049</v>
      </c>
      <c r="F20" s="110" t="s">
        <v>7109</v>
      </c>
      <c r="G20" s="110" t="s">
        <v>2865</v>
      </c>
      <c r="H20" s="120">
        <v>774173</v>
      </c>
      <c r="I20" s="120">
        <v>0</v>
      </c>
      <c r="J20" s="29">
        <v>61934</v>
      </c>
      <c r="K20" s="29">
        <v>836107</v>
      </c>
      <c r="L20" s="105" t="s">
        <v>24</v>
      </c>
      <c r="M20" s="109">
        <v>46063</v>
      </c>
      <c r="O20" s="29">
        <f>IF(Table1[[#This Row],[Phân loại]]="Tồn đầu kỳ",Table1[[#This Row],[Tổng giá trị]],0)</f>
        <v>0</v>
      </c>
      <c r="P20" s="105">
        <f>IF(Table1[[#This Row],[Số còn phải thu ĐK]]&lt;&gt;0,0,Table1[[#This Row],[Tổng giá trị]])</f>
        <v>836107</v>
      </c>
      <c r="Q20" s="29">
        <f t="shared" si="5"/>
        <v>836107</v>
      </c>
      <c r="R20" s="105">
        <f>Table1[[#This Row],[Số còn phải thu ĐK]]+Table1[[#This Row],[Giá Trị HD sau CK]]-Table1[[#This Row],[Số tiền đã thu]]</f>
        <v>0</v>
      </c>
      <c r="S20" s="106">
        <f>IF(Table1[[#This Row],[Ngày hóa đơn]]&lt;&gt;"",Table1[[#This Row],[Ngày hóa đơn]],Table1[[#This Row],[Ngày hạch toán]])</f>
        <v>46049</v>
      </c>
      <c r="T20" s="105"/>
      <c r="U20" s="106">
        <f>IF(Table1[[#This Row],[Ngày tính CN]]="","",S20+T20)</f>
        <v>46049</v>
      </c>
      <c r="V20" s="29">
        <f ca="1">IF(Table1[[#This Row],[Hạn thanh toán]]="","",IF((U20-NOW())&lt;0,0,(U20-NOW())))</f>
        <v>0</v>
      </c>
      <c r="W20" s="29"/>
      <c r="X20" s="133" t="str">
        <f t="shared" ca="1" si="6"/>
        <v/>
      </c>
      <c r="Y20" s="93" t="str">
        <f t="shared" si="7"/>
        <v>Đã thanh toán</v>
      </c>
      <c r="Z2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46049</v>
      </c>
      <c r="AA20" s="92">
        <f>Table1[[#This Row],[Ngày Thanh toán]]</f>
        <v>46063</v>
      </c>
      <c r="AD20" s="93" t="str">
        <f>IF(Table1[[#This Row],[Mã khách hàng]]="","",VLOOKUP($A20,Ma_KH!$A:$Q,Ma_KH!O$1,0))</f>
        <v>SIBA MIỀN BẮC</v>
      </c>
      <c r="AE20" s="93" t="str">
        <f>IF(Table1[[#This Row],[Mã khách hàng]]="","",VLOOKUP($A20,Ma_KH!$A:$Q,Ma_KH!P$1,0))</f>
        <v>CHI NHÁNH CÔNG TY CỔ PHẦN SIBA FOOD VIỆT NAM TẠI HÀ NỘI</v>
      </c>
      <c r="AF20" s="93" t="str">
        <f>VLOOKUP(A20,Ma_KH!A:Q,Ma_KH!J$1,0)</f>
        <v>Đỗ Minh Quang</v>
      </c>
      <c r="AG20" s="93" t="str">
        <f>VLOOKUP(Table1[[#This Row],[Mã khách hàng]],Ma_KH!A:L,12,0)</f>
        <v>Hà Nội</v>
      </c>
    </row>
    <row r="21" spans="1:33" ht="14.25">
      <c r="A21" s="23" t="s">
        <v>6879</v>
      </c>
      <c r="B21" s="110" t="s">
        <v>2850</v>
      </c>
      <c r="C21" s="134">
        <v>46028</v>
      </c>
      <c r="D21" s="119"/>
      <c r="E21" s="134">
        <v>46057</v>
      </c>
      <c r="F21" s="138" t="s">
        <v>7302</v>
      </c>
      <c r="G21" s="23" t="s">
        <v>7303</v>
      </c>
      <c r="H21" s="135">
        <v>-138050</v>
      </c>
      <c r="I21" s="120">
        <v>0</v>
      </c>
      <c r="J21" s="29">
        <v>-11044</v>
      </c>
      <c r="K21" s="29">
        <v>-149094</v>
      </c>
      <c r="L21" s="105" t="s">
        <v>17</v>
      </c>
      <c r="M21" s="109">
        <v>46063</v>
      </c>
      <c r="O21" s="29">
        <f>IF(Table1[[#This Row],[Phân loại]]="Tồn đầu kỳ",Table1[[#This Row],[Tổng giá trị]],0)</f>
        <v>0</v>
      </c>
      <c r="P21" s="105">
        <f>IF(Table1[[#This Row],[Số còn phải thu ĐK]]&lt;&gt;0,0,Table1[[#This Row],[Tổng giá trị]])</f>
        <v>-149094</v>
      </c>
      <c r="Q21" s="29">
        <f>IF(M21&lt;&gt;"",IF(O21&lt;&gt;0,O21,P21),0)</f>
        <v>-149094</v>
      </c>
      <c r="R21" s="105">
        <f>Table1[[#This Row],[Số còn phải thu ĐK]]+Table1[[#This Row],[Giá Trị HD sau CK]]-Table1[[#This Row],[Số tiền đã thu]]</f>
        <v>0</v>
      </c>
      <c r="S21" s="106">
        <f>IF(Table1[[#This Row],[Ngày hóa đơn]]&lt;&gt;"",Table1[[#This Row],[Ngày hóa đơn]],Table1[[#This Row],[Ngày hạch toán]])</f>
        <v>46057</v>
      </c>
      <c r="T21" s="105"/>
      <c r="U21" s="106">
        <f>IF(Table1[[#This Row],[Ngày tính CN]]="","",S21+T21)</f>
        <v>46057</v>
      </c>
      <c r="V21" s="29">
        <f ca="1">IF(Table1[[#This Row],[Hạn thanh toán]]="","",IF((U21-NOW())&lt;0,0,(U21-NOW())))</f>
        <v>0</v>
      </c>
      <c r="W21" s="29"/>
      <c r="X21" s="133" t="str">
        <f ca="1">IF(OR($U21="",$R21=0),"",IF(($U21-NOW())&lt;0,-($U21-NOW()),0))</f>
        <v/>
      </c>
      <c r="Y21" s="93" t="str">
        <f>IF(R21=0,"Đã thanh toán",IF(X21="","",IF(X21&lt;=0,"Chưa đến hạn thanh toán",IF(X21&lt;=30,"Nợ quá hạn 30 ngày",IF(X21&lt;=60,"Nợ quá hạn từ 30 ngày đến 60 ngày",IF(X21&lt;=90,"Nợ quá hạn từ 60 ngày đến 90 ngày",IF(X21&lt;=120,"Nợ quá hạn từ 90 ngày đến 120 ngày","Nợ quá hạn hơn 120 ngày có khả năng mất thanh toán")))))))</f>
        <v>Đã thanh toán</v>
      </c>
      <c r="Z2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46057</v>
      </c>
      <c r="AA21" s="92">
        <f>Table1[[#This Row],[Ngày Thanh toán]]</f>
        <v>46063</v>
      </c>
      <c r="AD21" s="93" t="str">
        <f>IF(Table1[[#This Row],[Mã khách hàng]]="","",VLOOKUP($A21,Ma_KH!$A:$Q,Ma_KH!O$1,0))</f>
        <v>SIBA MIỀN BẮC</v>
      </c>
      <c r="AE21" s="93" t="str">
        <f>IF(Table1[[#This Row],[Mã khách hàng]]="","",VLOOKUP($A21,Ma_KH!$A:$Q,Ma_KH!P$1,0))</f>
        <v>CHI NHÁNH CÔNG TY CỔ PHẦN SIBA FOOD VIỆT NAM TẠI HÀ NỘI</v>
      </c>
      <c r="AF21" s="93" t="str">
        <f>VLOOKUP(A21,Ma_KH!A:Q,Ma_KH!J$1,0)</f>
        <v>Đỗ Minh Quang</v>
      </c>
      <c r="AG21" s="93" t="str">
        <f>VLOOKUP(Table1[[#This Row],[Mã khách hàng]],Ma_KH!A:L,12,0)</f>
        <v>Hà Nội</v>
      </c>
    </row>
    <row r="22" spans="1:33" ht="14.25">
      <c r="A22" s="23" t="s">
        <v>6879</v>
      </c>
      <c r="B22" s="110" t="s">
        <v>2850</v>
      </c>
      <c r="C22" s="134">
        <v>46031</v>
      </c>
      <c r="D22" s="119"/>
      <c r="E22" s="134">
        <v>46031</v>
      </c>
      <c r="F22" s="83"/>
      <c r="G22" s="23" t="s">
        <v>7304</v>
      </c>
      <c r="H22" s="135">
        <v>-214524</v>
      </c>
      <c r="I22" s="120">
        <v>0</v>
      </c>
      <c r="J22" s="29">
        <v>-17162</v>
      </c>
      <c r="K22" s="29">
        <v>-231686</v>
      </c>
      <c r="L22" s="105" t="s">
        <v>17</v>
      </c>
      <c r="M22" s="109">
        <v>46063</v>
      </c>
      <c r="O22" s="29">
        <f>IF(Table1[[#This Row],[Phân loại]]="Tồn đầu kỳ",Table1[[#This Row],[Tổng giá trị]],0)</f>
        <v>0</v>
      </c>
      <c r="P22" s="105">
        <f>IF(Table1[[#This Row],[Số còn phải thu ĐK]]&lt;&gt;0,0,Table1[[#This Row],[Tổng giá trị]])</f>
        <v>-231686</v>
      </c>
      <c r="Q22" s="29">
        <f>IF(M22&lt;&gt;"",IF(O22&lt;&gt;0,O22,P22),0)</f>
        <v>-231686</v>
      </c>
      <c r="R22" s="105">
        <f>Table1[[#This Row],[Số còn phải thu ĐK]]+Table1[[#This Row],[Giá Trị HD sau CK]]-Table1[[#This Row],[Số tiền đã thu]]</f>
        <v>0</v>
      </c>
      <c r="S22" s="106">
        <f>IF(Table1[[#This Row],[Ngày hóa đơn]]&lt;&gt;"",Table1[[#This Row],[Ngày hóa đơn]],Table1[[#This Row],[Ngày hạch toán]])</f>
        <v>46031</v>
      </c>
      <c r="T22" s="105"/>
      <c r="U22" s="106">
        <f>IF(Table1[[#This Row],[Ngày tính CN]]="","",S22+T22)</f>
        <v>46031</v>
      </c>
      <c r="V22" s="29">
        <f ca="1">IF(Table1[[#This Row],[Hạn thanh toán]]="","",IF((U22-NOW())&lt;0,0,(U22-NOW())))</f>
        <v>0</v>
      </c>
      <c r="W22" s="29"/>
      <c r="X22" s="133" t="str">
        <f ca="1">IF(OR($U22="",$R22=0),"",IF(($U22-NOW())&lt;0,-($U22-NOW()),0))</f>
        <v/>
      </c>
      <c r="Y22" s="93" t="str">
        <f>IF(R22=0,"Đã thanh toán",IF(X22="","",IF(X22&lt;=0,"Chưa đến hạn thanh toán",IF(X22&lt;=30,"Nợ quá hạn 30 ngày",IF(X22&lt;=60,"Nợ quá hạn từ 30 ngày đến 60 ngày",IF(X22&lt;=90,"Nợ quá hạn từ 60 ngày đến 90 ngày",IF(X22&lt;=120,"Nợ quá hạn từ 90 ngày đến 120 ngày","Nợ quá hạn hơn 120 ngày có khả năng mất thanh toán")))))))</f>
        <v>Đã thanh toán</v>
      </c>
      <c r="Z2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46031</v>
      </c>
      <c r="AA22" s="92">
        <f>Table1[[#This Row],[Ngày Thanh toán]]</f>
        <v>46063</v>
      </c>
      <c r="AD22" s="93" t="str">
        <f>IF(Table1[[#This Row],[Mã khách hàng]]="","",VLOOKUP($A22,Ma_KH!$A:$Q,Ma_KH!O$1,0))</f>
        <v>SIBA MIỀN BẮC</v>
      </c>
      <c r="AE22" s="93" t="str">
        <f>IF(Table1[[#This Row],[Mã khách hàng]]="","",VLOOKUP($A22,Ma_KH!$A:$Q,Ma_KH!P$1,0))</f>
        <v>CHI NHÁNH CÔNG TY CỔ PHẦN SIBA FOOD VIỆT NAM TẠI HÀ NỘI</v>
      </c>
      <c r="AF22" s="93" t="str">
        <f>VLOOKUP(A22,Ma_KH!A:Q,Ma_KH!J$1,0)</f>
        <v>Đỗ Minh Quang</v>
      </c>
      <c r="AG22" s="93" t="str">
        <f>VLOOKUP(Table1[[#This Row],[Mã khách hàng]],Ma_KH!A:L,12,0)</f>
        <v>Hà Nội</v>
      </c>
    </row>
    <row r="23" spans="1:33" ht="14.25">
      <c r="A23" s="23" t="s">
        <v>6879</v>
      </c>
      <c r="B23" s="110" t="s">
        <v>2850</v>
      </c>
      <c r="C23" s="134">
        <v>46042</v>
      </c>
      <c r="D23" s="119"/>
      <c r="E23" s="134">
        <v>46042</v>
      </c>
      <c r="F23" s="83"/>
      <c r="G23" s="23" t="s">
        <v>7305</v>
      </c>
      <c r="H23" s="135">
        <v>-214524</v>
      </c>
      <c r="I23" s="120">
        <v>0</v>
      </c>
      <c r="J23" s="29">
        <v>-17162</v>
      </c>
      <c r="K23" s="29">
        <v>-231686</v>
      </c>
      <c r="L23" s="105" t="s">
        <v>17</v>
      </c>
      <c r="M23" s="109">
        <v>46063</v>
      </c>
      <c r="O23" s="29">
        <f>IF(Table1[[#This Row],[Phân loại]]="Tồn đầu kỳ",Table1[[#This Row],[Tổng giá trị]],0)</f>
        <v>0</v>
      </c>
      <c r="P23" s="105">
        <f>IF(Table1[[#This Row],[Số còn phải thu ĐK]]&lt;&gt;0,0,Table1[[#This Row],[Tổng giá trị]])</f>
        <v>-231686</v>
      </c>
      <c r="Q23" s="29">
        <f>IF(M23&lt;&gt;"",IF(O23&lt;&gt;0,O23,P23),0)</f>
        <v>-231686</v>
      </c>
      <c r="R23" s="105">
        <f>Table1[[#This Row],[Số còn phải thu ĐK]]+Table1[[#This Row],[Giá Trị HD sau CK]]-Table1[[#This Row],[Số tiền đã thu]]</f>
        <v>0</v>
      </c>
      <c r="S23" s="106">
        <f>IF(Table1[[#This Row],[Ngày hóa đơn]]&lt;&gt;"",Table1[[#This Row],[Ngày hóa đơn]],Table1[[#This Row],[Ngày hạch toán]])</f>
        <v>46042</v>
      </c>
      <c r="T23" s="105"/>
      <c r="U23" s="106">
        <f>IF(Table1[[#This Row],[Ngày tính CN]]="","",S23+T23)</f>
        <v>46042</v>
      </c>
      <c r="V23" s="29">
        <f ca="1">IF(Table1[[#This Row],[Hạn thanh toán]]="","",IF((U23-NOW())&lt;0,0,(U23-NOW())))</f>
        <v>0</v>
      </c>
      <c r="W23" s="29"/>
      <c r="X23" s="133" t="str">
        <f ca="1">IF(OR($U23="",$R23=0),"",IF(($U23-NOW())&lt;0,-($U23-NOW()),0))</f>
        <v/>
      </c>
      <c r="Y23" s="93" t="str">
        <f>IF(R23=0,"Đã thanh toán",IF(X23="","",IF(X23&lt;=0,"Chưa đến hạn thanh toán",IF(X23&lt;=30,"Nợ quá hạn 30 ngày",IF(X23&lt;=60,"Nợ quá hạn từ 30 ngày đến 60 ngày",IF(X23&lt;=90,"Nợ quá hạn từ 60 ngày đến 90 ngày",IF(X23&lt;=120,"Nợ quá hạn từ 90 ngày đến 120 ngày","Nợ quá hạn hơn 120 ngày có khả năng mất thanh toán")))))))</f>
        <v>Đã thanh toán</v>
      </c>
      <c r="Z2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46042</v>
      </c>
      <c r="AA23" s="92">
        <f>Table1[[#This Row],[Ngày Thanh toán]]</f>
        <v>46063</v>
      </c>
      <c r="AD23" s="93" t="str">
        <f>IF(Table1[[#This Row],[Mã khách hàng]]="","",VLOOKUP($A23,Ma_KH!$A:$Q,Ma_KH!O$1,0))</f>
        <v>SIBA MIỀN BẮC</v>
      </c>
      <c r="AE23" s="93" t="str">
        <f>IF(Table1[[#This Row],[Mã khách hàng]]="","",VLOOKUP($A23,Ma_KH!$A:$Q,Ma_KH!P$1,0))</f>
        <v>CHI NHÁNH CÔNG TY CỔ PHẦN SIBA FOOD VIỆT NAM TẠI HÀ NỘI</v>
      </c>
      <c r="AF23" s="93" t="str">
        <f>VLOOKUP(A23,Ma_KH!A:Q,Ma_KH!J$1,0)</f>
        <v>Đỗ Minh Quang</v>
      </c>
      <c r="AG23" s="93" t="str">
        <f>VLOOKUP(Table1[[#This Row],[Mã khách hàng]],Ma_KH!A:L,12,0)</f>
        <v>Hà Nội</v>
      </c>
    </row>
    <row r="24" spans="1:33" ht="14.25">
      <c r="A24" s="23" t="s">
        <v>6879</v>
      </c>
      <c r="B24" s="110" t="s">
        <v>2850</v>
      </c>
      <c r="C24" s="134">
        <v>46050</v>
      </c>
      <c r="D24" s="119"/>
      <c r="E24" s="134">
        <v>46057</v>
      </c>
      <c r="F24" s="138" t="s">
        <v>7302</v>
      </c>
      <c r="G24" s="23" t="s">
        <v>7306</v>
      </c>
      <c r="H24" s="135">
        <v>-178639</v>
      </c>
      <c r="I24" s="120">
        <v>0</v>
      </c>
      <c r="J24" s="29">
        <v>-14291</v>
      </c>
      <c r="K24" s="29">
        <v>-192930</v>
      </c>
      <c r="L24" s="105" t="s">
        <v>17</v>
      </c>
      <c r="M24" s="109">
        <v>46063</v>
      </c>
      <c r="O24" s="29">
        <f>IF(Table1[[#This Row],[Phân loại]]="Tồn đầu kỳ",Table1[[#This Row],[Tổng giá trị]],0)</f>
        <v>0</v>
      </c>
      <c r="P24" s="105">
        <f>IF(Table1[[#This Row],[Số còn phải thu ĐK]]&lt;&gt;0,0,Table1[[#This Row],[Tổng giá trị]])</f>
        <v>-192930</v>
      </c>
      <c r="Q24" s="29">
        <f>IF(M24&lt;&gt;"",IF(O24&lt;&gt;0,O24,P24),0)</f>
        <v>-192930</v>
      </c>
      <c r="R24" s="105">
        <f>Table1[[#This Row],[Số còn phải thu ĐK]]+Table1[[#This Row],[Giá Trị HD sau CK]]-Table1[[#This Row],[Số tiền đã thu]]</f>
        <v>0</v>
      </c>
      <c r="S24" s="106">
        <f>IF(Table1[[#This Row],[Ngày hóa đơn]]&lt;&gt;"",Table1[[#This Row],[Ngày hóa đơn]],Table1[[#This Row],[Ngày hạch toán]])</f>
        <v>46057</v>
      </c>
      <c r="T24" s="105"/>
      <c r="U24" s="106">
        <f>IF(Table1[[#This Row],[Ngày tính CN]]="","",S24+T24)</f>
        <v>46057</v>
      </c>
      <c r="V24" s="29">
        <f ca="1">IF(Table1[[#This Row],[Hạn thanh toán]]="","",IF((U24-NOW())&lt;0,0,(U24-NOW())))</f>
        <v>0</v>
      </c>
      <c r="W24" s="29"/>
      <c r="X24" s="133" t="str">
        <f ca="1">IF(OR($U24="",$R24=0),"",IF(($U24-NOW())&lt;0,-($U24-NOW()),0))</f>
        <v/>
      </c>
      <c r="Y24" s="93" t="str">
        <f>IF(R24=0,"Đã thanh toán",IF(X24="","",IF(X24&lt;=0,"Chưa đến hạn thanh toán",IF(X24&lt;=30,"Nợ quá hạn 30 ngày",IF(X24&lt;=60,"Nợ quá hạn từ 30 ngày đến 60 ngày",IF(X24&lt;=90,"Nợ quá hạn từ 60 ngày đến 90 ngày",IF(X24&lt;=120,"Nợ quá hạn từ 90 ngày đến 120 ngày","Nợ quá hạn hơn 120 ngày có khả năng mất thanh toán")))))))</f>
        <v>Đã thanh toán</v>
      </c>
      <c r="Z2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46057</v>
      </c>
      <c r="AA24" s="92">
        <f>Table1[[#This Row],[Ngày Thanh toán]]</f>
        <v>46063</v>
      </c>
      <c r="AD24" s="93" t="str">
        <f>IF(Table1[[#This Row],[Mã khách hàng]]="","",VLOOKUP($A24,Ma_KH!$A:$Q,Ma_KH!O$1,0))</f>
        <v>SIBA MIỀN BẮC</v>
      </c>
      <c r="AE24" s="93" t="str">
        <f>IF(Table1[[#This Row],[Mã khách hàng]]="","",VLOOKUP($A24,Ma_KH!$A:$Q,Ma_KH!P$1,0))</f>
        <v>CHI NHÁNH CÔNG TY CỔ PHẦN SIBA FOOD VIỆT NAM TẠI HÀ NỘI</v>
      </c>
      <c r="AF24" s="93" t="str">
        <f>VLOOKUP(A24,Ma_KH!A:Q,Ma_KH!J$1,0)</f>
        <v>Đỗ Minh Quang</v>
      </c>
      <c r="AG24" s="93" t="str">
        <f>VLOOKUP(Table1[[#This Row],[Mã khách hàng]],Ma_KH!A:L,12,0)</f>
        <v>Hà Nội</v>
      </c>
    </row>
    <row r="25" spans="1:33" ht="14.25">
      <c r="A25" s="23" t="s">
        <v>6879</v>
      </c>
      <c r="B25" s="110" t="s">
        <v>2850</v>
      </c>
      <c r="C25" s="134">
        <v>46052</v>
      </c>
      <c r="D25" s="119"/>
      <c r="E25" s="134">
        <v>46052</v>
      </c>
      <c r="F25"/>
      <c r="G25" s="23" t="s">
        <v>7307</v>
      </c>
      <c r="H25" s="135">
        <v>-57387</v>
      </c>
      <c r="I25" s="120">
        <v>0</v>
      </c>
      <c r="J25" s="29">
        <v>-4591</v>
      </c>
      <c r="K25" s="29">
        <v>-61978</v>
      </c>
      <c r="L25" s="105" t="s">
        <v>17</v>
      </c>
      <c r="M25" s="109">
        <v>46063</v>
      </c>
      <c r="O25" s="29">
        <f>IF(Table1[[#This Row],[Phân loại]]="Tồn đầu kỳ",Table1[[#This Row],[Tổng giá trị]],0)</f>
        <v>0</v>
      </c>
      <c r="P25" s="105">
        <f>IF(Table1[[#This Row],[Số còn phải thu ĐK]]&lt;&gt;0,0,Table1[[#This Row],[Tổng giá trị]])</f>
        <v>-61978</v>
      </c>
      <c r="Q25" s="29">
        <f>IF(M25&lt;&gt;"",IF(O25&lt;&gt;0,O25,P25),0)</f>
        <v>-61978</v>
      </c>
      <c r="R25" s="105">
        <f>Table1[[#This Row],[Số còn phải thu ĐK]]+Table1[[#This Row],[Giá Trị HD sau CK]]-Table1[[#This Row],[Số tiền đã thu]]</f>
        <v>0</v>
      </c>
      <c r="S25" s="106">
        <f>IF(Table1[[#This Row],[Ngày hóa đơn]]&lt;&gt;"",Table1[[#This Row],[Ngày hóa đơn]],Table1[[#This Row],[Ngày hạch toán]])</f>
        <v>46052</v>
      </c>
      <c r="T25" s="105"/>
      <c r="U25" s="106">
        <f>IF(Table1[[#This Row],[Ngày tính CN]]="","",S25+T25)</f>
        <v>46052</v>
      </c>
      <c r="V25" s="29">
        <f ca="1">IF(Table1[[#This Row],[Hạn thanh toán]]="","",IF((U25-NOW())&lt;0,0,(U25-NOW())))</f>
        <v>0</v>
      </c>
      <c r="W25" s="29"/>
      <c r="X25" s="133" t="str">
        <f ca="1">IF(OR($U25="",$R25=0),"",IF(($U25-NOW())&lt;0,-($U25-NOW()),0))</f>
        <v/>
      </c>
      <c r="Y25" s="93" t="str">
        <f>IF(R25=0,"Đã thanh toán",IF(X25="","",IF(X25&lt;=0,"Chưa đến hạn thanh toán",IF(X25&lt;=30,"Nợ quá hạn 30 ngày",IF(X25&lt;=60,"Nợ quá hạn từ 30 ngày đến 60 ngày",IF(X25&lt;=90,"Nợ quá hạn từ 60 ngày đến 90 ngày",IF(X25&lt;=120,"Nợ quá hạn từ 90 ngày đến 120 ngày","Nợ quá hạn hơn 120 ngày có khả năng mất thanh toán")))))))</f>
        <v>Đã thanh toán</v>
      </c>
      <c r="Z2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46052</v>
      </c>
      <c r="AA25" s="92">
        <f>Table1[[#This Row],[Ngày Thanh toán]]</f>
        <v>46063</v>
      </c>
      <c r="AD25" s="93" t="str">
        <f>IF(Table1[[#This Row],[Mã khách hàng]]="","",VLOOKUP($A25,Ma_KH!$A:$Q,Ma_KH!O$1,0))</f>
        <v>SIBA MIỀN BẮC</v>
      </c>
      <c r="AE25" s="93" t="str">
        <f>IF(Table1[[#This Row],[Mã khách hàng]]="","",VLOOKUP($A25,Ma_KH!$A:$Q,Ma_KH!P$1,0))</f>
        <v>CHI NHÁNH CÔNG TY CỔ PHẦN SIBA FOOD VIỆT NAM TẠI HÀ NỘI</v>
      </c>
      <c r="AF25" s="93" t="str">
        <f>VLOOKUP(A25,Ma_KH!A:Q,Ma_KH!J$1,0)</f>
        <v>Đỗ Minh Quang</v>
      </c>
      <c r="AG25" s="93" t="str">
        <f>VLOOKUP(Table1[[#This Row],[Mã khách hàng]],Ma_KH!A:L,12,0)</f>
        <v>Hà Nội</v>
      </c>
    </row>
    <row r="26" spans="1:33">
      <c r="A26" s="23" t="s">
        <v>6879</v>
      </c>
      <c r="B26" s="110" t="s">
        <v>2850</v>
      </c>
      <c r="C26" s="127">
        <v>46055</v>
      </c>
      <c r="D26" s="119" t="s">
        <v>7110</v>
      </c>
      <c r="E26" s="127">
        <v>46055</v>
      </c>
      <c r="F26" s="110" t="s">
        <v>7111</v>
      </c>
      <c r="G26" s="110" t="s">
        <v>2914</v>
      </c>
      <c r="H26" s="120">
        <v>1354410</v>
      </c>
      <c r="I26" s="120">
        <v>0</v>
      </c>
      <c r="J26" s="29">
        <v>108353</v>
      </c>
      <c r="K26" s="29">
        <v>1462763</v>
      </c>
      <c r="L26" s="105" t="s">
        <v>24</v>
      </c>
      <c r="M26" s="109">
        <v>46120</v>
      </c>
      <c r="O26" s="29">
        <f>IF(Table1[[#This Row],[Phân loại]]="Tồn đầu kỳ",Table1[[#This Row],[Tổng giá trị]],0)</f>
        <v>0</v>
      </c>
      <c r="P26" s="105">
        <f>IF(Table1[[#This Row],[Số còn phải thu ĐK]]&lt;&gt;0,0,Table1[[#This Row],[Tổng giá trị]])</f>
        <v>1462763</v>
      </c>
      <c r="Q26" s="29">
        <f t="shared" si="5"/>
        <v>1462763</v>
      </c>
      <c r="R26" s="105">
        <f>Table1[[#This Row],[Số còn phải thu ĐK]]+Table1[[#This Row],[Giá Trị HD sau CK]]-Table1[[#This Row],[Số tiền đã thu]]</f>
        <v>0</v>
      </c>
      <c r="S26" s="106">
        <f>IF(Table1[[#This Row],[Ngày hóa đơn]]&lt;&gt;"",Table1[[#This Row],[Ngày hóa đơn]],Table1[[#This Row],[Ngày hạch toán]])</f>
        <v>46055</v>
      </c>
      <c r="T26" s="105"/>
      <c r="U26" s="106">
        <f>IF(Table1[[#This Row],[Ngày tính CN]]="","",S26+T26)</f>
        <v>46055</v>
      </c>
      <c r="V26" s="29">
        <f ca="1">IF(Table1[[#This Row],[Hạn thanh toán]]="","",IF((U26-NOW())&lt;0,0,(U26-NOW())))</f>
        <v>0</v>
      </c>
      <c r="W26" s="29"/>
      <c r="X26" s="133" t="str">
        <f t="shared" ca="1" si="6"/>
        <v/>
      </c>
      <c r="Y26" s="93" t="str">
        <f t="shared" si="7"/>
        <v>Đã thanh toán</v>
      </c>
      <c r="Z2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46055</v>
      </c>
      <c r="AA26" s="92">
        <f>Table1[[#This Row],[Ngày Thanh toán]]</f>
        <v>46120</v>
      </c>
      <c r="AD26" s="93" t="str">
        <f>IF(Table1[[#This Row],[Mã khách hàng]]="","",VLOOKUP($A26,Ma_KH!$A:$Q,Ma_KH!O$1,0))</f>
        <v>SIBA MIỀN BẮC</v>
      </c>
      <c r="AE26" s="93" t="str">
        <f>IF(Table1[[#This Row],[Mã khách hàng]]="","",VLOOKUP($A26,Ma_KH!$A:$Q,Ma_KH!P$1,0))</f>
        <v>CHI NHÁNH CÔNG TY CỔ PHẦN SIBA FOOD VIỆT NAM TẠI HÀ NỘI</v>
      </c>
      <c r="AF26" s="93" t="str">
        <f>VLOOKUP(A26,Ma_KH!A:Q,Ma_KH!J$1,0)</f>
        <v>Đỗ Minh Quang</v>
      </c>
      <c r="AG26" s="93" t="str">
        <f>VLOOKUP(Table1[[#This Row],[Mã khách hàng]],Ma_KH!A:L,12,0)</f>
        <v>Hà Nội</v>
      </c>
    </row>
    <row r="27" spans="1:33">
      <c r="A27" s="23" t="s">
        <v>6879</v>
      </c>
      <c r="B27" s="110" t="s">
        <v>2850</v>
      </c>
      <c r="C27" s="127">
        <v>46056</v>
      </c>
      <c r="D27" s="119" t="s">
        <v>7112</v>
      </c>
      <c r="E27" s="127">
        <v>46056</v>
      </c>
      <c r="F27" s="110" t="s">
        <v>7113</v>
      </c>
      <c r="G27" s="110" t="s">
        <v>2878</v>
      </c>
      <c r="H27" s="120">
        <v>690250</v>
      </c>
      <c r="I27" s="120">
        <v>0</v>
      </c>
      <c r="J27" s="29">
        <v>55220</v>
      </c>
      <c r="K27" s="29">
        <v>745470</v>
      </c>
      <c r="L27" s="105" t="s">
        <v>24</v>
      </c>
      <c r="M27" s="109">
        <v>46120</v>
      </c>
      <c r="O27" s="29">
        <f>IF(Table1[[#This Row],[Phân loại]]="Tồn đầu kỳ",Table1[[#This Row],[Tổng giá trị]],0)</f>
        <v>0</v>
      </c>
      <c r="P27" s="105">
        <f>IF(Table1[[#This Row],[Số còn phải thu ĐK]]&lt;&gt;0,0,Table1[[#This Row],[Tổng giá trị]])</f>
        <v>745470</v>
      </c>
      <c r="Q27" s="29">
        <f t="shared" si="5"/>
        <v>745470</v>
      </c>
      <c r="R27" s="105">
        <f>Table1[[#This Row],[Số còn phải thu ĐK]]+Table1[[#This Row],[Giá Trị HD sau CK]]-Table1[[#This Row],[Số tiền đã thu]]</f>
        <v>0</v>
      </c>
      <c r="S27" s="106">
        <f>IF(Table1[[#This Row],[Ngày hóa đơn]]&lt;&gt;"",Table1[[#This Row],[Ngày hóa đơn]],Table1[[#This Row],[Ngày hạch toán]])</f>
        <v>46056</v>
      </c>
      <c r="T27" s="105"/>
      <c r="U27" s="106">
        <f>IF(Table1[[#This Row],[Ngày tính CN]]="","",S27+T27)</f>
        <v>46056</v>
      </c>
      <c r="V27" s="29">
        <f ca="1">IF(Table1[[#This Row],[Hạn thanh toán]]="","",IF((U27-NOW())&lt;0,0,(U27-NOW())))</f>
        <v>0</v>
      </c>
      <c r="W27" s="29"/>
      <c r="X27" s="133" t="str">
        <f t="shared" ca="1" si="6"/>
        <v/>
      </c>
      <c r="Y27" s="93" t="str">
        <f t="shared" si="7"/>
        <v>Đã thanh toán</v>
      </c>
      <c r="Z2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46056</v>
      </c>
      <c r="AA27" s="92">
        <f>Table1[[#This Row],[Ngày Thanh toán]]</f>
        <v>46120</v>
      </c>
      <c r="AD27" s="93" t="str">
        <f>IF(Table1[[#This Row],[Mã khách hàng]]="","",VLOOKUP($A27,Ma_KH!$A:$Q,Ma_KH!O$1,0))</f>
        <v>SIBA MIỀN BẮC</v>
      </c>
      <c r="AE27" s="93" t="str">
        <f>IF(Table1[[#This Row],[Mã khách hàng]]="","",VLOOKUP($A27,Ma_KH!$A:$Q,Ma_KH!P$1,0))</f>
        <v>CHI NHÁNH CÔNG TY CỔ PHẦN SIBA FOOD VIỆT NAM TẠI HÀ NỘI</v>
      </c>
      <c r="AF27" s="93" t="str">
        <f>VLOOKUP(A27,Ma_KH!A:Q,Ma_KH!J$1,0)</f>
        <v>Đỗ Minh Quang</v>
      </c>
      <c r="AG27" s="93" t="str">
        <f>VLOOKUP(Table1[[#This Row],[Mã khách hàng]],Ma_KH!A:L,12,0)</f>
        <v>Hà Nội</v>
      </c>
    </row>
    <row r="28" spans="1:33">
      <c r="A28" s="23" t="s">
        <v>6879</v>
      </c>
      <c r="B28" s="110" t="s">
        <v>2850</v>
      </c>
      <c r="C28" s="127">
        <v>46059</v>
      </c>
      <c r="D28" s="119" t="s">
        <v>7114</v>
      </c>
      <c r="E28" s="127">
        <v>46059</v>
      </c>
      <c r="F28" s="110" t="s">
        <v>7115</v>
      </c>
      <c r="G28" s="110" t="s">
        <v>2917</v>
      </c>
      <c r="H28" s="120">
        <v>1716038</v>
      </c>
      <c r="I28" s="120">
        <v>0</v>
      </c>
      <c r="J28" s="29">
        <v>137283</v>
      </c>
      <c r="K28" s="29">
        <v>1853321</v>
      </c>
      <c r="L28" s="105" t="s">
        <v>24</v>
      </c>
      <c r="M28" s="109">
        <v>46120</v>
      </c>
      <c r="O28" s="29">
        <f>IF(Table1[[#This Row],[Phân loại]]="Tồn đầu kỳ",Table1[[#This Row],[Tổng giá trị]],0)</f>
        <v>0</v>
      </c>
      <c r="P28" s="105">
        <f>IF(Table1[[#This Row],[Số còn phải thu ĐK]]&lt;&gt;0,0,Table1[[#This Row],[Tổng giá trị]])</f>
        <v>1853321</v>
      </c>
      <c r="Q28" s="29">
        <f t="shared" si="5"/>
        <v>1853321</v>
      </c>
      <c r="R28" s="105">
        <f>Table1[[#This Row],[Số còn phải thu ĐK]]+Table1[[#This Row],[Giá Trị HD sau CK]]-Table1[[#This Row],[Số tiền đã thu]]</f>
        <v>0</v>
      </c>
      <c r="S28" s="106">
        <f>IF(Table1[[#This Row],[Ngày hóa đơn]]&lt;&gt;"",Table1[[#This Row],[Ngày hóa đơn]],Table1[[#This Row],[Ngày hạch toán]])</f>
        <v>46059</v>
      </c>
      <c r="T28" s="105"/>
      <c r="U28" s="106">
        <f>IF(Table1[[#This Row],[Ngày tính CN]]="","",S28+T28)</f>
        <v>46059</v>
      </c>
      <c r="V28" s="29">
        <f ca="1">IF(Table1[[#This Row],[Hạn thanh toán]]="","",IF((U28-NOW())&lt;0,0,(U28-NOW())))</f>
        <v>0</v>
      </c>
      <c r="W28" s="29"/>
      <c r="X28" s="133" t="str">
        <f t="shared" ca="1" si="6"/>
        <v/>
      </c>
      <c r="Y28" s="93" t="str">
        <f t="shared" si="7"/>
        <v>Đã thanh toán</v>
      </c>
      <c r="Z2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46059</v>
      </c>
      <c r="AA28" s="92">
        <f>Table1[[#This Row],[Ngày Thanh toán]]</f>
        <v>46120</v>
      </c>
      <c r="AD28" s="93" t="str">
        <f>IF(Table1[[#This Row],[Mã khách hàng]]="","",VLOOKUP($A28,Ma_KH!$A:$Q,Ma_KH!O$1,0))</f>
        <v>SIBA MIỀN BẮC</v>
      </c>
      <c r="AE28" s="93" t="str">
        <f>IF(Table1[[#This Row],[Mã khách hàng]]="","",VLOOKUP($A28,Ma_KH!$A:$Q,Ma_KH!P$1,0))</f>
        <v>CHI NHÁNH CÔNG TY CỔ PHẦN SIBA FOOD VIỆT NAM TẠI HÀ NỘI</v>
      </c>
      <c r="AF28" s="93" t="str">
        <f>VLOOKUP(A28,Ma_KH!A:Q,Ma_KH!J$1,0)</f>
        <v>Đỗ Minh Quang</v>
      </c>
      <c r="AG28" s="93" t="str">
        <f>VLOOKUP(Table1[[#This Row],[Mã khách hàng]],Ma_KH!A:L,12,0)</f>
        <v>Hà Nội</v>
      </c>
    </row>
    <row r="29" spans="1:33">
      <c r="A29" s="23" t="s">
        <v>6879</v>
      </c>
      <c r="B29" s="110" t="s">
        <v>2850</v>
      </c>
      <c r="C29" s="127">
        <v>46059</v>
      </c>
      <c r="D29" s="119" t="s">
        <v>7116</v>
      </c>
      <c r="E29" s="127">
        <v>46059</v>
      </c>
      <c r="F29" s="110" t="s">
        <v>7117</v>
      </c>
      <c r="G29" s="110" t="s">
        <v>7118</v>
      </c>
      <c r="H29" s="120">
        <v>1633872</v>
      </c>
      <c r="I29" s="120">
        <v>163388</v>
      </c>
      <c r="J29" s="29">
        <v>117639</v>
      </c>
      <c r="K29" s="29">
        <v>1588123</v>
      </c>
      <c r="L29" s="105" t="s">
        <v>24</v>
      </c>
      <c r="M29" s="109">
        <v>46120</v>
      </c>
      <c r="O29" s="29">
        <f>IF(Table1[[#This Row],[Phân loại]]="Tồn đầu kỳ",Table1[[#This Row],[Tổng giá trị]],0)</f>
        <v>0</v>
      </c>
      <c r="P29" s="105">
        <f>IF(Table1[[#This Row],[Số còn phải thu ĐK]]&lt;&gt;0,0,Table1[[#This Row],[Tổng giá trị]])</f>
        <v>1588123</v>
      </c>
      <c r="Q29" s="29">
        <f t="shared" si="5"/>
        <v>1588123</v>
      </c>
      <c r="R29" s="105">
        <f>Table1[[#This Row],[Số còn phải thu ĐK]]+Table1[[#This Row],[Giá Trị HD sau CK]]-Table1[[#This Row],[Số tiền đã thu]]</f>
        <v>0</v>
      </c>
      <c r="S29" s="106">
        <f>IF(Table1[[#This Row],[Ngày hóa đơn]]&lt;&gt;"",Table1[[#This Row],[Ngày hóa đơn]],Table1[[#This Row],[Ngày hạch toán]])</f>
        <v>46059</v>
      </c>
      <c r="T29" s="105"/>
      <c r="U29" s="106">
        <f>IF(Table1[[#This Row],[Ngày tính CN]]="","",S29+T29)</f>
        <v>46059</v>
      </c>
      <c r="V29" s="29">
        <f ca="1">IF(Table1[[#This Row],[Hạn thanh toán]]="","",IF((U29-NOW())&lt;0,0,(U29-NOW())))</f>
        <v>0</v>
      </c>
      <c r="W29" s="29"/>
      <c r="X29" s="133" t="str">
        <f t="shared" ca="1" si="6"/>
        <v/>
      </c>
      <c r="Y29" s="93" t="str">
        <f t="shared" si="7"/>
        <v>Đã thanh toán</v>
      </c>
      <c r="Z2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46059</v>
      </c>
      <c r="AA29" s="92">
        <f>Table1[[#This Row],[Ngày Thanh toán]]</f>
        <v>46120</v>
      </c>
      <c r="AD29" s="93" t="str">
        <f>IF(Table1[[#This Row],[Mã khách hàng]]="","",VLOOKUP($A29,Ma_KH!$A:$Q,Ma_KH!O$1,0))</f>
        <v>SIBA MIỀN BẮC</v>
      </c>
      <c r="AE29" s="93" t="str">
        <f>IF(Table1[[#This Row],[Mã khách hàng]]="","",VLOOKUP($A29,Ma_KH!$A:$Q,Ma_KH!P$1,0))</f>
        <v>CHI NHÁNH CÔNG TY CỔ PHẦN SIBA FOOD VIỆT NAM TẠI HÀ NỘI</v>
      </c>
      <c r="AF29" s="93" t="str">
        <f>VLOOKUP(A29,Ma_KH!A:Q,Ma_KH!J$1,0)</f>
        <v>Đỗ Minh Quang</v>
      </c>
      <c r="AG29" s="93" t="str">
        <f>VLOOKUP(Table1[[#This Row],[Mã khách hàng]],Ma_KH!A:L,12,0)</f>
        <v>Hà Nội</v>
      </c>
    </row>
    <row r="30" spans="1:33">
      <c r="A30" s="23" t="s">
        <v>6879</v>
      </c>
      <c r="B30" s="110" t="s">
        <v>2850</v>
      </c>
      <c r="C30" s="136">
        <v>46057</v>
      </c>
      <c r="D30" s="119"/>
      <c r="E30" s="136">
        <v>46057</v>
      </c>
      <c r="F30" s="115" t="s">
        <v>7324</v>
      </c>
      <c r="G30" s="83" t="s">
        <v>7325</v>
      </c>
      <c r="H30" s="137">
        <v>-214524</v>
      </c>
      <c r="I30" s="120">
        <v>0</v>
      </c>
      <c r="J30" s="29">
        <v>-17162</v>
      </c>
      <c r="K30" s="29">
        <v>-231686</v>
      </c>
      <c r="L30" s="105" t="s">
        <v>17</v>
      </c>
      <c r="M30" s="109">
        <v>46120</v>
      </c>
      <c r="O30" s="29">
        <f>IF(Table1[[#This Row],[Phân loại]]="Tồn đầu kỳ",Table1[[#This Row],[Tổng giá trị]],0)</f>
        <v>0</v>
      </c>
      <c r="P30" s="105">
        <f>IF(Table1[[#This Row],[Số còn phải thu ĐK]]&lt;&gt;0,0,Table1[[#This Row],[Tổng giá trị]])</f>
        <v>-231686</v>
      </c>
      <c r="Q30" s="29">
        <f>IF(M30&lt;&gt;"",IF(O30&lt;&gt;0,O30,P30),0)</f>
        <v>-231686</v>
      </c>
      <c r="R30" s="105">
        <f>Table1[[#This Row],[Số còn phải thu ĐK]]+Table1[[#This Row],[Giá Trị HD sau CK]]-Table1[[#This Row],[Số tiền đã thu]]</f>
        <v>0</v>
      </c>
      <c r="S30" s="106">
        <f>IF(Table1[[#This Row],[Ngày hóa đơn]]&lt;&gt;"",Table1[[#This Row],[Ngày hóa đơn]],Table1[[#This Row],[Ngày hạch toán]])</f>
        <v>46057</v>
      </c>
      <c r="T30" s="105"/>
      <c r="U30" s="106">
        <f>IF(Table1[[#This Row],[Ngày tính CN]]="","",S30+T30)</f>
        <v>46057</v>
      </c>
      <c r="V30" s="29">
        <f ca="1">IF(Table1[[#This Row],[Hạn thanh toán]]="","",IF((U30-NOW())&lt;0,0,(U30-NOW())))</f>
        <v>0</v>
      </c>
      <c r="W30" s="29"/>
      <c r="X30" s="133" t="str">
        <f ca="1">IF(OR($U30="",$R30=0),"",IF(($U30-NOW())&lt;0,-($U30-NOW()),0))</f>
        <v/>
      </c>
      <c r="Y30" s="93" t="str">
        <f>IF(R30=0,"Đã thanh toán",IF(X30="","",IF(X30&lt;=0,"Chưa đến hạn thanh toán",IF(X30&lt;=30,"Nợ quá hạn 30 ngày",IF(X30&lt;=60,"Nợ quá hạn từ 30 ngày đến 60 ngày",IF(X30&lt;=90,"Nợ quá hạn từ 60 ngày đến 90 ngày",IF(X30&lt;=120,"Nợ quá hạn từ 90 ngày đến 120 ngày","Nợ quá hạn hơn 120 ngày có khả năng mất thanh toán")))))))</f>
        <v>Đã thanh toán</v>
      </c>
      <c r="Z3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46057</v>
      </c>
      <c r="AA30" s="92">
        <f>Table1[[#This Row],[Ngày Thanh toán]]</f>
        <v>46120</v>
      </c>
      <c r="AD30" s="93" t="str">
        <f>IF(Table1[[#This Row],[Mã khách hàng]]="","",VLOOKUP($A30,Ma_KH!$A:$Q,Ma_KH!O$1,0))</f>
        <v>SIBA MIỀN BẮC</v>
      </c>
      <c r="AE30" s="93" t="str">
        <f>IF(Table1[[#This Row],[Mã khách hàng]]="","",VLOOKUP($A30,Ma_KH!$A:$Q,Ma_KH!P$1,0))</f>
        <v>CHI NHÁNH CÔNG TY CỔ PHẦN SIBA FOOD VIỆT NAM TẠI HÀ NỘI</v>
      </c>
      <c r="AF30" s="93" t="str">
        <f>VLOOKUP(A30,Ma_KH!A:Q,Ma_KH!J$1,0)</f>
        <v>Đỗ Minh Quang</v>
      </c>
      <c r="AG30" s="93" t="str">
        <f>VLOOKUP(Table1[[#This Row],[Mã khách hàng]],Ma_KH!A:L,12,0)</f>
        <v>Hà Nội</v>
      </c>
    </row>
    <row r="31" spans="1:33">
      <c r="A31" s="23" t="s">
        <v>6879</v>
      </c>
      <c r="B31" s="110" t="s">
        <v>2850</v>
      </c>
      <c r="C31" s="127">
        <v>46083</v>
      </c>
      <c r="D31" s="119" t="s">
        <v>7119</v>
      </c>
      <c r="E31" s="127">
        <v>46083</v>
      </c>
      <c r="F31" s="110" t="s">
        <v>7120</v>
      </c>
      <c r="G31" s="110" t="s">
        <v>2917</v>
      </c>
      <c r="H31" s="120">
        <v>543987</v>
      </c>
      <c r="I31" s="120">
        <v>0</v>
      </c>
      <c r="J31" s="29">
        <v>43519</v>
      </c>
      <c r="K31" s="29">
        <v>587506</v>
      </c>
      <c r="L31" s="105" t="s">
        <v>24</v>
      </c>
      <c r="M31" s="109">
        <v>46148</v>
      </c>
      <c r="O31" s="29">
        <f>IF(Table1[[#This Row],[Phân loại]]="Tồn đầu kỳ",Table1[[#This Row],[Tổng giá trị]],0)</f>
        <v>0</v>
      </c>
      <c r="P31" s="105">
        <f>IF(Table1[[#This Row],[Số còn phải thu ĐK]]&lt;&gt;0,0,Table1[[#This Row],[Tổng giá trị]])</f>
        <v>587506</v>
      </c>
      <c r="Q31" s="29">
        <f t="shared" si="5"/>
        <v>587506</v>
      </c>
      <c r="R31" s="105">
        <f>Table1[[#This Row],[Số còn phải thu ĐK]]+Table1[[#This Row],[Giá Trị HD sau CK]]-Table1[[#This Row],[Số tiền đã thu]]</f>
        <v>0</v>
      </c>
      <c r="S31" s="106">
        <f>IF(Table1[[#This Row],[Ngày hóa đơn]]&lt;&gt;"",Table1[[#This Row],[Ngày hóa đơn]],Table1[[#This Row],[Ngày hạch toán]])</f>
        <v>46083</v>
      </c>
      <c r="T31" s="105"/>
      <c r="U31" s="106">
        <f>IF(Table1[[#This Row],[Ngày tính CN]]="","",S31+T31)</f>
        <v>46083</v>
      </c>
      <c r="V31" s="29">
        <f ca="1">IF(Table1[[#This Row],[Hạn thanh toán]]="","",IF((U31-NOW())&lt;0,0,(U31-NOW())))</f>
        <v>0</v>
      </c>
      <c r="W31" s="29"/>
      <c r="X31" s="133" t="str">
        <f t="shared" ca="1" si="6"/>
        <v/>
      </c>
      <c r="Y31" s="93" t="str">
        <f t="shared" si="7"/>
        <v>Đã thanh toán</v>
      </c>
      <c r="Z3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46083</v>
      </c>
      <c r="AA31" s="92">
        <f>Table1[[#This Row],[Ngày Thanh toán]]</f>
        <v>46148</v>
      </c>
      <c r="AD31" s="93" t="str">
        <f>IF(Table1[[#This Row],[Mã khách hàng]]="","",VLOOKUP($A31,Ma_KH!$A:$Q,Ma_KH!O$1,0))</f>
        <v>SIBA MIỀN BẮC</v>
      </c>
      <c r="AE31" s="93" t="str">
        <f>IF(Table1[[#This Row],[Mã khách hàng]]="","",VLOOKUP($A31,Ma_KH!$A:$Q,Ma_KH!P$1,0))</f>
        <v>CHI NHÁNH CÔNG TY CỔ PHẦN SIBA FOOD VIỆT NAM TẠI HÀ NỘI</v>
      </c>
      <c r="AF31" s="93" t="str">
        <f>VLOOKUP(A31,Ma_KH!A:Q,Ma_KH!J$1,0)</f>
        <v>Đỗ Minh Quang</v>
      </c>
      <c r="AG31" s="93" t="str">
        <f>VLOOKUP(Table1[[#This Row],[Mã khách hàng]],Ma_KH!A:L,12,0)</f>
        <v>Hà Nội</v>
      </c>
    </row>
    <row r="32" spans="1:33">
      <c r="A32" s="23" t="s">
        <v>6879</v>
      </c>
      <c r="B32" s="110" t="s">
        <v>2850</v>
      </c>
      <c r="C32" s="127">
        <v>46083</v>
      </c>
      <c r="D32" s="119" t="s">
        <v>7121</v>
      </c>
      <c r="E32" s="127">
        <v>46083</v>
      </c>
      <c r="F32" s="110" t="s">
        <v>7122</v>
      </c>
      <c r="G32" s="110" t="s">
        <v>2865</v>
      </c>
      <c r="H32" s="120">
        <v>727341</v>
      </c>
      <c r="I32" s="120">
        <v>0</v>
      </c>
      <c r="J32" s="29">
        <v>58187</v>
      </c>
      <c r="K32" s="29">
        <v>785528</v>
      </c>
      <c r="L32" s="105" t="s">
        <v>24</v>
      </c>
      <c r="M32" s="109">
        <v>46148</v>
      </c>
      <c r="O32" s="29">
        <f>IF(Table1[[#This Row],[Phân loại]]="Tồn đầu kỳ",Table1[[#This Row],[Tổng giá trị]],0)</f>
        <v>0</v>
      </c>
      <c r="P32" s="105">
        <f>IF(Table1[[#This Row],[Số còn phải thu ĐK]]&lt;&gt;0,0,Table1[[#This Row],[Tổng giá trị]])</f>
        <v>785528</v>
      </c>
      <c r="Q32" s="29">
        <f t="shared" si="5"/>
        <v>785528</v>
      </c>
      <c r="R32" s="105">
        <f>Table1[[#This Row],[Số còn phải thu ĐK]]+Table1[[#This Row],[Giá Trị HD sau CK]]-Table1[[#This Row],[Số tiền đã thu]]</f>
        <v>0</v>
      </c>
      <c r="S32" s="106">
        <f>IF(Table1[[#This Row],[Ngày hóa đơn]]&lt;&gt;"",Table1[[#This Row],[Ngày hóa đơn]],Table1[[#This Row],[Ngày hạch toán]])</f>
        <v>46083</v>
      </c>
      <c r="T32" s="105"/>
      <c r="U32" s="106">
        <f>IF(Table1[[#This Row],[Ngày tính CN]]="","",S32+T32)</f>
        <v>46083</v>
      </c>
      <c r="V32" s="29">
        <f ca="1">IF(Table1[[#This Row],[Hạn thanh toán]]="","",IF((U32-NOW())&lt;0,0,(U32-NOW())))</f>
        <v>0</v>
      </c>
      <c r="W32" s="29"/>
      <c r="X32" s="133" t="str">
        <f t="shared" ca="1" si="6"/>
        <v/>
      </c>
      <c r="Y32" s="93" t="str">
        <f t="shared" si="7"/>
        <v>Đã thanh toán</v>
      </c>
      <c r="Z3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46083</v>
      </c>
      <c r="AA32" s="92">
        <f>Table1[[#This Row],[Ngày Thanh toán]]</f>
        <v>46148</v>
      </c>
      <c r="AD32" s="93" t="str">
        <f>IF(Table1[[#This Row],[Mã khách hàng]]="","",VLOOKUP($A32,Ma_KH!$A:$Q,Ma_KH!O$1,0))</f>
        <v>SIBA MIỀN BẮC</v>
      </c>
      <c r="AE32" s="93" t="str">
        <f>IF(Table1[[#This Row],[Mã khách hàng]]="","",VLOOKUP($A32,Ma_KH!$A:$Q,Ma_KH!P$1,0))</f>
        <v>CHI NHÁNH CÔNG TY CỔ PHẦN SIBA FOOD VIỆT NAM TẠI HÀ NỘI</v>
      </c>
      <c r="AF32" s="93" t="str">
        <f>VLOOKUP(A32,Ma_KH!A:Q,Ma_KH!J$1,0)</f>
        <v>Đỗ Minh Quang</v>
      </c>
      <c r="AG32" s="93" t="str">
        <f>VLOOKUP(Table1[[#This Row],[Mã khách hàng]],Ma_KH!A:L,12,0)</f>
        <v>Hà Nội</v>
      </c>
    </row>
    <row r="33" spans="1:33">
      <c r="A33" s="23" t="s">
        <v>6879</v>
      </c>
      <c r="B33" s="110" t="s">
        <v>2850</v>
      </c>
      <c r="C33" s="127">
        <v>46083</v>
      </c>
      <c r="D33" s="119" t="s">
        <v>7123</v>
      </c>
      <c r="E33" s="127">
        <v>46083</v>
      </c>
      <c r="F33" s="110" t="s">
        <v>7124</v>
      </c>
      <c r="G33" s="110" t="s">
        <v>2890</v>
      </c>
      <c r="H33" s="120">
        <v>564702</v>
      </c>
      <c r="I33" s="120">
        <v>0</v>
      </c>
      <c r="J33" s="29">
        <v>45176</v>
      </c>
      <c r="K33" s="29">
        <v>609878</v>
      </c>
      <c r="L33" s="105" t="s">
        <v>24</v>
      </c>
      <c r="M33" s="109">
        <v>46148</v>
      </c>
      <c r="O33" s="29">
        <f>IF(Table1[[#This Row],[Phân loại]]="Tồn đầu kỳ",Table1[[#This Row],[Tổng giá trị]],0)</f>
        <v>0</v>
      </c>
      <c r="P33" s="105">
        <f>IF(Table1[[#This Row],[Số còn phải thu ĐK]]&lt;&gt;0,0,Table1[[#This Row],[Tổng giá trị]])</f>
        <v>609878</v>
      </c>
      <c r="Q33" s="29">
        <f t="shared" si="5"/>
        <v>609878</v>
      </c>
      <c r="R33" s="105">
        <f>Table1[[#This Row],[Số còn phải thu ĐK]]+Table1[[#This Row],[Giá Trị HD sau CK]]-Table1[[#This Row],[Số tiền đã thu]]</f>
        <v>0</v>
      </c>
      <c r="S33" s="106">
        <f>IF(Table1[[#This Row],[Ngày hóa đơn]]&lt;&gt;"",Table1[[#This Row],[Ngày hóa đơn]],Table1[[#This Row],[Ngày hạch toán]])</f>
        <v>46083</v>
      </c>
      <c r="T33" s="105"/>
      <c r="U33" s="106">
        <f>IF(Table1[[#This Row],[Ngày tính CN]]="","",S33+T33)</f>
        <v>46083</v>
      </c>
      <c r="V33" s="29">
        <f ca="1">IF(Table1[[#This Row],[Hạn thanh toán]]="","",IF((U33-NOW())&lt;0,0,(U33-NOW())))</f>
        <v>0</v>
      </c>
      <c r="W33" s="29"/>
      <c r="X33" s="133" t="str">
        <f t="shared" ca="1" si="6"/>
        <v/>
      </c>
      <c r="Y33" s="93" t="str">
        <f t="shared" si="7"/>
        <v>Đã thanh toán</v>
      </c>
      <c r="Z3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46083</v>
      </c>
      <c r="AA33" s="92">
        <f>Table1[[#This Row],[Ngày Thanh toán]]</f>
        <v>46148</v>
      </c>
      <c r="AD33" s="93" t="str">
        <f>IF(Table1[[#This Row],[Mã khách hàng]]="","",VLOOKUP($A33,Ma_KH!$A:$Q,Ma_KH!O$1,0))</f>
        <v>SIBA MIỀN BẮC</v>
      </c>
      <c r="AE33" s="93" t="str">
        <f>IF(Table1[[#This Row],[Mã khách hàng]]="","",VLOOKUP($A33,Ma_KH!$A:$Q,Ma_KH!P$1,0))</f>
        <v>CHI NHÁNH CÔNG TY CỔ PHẦN SIBA FOOD VIỆT NAM TẠI HÀ NỘI</v>
      </c>
      <c r="AF33" s="93" t="str">
        <f>VLOOKUP(A33,Ma_KH!A:Q,Ma_KH!J$1,0)</f>
        <v>Đỗ Minh Quang</v>
      </c>
      <c r="AG33" s="93" t="str">
        <f>VLOOKUP(Table1[[#This Row],[Mã khách hàng]],Ma_KH!A:L,12,0)</f>
        <v>Hà Nội</v>
      </c>
    </row>
    <row r="34" spans="1:33">
      <c r="A34" s="23" t="s">
        <v>6879</v>
      </c>
      <c r="B34" s="110" t="s">
        <v>2850</v>
      </c>
      <c r="C34" s="127">
        <v>46083</v>
      </c>
      <c r="D34" s="119" t="s">
        <v>7125</v>
      </c>
      <c r="E34" s="127">
        <v>46083</v>
      </c>
      <c r="F34" s="110" t="s">
        <v>7126</v>
      </c>
      <c r="G34" s="110" t="s">
        <v>7068</v>
      </c>
      <c r="H34" s="120">
        <v>1045889</v>
      </c>
      <c r="I34" s="120">
        <v>0</v>
      </c>
      <c r="J34" s="29">
        <v>83671</v>
      </c>
      <c r="K34" s="29">
        <v>1129560</v>
      </c>
      <c r="L34" s="105" t="s">
        <v>24</v>
      </c>
      <c r="M34" s="109">
        <v>46148</v>
      </c>
      <c r="O34" s="29">
        <f>IF(Table1[[#This Row],[Phân loại]]="Tồn đầu kỳ",Table1[[#This Row],[Tổng giá trị]],0)</f>
        <v>0</v>
      </c>
      <c r="P34" s="105">
        <f>IF(Table1[[#This Row],[Số còn phải thu ĐK]]&lt;&gt;0,0,Table1[[#This Row],[Tổng giá trị]])</f>
        <v>1129560</v>
      </c>
      <c r="Q34" s="29">
        <f t="shared" si="5"/>
        <v>1129560</v>
      </c>
      <c r="R34" s="105">
        <f>Table1[[#This Row],[Số còn phải thu ĐK]]+Table1[[#This Row],[Giá Trị HD sau CK]]-Table1[[#This Row],[Số tiền đã thu]]</f>
        <v>0</v>
      </c>
      <c r="S34" s="106">
        <f>IF(Table1[[#This Row],[Ngày hóa đơn]]&lt;&gt;"",Table1[[#This Row],[Ngày hóa đơn]],Table1[[#This Row],[Ngày hạch toán]])</f>
        <v>46083</v>
      </c>
      <c r="T34" s="105"/>
      <c r="U34" s="106">
        <f>IF(Table1[[#This Row],[Ngày tính CN]]="","",S34+T34)</f>
        <v>46083</v>
      </c>
      <c r="V34" s="29">
        <f ca="1">IF(Table1[[#This Row],[Hạn thanh toán]]="","",IF((U34-NOW())&lt;0,0,(U34-NOW())))</f>
        <v>0</v>
      </c>
      <c r="W34" s="29"/>
      <c r="X34" s="133" t="str">
        <f t="shared" ca="1" si="6"/>
        <v/>
      </c>
      <c r="Y34" s="93" t="str">
        <f t="shared" si="7"/>
        <v>Đã thanh toán</v>
      </c>
      <c r="Z3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46083</v>
      </c>
      <c r="AA34" s="92">
        <f>Table1[[#This Row],[Ngày Thanh toán]]</f>
        <v>46148</v>
      </c>
      <c r="AD34" s="93" t="str">
        <f>IF(Table1[[#This Row],[Mã khách hàng]]="","",VLOOKUP($A34,Ma_KH!$A:$Q,Ma_KH!O$1,0))</f>
        <v>SIBA MIỀN BẮC</v>
      </c>
      <c r="AE34" s="93" t="str">
        <f>IF(Table1[[#This Row],[Mã khách hàng]]="","",VLOOKUP($A34,Ma_KH!$A:$Q,Ma_KH!P$1,0))</f>
        <v>CHI NHÁNH CÔNG TY CỔ PHẦN SIBA FOOD VIỆT NAM TẠI HÀ NỘI</v>
      </c>
      <c r="AF34" s="93" t="str">
        <f>VLOOKUP(A34,Ma_KH!A:Q,Ma_KH!J$1,0)</f>
        <v>Đỗ Minh Quang</v>
      </c>
      <c r="AG34" s="93" t="str">
        <f>VLOOKUP(Table1[[#This Row],[Mã khách hàng]],Ma_KH!A:L,12,0)</f>
        <v>Hà Nội</v>
      </c>
    </row>
    <row r="35" spans="1:33">
      <c r="A35" s="23" t="s">
        <v>6879</v>
      </c>
      <c r="B35" s="110" t="s">
        <v>2850</v>
      </c>
      <c r="C35" s="127">
        <v>46094</v>
      </c>
      <c r="D35" s="119" t="s">
        <v>7127</v>
      </c>
      <c r="E35" s="127">
        <v>46094</v>
      </c>
      <c r="F35" s="110" t="s">
        <v>7128</v>
      </c>
      <c r="G35" s="110" t="s">
        <v>2917</v>
      </c>
      <c r="H35" s="120">
        <v>414150</v>
      </c>
      <c r="I35" s="120">
        <v>0</v>
      </c>
      <c r="J35" s="29">
        <v>33132</v>
      </c>
      <c r="K35" s="29">
        <v>447282</v>
      </c>
      <c r="L35" s="105" t="s">
        <v>24</v>
      </c>
      <c r="M35" s="109">
        <v>46148</v>
      </c>
      <c r="O35" s="29">
        <f>IF(Table1[[#This Row],[Phân loại]]="Tồn đầu kỳ",Table1[[#This Row],[Tổng giá trị]],0)</f>
        <v>0</v>
      </c>
      <c r="P35" s="105">
        <f>IF(Table1[[#This Row],[Số còn phải thu ĐK]]&lt;&gt;0,0,Table1[[#This Row],[Tổng giá trị]])</f>
        <v>447282</v>
      </c>
      <c r="Q35" s="29">
        <f t="shared" si="5"/>
        <v>447282</v>
      </c>
      <c r="R35" s="105">
        <f>Table1[[#This Row],[Số còn phải thu ĐK]]+Table1[[#This Row],[Giá Trị HD sau CK]]-Table1[[#This Row],[Số tiền đã thu]]</f>
        <v>0</v>
      </c>
      <c r="S35" s="106">
        <f>IF(Table1[[#This Row],[Ngày hóa đơn]]&lt;&gt;"",Table1[[#This Row],[Ngày hóa đơn]],Table1[[#This Row],[Ngày hạch toán]])</f>
        <v>46094</v>
      </c>
      <c r="T35" s="105"/>
      <c r="U35" s="106">
        <f>IF(Table1[[#This Row],[Ngày tính CN]]="","",S35+T35)</f>
        <v>46094</v>
      </c>
      <c r="V35" s="29">
        <f ca="1">IF(Table1[[#This Row],[Hạn thanh toán]]="","",IF((U35-NOW())&lt;0,0,(U35-NOW())))</f>
        <v>0</v>
      </c>
      <c r="W35" s="29"/>
      <c r="X35" s="133" t="str">
        <f t="shared" ca="1" si="6"/>
        <v/>
      </c>
      <c r="Y35" s="93" t="str">
        <f t="shared" si="7"/>
        <v>Đã thanh toán</v>
      </c>
      <c r="Z3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46094</v>
      </c>
      <c r="AA35" s="92">
        <f>Table1[[#This Row],[Ngày Thanh toán]]</f>
        <v>46148</v>
      </c>
      <c r="AD35" s="93" t="str">
        <f>IF(Table1[[#This Row],[Mã khách hàng]]="","",VLOOKUP($A35,Ma_KH!$A:$Q,Ma_KH!O$1,0))</f>
        <v>SIBA MIỀN BẮC</v>
      </c>
      <c r="AE35" s="93" t="str">
        <f>IF(Table1[[#This Row],[Mã khách hàng]]="","",VLOOKUP($A35,Ma_KH!$A:$Q,Ma_KH!P$1,0))</f>
        <v>CHI NHÁNH CÔNG TY CỔ PHẦN SIBA FOOD VIỆT NAM TẠI HÀ NỘI</v>
      </c>
      <c r="AF35" s="93" t="str">
        <f>VLOOKUP(A35,Ma_KH!A:Q,Ma_KH!J$1,0)</f>
        <v>Đỗ Minh Quang</v>
      </c>
      <c r="AG35" s="93" t="str">
        <f>VLOOKUP(Table1[[#This Row],[Mã khách hàng]],Ma_KH!A:L,12,0)</f>
        <v>Hà Nội</v>
      </c>
    </row>
    <row r="36" spans="1:33">
      <c r="A36" s="23" t="s">
        <v>6879</v>
      </c>
      <c r="B36" s="110" t="s">
        <v>2850</v>
      </c>
      <c r="C36" s="127">
        <v>46099</v>
      </c>
      <c r="D36" s="119" t="s">
        <v>7129</v>
      </c>
      <c r="E36" s="127">
        <v>46099</v>
      </c>
      <c r="F36" s="110" t="s">
        <v>7130</v>
      </c>
      <c r="G36" s="110" t="s">
        <v>2890</v>
      </c>
      <c r="H36" s="120">
        <v>1254603</v>
      </c>
      <c r="I36" s="120">
        <v>0</v>
      </c>
      <c r="J36" s="29">
        <v>100368</v>
      </c>
      <c r="K36" s="29">
        <v>1354971</v>
      </c>
      <c r="L36" s="105" t="s">
        <v>24</v>
      </c>
      <c r="M36" s="109">
        <v>46148</v>
      </c>
      <c r="O36" s="29">
        <f>IF(Table1[[#This Row],[Phân loại]]="Tồn đầu kỳ",Table1[[#This Row],[Tổng giá trị]],0)</f>
        <v>0</v>
      </c>
      <c r="P36" s="105">
        <f>IF(Table1[[#This Row],[Số còn phải thu ĐK]]&lt;&gt;0,0,Table1[[#This Row],[Tổng giá trị]])</f>
        <v>1354971</v>
      </c>
      <c r="Q36" s="29">
        <f t="shared" si="5"/>
        <v>1354971</v>
      </c>
      <c r="R36" s="105">
        <f>Table1[[#This Row],[Số còn phải thu ĐK]]+Table1[[#This Row],[Giá Trị HD sau CK]]-Table1[[#This Row],[Số tiền đã thu]]</f>
        <v>0</v>
      </c>
      <c r="S36" s="106">
        <f>IF(Table1[[#This Row],[Ngày hóa đơn]]&lt;&gt;"",Table1[[#This Row],[Ngày hóa đơn]],Table1[[#This Row],[Ngày hạch toán]])</f>
        <v>46099</v>
      </c>
      <c r="T36" s="105"/>
      <c r="U36" s="106">
        <f>IF(Table1[[#This Row],[Ngày tính CN]]="","",S36+T36)</f>
        <v>46099</v>
      </c>
      <c r="V36" s="29">
        <f ca="1">IF(Table1[[#This Row],[Hạn thanh toán]]="","",IF((U36-NOW())&lt;0,0,(U36-NOW())))</f>
        <v>0</v>
      </c>
      <c r="W36" s="29"/>
      <c r="X36" s="133" t="str">
        <f t="shared" ca="1" si="6"/>
        <v/>
      </c>
      <c r="Y36" s="93" t="str">
        <f t="shared" si="7"/>
        <v>Đã thanh toán</v>
      </c>
      <c r="Z3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46099</v>
      </c>
      <c r="AA36" s="92">
        <f>Table1[[#This Row],[Ngày Thanh toán]]</f>
        <v>46148</v>
      </c>
      <c r="AD36" s="93" t="str">
        <f>IF(Table1[[#This Row],[Mã khách hàng]]="","",VLOOKUP($A36,Ma_KH!$A:$Q,Ma_KH!O$1,0))</f>
        <v>SIBA MIỀN BẮC</v>
      </c>
      <c r="AE36" s="93" t="str">
        <f>IF(Table1[[#This Row],[Mã khách hàng]]="","",VLOOKUP($A36,Ma_KH!$A:$Q,Ma_KH!P$1,0))</f>
        <v>CHI NHÁNH CÔNG TY CỔ PHẦN SIBA FOOD VIỆT NAM TẠI HÀ NỘI</v>
      </c>
      <c r="AF36" s="93" t="str">
        <f>VLOOKUP(A36,Ma_KH!A:Q,Ma_KH!J$1,0)</f>
        <v>Đỗ Minh Quang</v>
      </c>
      <c r="AG36" s="93" t="str">
        <f>VLOOKUP(Table1[[#This Row],[Mã khách hàng]],Ma_KH!A:L,12,0)</f>
        <v>Hà Nội</v>
      </c>
    </row>
    <row r="37" spans="1:33">
      <c r="A37" s="23" t="s">
        <v>6879</v>
      </c>
      <c r="B37" s="110" t="s">
        <v>2850</v>
      </c>
      <c r="C37" s="127">
        <v>46104</v>
      </c>
      <c r="D37" s="119" t="s">
        <v>7131</v>
      </c>
      <c r="E37" s="127">
        <v>46104</v>
      </c>
      <c r="F37" s="110" t="s">
        <v>7132</v>
      </c>
      <c r="G37" s="110" t="s">
        <v>2917</v>
      </c>
      <c r="H37" s="120">
        <v>552200</v>
      </c>
      <c r="I37" s="120">
        <v>0</v>
      </c>
      <c r="J37" s="29">
        <v>44176</v>
      </c>
      <c r="K37" s="29">
        <v>596376</v>
      </c>
      <c r="L37" s="105" t="s">
        <v>24</v>
      </c>
      <c r="M37" s="109">
        <v>46148</v>
      </c>
      <c r="O37" s="29">
        <f>IF(Table1[[#This Row],[Phân loại]]="Tồn đầu kỳ",Table1[[#This Row],[Tổng giá trị]],0)</f>
        <v>0</v>
      </c>
      <c r="P37" s="105">
        <f>IF(Table1[[#This Row],[Số còn phải thu ĐK]]&lt;&gt;0,0,Table1[[#This Row],[Tổng giá trị]])</f>
        <v>596376</v>
      </c>
      <c r="Q37" s="29">
        <f t="shared" si="5"/>
        <v>596376</v>
      </c>
      <c r="R37" s="105">
        <f>Table1[[#This Row],[Số còn phải thu ĐK]]+Table1[[#This Row],[Giá Trị HD sau CK]]-Table1[[#This Row],[Số tiền đã thu]]</f>
        <v>0</v>
      </c>
      <c r="S37" s="106">
        <f>IF(Table1[[#This Row],[Ngày hóa đơn]]&lt;&gt;"",Table1[[#This Row],[Ngày hóa đơn]],Table1[[#This Row],[Ngày hạch toán]])</f>
        <v>46104</v>
      </c>
      <c r="T37" s="105"/>
      <c r="U37" s="106">
        <f>IF(Table1[[#This Row],[Ngày tính CN]]="","",S37+T37)</f>
        <v>46104</v>
      </c>
      <c r="V37" s="29">
        <f ca="1">IF(Table1[[#This Row],[Hạn thanh toán]]="","",IF((U37-NOW())&lt;0,0,(U37-NOW())))</f>
        <v>0</v>
      </c>
      <c r="W37" s="29"/>
      <c r="X37" s="133" t="str">
        <f t="shared" ca="1" si="6"/>
        <v/>
      </c>
      <c r="Y37" s="93" t="str">
        <f t="shared" si="7"/>
        <v>Đã thanh toán</v>
      </c>
      <c r="Z3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46104</v>
      </c>
      <c r="AA37" s="92">
        <f>Table1[[#This Row],[Ngày Thanh toán]]</f>
        <v>46148</v>
      </c>
      <c r="AD37" s="93" t="str">
        <f>IF(Table1[[#This Row],[Mã khách hàng]]="","",VLOOKUP($A37,Ma_KH!$A:$Q,Ma_KH!O$1,0))</f>
        <v>SIBA MIỀN BẮC</v>
      </c>
      <c r="AE37" s="93" t="str">
        <f>IF(Table1[[#This Row],[Mã khách hàng]]="","",VLOOKUP($A37,Ma_KH!$A:$Q,Ma_KH!P$1,0))</f>
        <v>CHI NHÁNH CÔNG TY CỔ PHẦN SIBA FOOD VIỆT NAM TẠI HÀ NỘI</v>
      </c>
      <c r="AF37" s="93" t="str">
        <f>VLOOKUP(A37,Ma_KH!A:Q,Ma_KH!J$1,0)</f>
        <v>Đỗ Minh Quang</v>
      </c>
      <c r="AG37" s="93" t="str">
        <f>VLOOKUP(Table1[[#This Row],[Mã khách hàng]],Ma_KH!A:L,12,0)</f>
        <v>Hà Nội</v>
      </c>
    </row>
    <row r="38" spans="1:33">
      <c r="A38" s="23" t="s">
        <v>6879</v>
      </c>
      <c r="B38" s="110" t="s">
        <v>2850</v>
      </c>
      <c r="C38" s="127">
        <v>46112</v>
      </c>
      <c r="D38" s="119" t="s">
        <v>7133</v>
      </c>
      <c r="E38" s="127">
        <v>46112</v>
      </c>
      <c r="F38" s="110" t="s">
        <v>7134</v>
      </c>
      <c r="G38" s="110" t="s">
        <v>2878</v>
      </c>
      <c r="H38" s="120">
        <v>712443</v>
      </c>
      <c r="I38" s="120">
        <v>0</v>
      </c>
      <c r="J38" s="29">
        <v>56995</v>
      </c>
      <c r="K38" s="29">
        <v>769438</v>
      </c>
      <c r="L38" s="105" t="s">
        <v>24</v>
      </c>
      <c r="M38" s="109">
        <v>46148</v>
      </c>
      <c r="O38" s="29">
        <f>IF(Table1[[#This Row],[Phân loại]]="Tồn đầu kỳ",Table1[[#This Row],[Tổng giá trị]],0)</f>
        <v>0</v>
      </c>
      <c r="P38" s="105">
        <f>IF(Table1[[#This Row],[Số còn phải thu ĐK]]&lt;&gt;0,0,Table1[[#This Row],[Tổng giá trị]])</f>
        <v>769438</v>
      </c>
      <c r="Q38" s="29">
        <f t="shared" si="5"/>
        <v>769438</v>
      </c>
      <c r="R38" s="105">
        <f>Table1[[#This Row],[Số còn phải thu ĐK]]+Table1[[#This Row],[Giá Trị HD sau CK]]-Table1[[#This Row],[Số tiền đã thu]]</f>
        <v>0</v>
      </c>
      <c r="S38" s="106">
        <f>IF(Table1[[#This Row],[Ngày hóa đơn]]&lt;&gt;"",Table1[[#This Row],[Ngày hóa đơn]],Table1[[#This Row],[Ngày hạch toán]])</f>
        <v>46112</v>
      </c>
      <c r="T38" s="105"/>
      <c r="U38" s="106">
        <f>IF(Table1[[#This Row],[Ngày tính CN]]="","",S38+T38)</f>
        <v>46112</v>
      </c>
      <c r="V38" s="29">
        <f ca="1">IF(Table1[[#This Row],[Hạn thanh toán]]="","",IF((U38-NOW())&lt;0,0,(U38-NOW())))</f>
        <v>0</v>
      </c>
      <c r="W38" s="29"/>
      <c r="X38" s="133" t="str">
        <f t="shared" ca="1" si="6"/>
        <v/>
      </c>
      <c r="Y38" s="93" t="str">
        <f t="shared" si="7"/>
        <v>Đã thanh toán</v>
      </c>
      <c r="Z3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46112</v>
      </c>
      <c r="AA38" s="92">
        <f>Table1[[#This Row],[Ngày Thanh toán]]</f>
        <v>46148</v>
      </c>
      <c r="AD38" s="93" t="str">
        <f>IF(Table1[[#This Row],[Mã khách hàng]]="","",VLOOKUP($A38,Ma_KH!$A:$Q,Ma_KH!O$1,0))</f>
        <v>SIBA MIỀN BẮC</v>
      </c>
      <c r="AE38" s="93" t="str">
        <f>IF(Table1[[#This Row],[Mã khách hàng]]="","",VLOOKUP($A38,Ma_KH!$A:$Q,Ma_KH!P$1,0))</f>
        <v>CHI NHÁNH CÔNG TY CỔ PHẦN SIBA FOOD VIỆT NAM TẠI HÀ NỘI</v>
      </c>
      <c r="AF38" s="93" t="str">
        <f>VLOOKUP(A38,Ma_KH!A:Q,Ma_KH!J$1,0)</f>
        <v>Đỗ Minh Quang</v>
      </c>
      <c r="AG38" s="93" t="str">
        <f>VLOOKUP(Table1[[#This Row],[Mã khách hàng]],Ma_KH!A:L,12,0)</f>
        <v>Hà Nội</v>
      </c>
    </row>
    <row r="39" spans="1:33" ht="14.25">
      <c r="A39" s="23" t="s">
        <v>6879</v>
      </c>
      <c r="B39" s="110" t="s">
        <v>2850</v>
      </c>
      <c r="C39" s="136">
        <v>46101</v>
      </c>
      <c r="D39" s="119"/>
      <c r="E39" s="136">
        <v>46140</v>
      </c>
      <c r="F39" s="138" t="s">
        <v>7326</v>
      </c>
      <c r="G39" s="83" t="s">
        <v>7327</v>
      </c>
      <c r="H39" s="135">
        <v>-244572</v>
      </c>
      <c r="I39" s="120">
        <v>0</v>
      </c>
      <c r="J39" s="29">
        <v>-19566</v>
      </c>
      <c r="K39" s="29">
        <v>-264138</v>
      </c>
      <c r="L39" s="105" t="s">
        <v>17</v>
      </c>
      <c r="M39" s="109">
        <v>46148</v>
      </c>
      <c r="O39" s="29">
        <f>IF(Table1[[#This Row],[Phân loại]]="Tồn đầu kỳ",Table1[[#This Row],[Tổng giá trị]],0)</f>
        <v>0</v>
      </c>
      <c r="P39" s="105">
        <f>IF(Table1[[#This Row],[Số còn phải thu ĐK]]&lt;&gt;0,0,Table1[[#This Row],[Tổng giá trị]])</f>
        <v>-264138</v>
      </c>
      <c r="Q39" s="29">
        <f>IF(M39&lt;&gt;"",IF(O39&lt;&gt;0,O39,P39),0)</f>
        <v>-264138</v>
      </c>
      <c r="R39" s="105">
        <f>Table1[[#This Row],[Số còn phải thu ĐK]]+Table1[[#This Row],[Giá Trị HD sau CK]]-Table1[[#This Row],[Số tiền đã thu]]</f>
        <v>0</v>
      </c>
      <c r="S39" s="106">
        <f>IF(Table1[[#This Row],[Ngày hóa đơn]]&lt;&gt;"",Table1[[#This Row],[Ngày hóa đơn]],Table1[[#This Row],[Ngày hạch toán]])</f>
        <v>46140</v>
      </c>
      <c r="T39" s="105"/>
      <c r="U39" s="106">
        <f>IF(Table1[[#This Row],[Ngày tính CN]]="","",S39+T39)</f>
        <v>46140</v>
      </c>
      <c r="V39" s="29">
        <f ca="1">IF(Table1[[#This Row],[Hạn thanh toán]]="","",IF((U39-NOW())&lt;0,0,(U39-NOW())))</f>
        <v>0</v>
      </c>
      <c r="W39" s="29"/>
      <c r="X39" s="133" t="str">
        <f ca="1">IF(OR($U39="",$R39=0),"",IF(($U39-NOW())&lt;0,-($U39-NOW()),0))</f>
        <v/>
      </c>
      <c r="Y39" s="93" t="str">
        <f>IF(R39=0,"Đã thanh toán",IF(X39="","",IF(X39&lt;=0,"Chưa đến hạn thanh toán",IF(X39&lt;=30,"Nợ quá hạn 30 ngày",IF(X39&lt;=60,"Nợ quá hạn từ 30 ngày đến 60 ngày",IF(X39&lt;=90,"Nợ quá hạn từ 60 ngày đến 90 ngày",IF(X39&lt;=120,"Nợ quá hạn từ 90 ngày đến 120 ngày","Nợ quá hạn hơn 120 ngày có khả năng mất thanh toán")))))))</f>
        <v>Đã thanh toán</v>
      </c>
      <c r="Z3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46140</v>
      </c>
      <c r="AA39" s="92">
        <f>Table1[[#This Row],[Ngày Thanh toán]]</f>
        <v>46148</v>
      </c>
      <c r="AD39" s="93" t="str">
        <f>IF(Table1[[#This Row],[Mã khách hàng]]="","",VLOOKUP($A39,Ma_KH!$A:$Q,Ma_KH!O$1,0))</f>
        <v>SIBA MIỀN BẮC</v>
      </c>
      <c r="AE39" s="93" t="str">
        <f>IF(Table1[[#This Row],[Mã khách hàng]]="","",VLOOKUP($A39,Ma_KH!$A:$Q,Ma_KH!P$1,0))</f>
        <v>CHI NHÁNH CÔNG TY CỔ PHẦN SIBA FOOD VIỆT NAM TẠI HÀ NỘI</v>
      </c>
      <c r="AF39" s="93" t="str">
        <f>VLOOKUP(A39,Ma_KH!A:Q,Ma_KH!J$1,0)</f>
        <v>Đỗ Minh Quang</v>
      </c>
      <c r="AG39" s="93" t="str">
        <f>VLOOKUP(Table1[[#This Row],[Mã khách hàng]],Ma_KH!A:L,12,0)</f>
        <v>Hà Nội</v>
      </c>
    </row>
    <row r="40" spans="1:33" ht="14.25">
      <c r="A40" s="23" t="s">
        <v>6879</v>
      </c>
      <c r="B40" s="110" t="s">
        <v>2850</v>
      </c>
      <c r="C40" s="136">
        <v>46101</v>
      </c>
      <c r="D40" s="119"/>
      <c r="E40" s="136">
        <v>46140</v>
      </c>
      <c r="F40" s="138" t="s">
        <v>7326</v>
      </c>
      <c r="G40" s="83" t="s">
        <v>7328</v>
      </c>
      <c r="H40" s="135">
        <v>-47172</v>
      </c>
      <c r="I40" s="120">
        <v>0</v>
      </c>
      <c r="J40" s="29">
        <v>-3774</v>
      </c>
      <c r="K40" s="29">
        <v>-50946</v>
      </c>
      <c r="L40" s="105" t="s">
        <v>17</v>
      </c>
      <c r="M40" s="109">
        <v>46148</v>
      </c>
      <c r="O40" s="29">
        <f>IF(Table1[[#This Row],[Phân loại]]="Tồn đầu kỳ",Table1[[#This Row],[Tổng giá trị]],0)</f>
        <v>0</v>
      </c>
      <c r="P40" s="105">
        <f>IF(Table1[[#This Row],[Số còn phải thu ĐK]]&lt;&gt;0,0,Table1[[#This Row],[Tổng giá trị]])</f>
        <v>-50946</v>
      </c>
      <c r="Q40" s="29">
        <f>IF(M40&lt;&gt;"",IF(O40&lt;&gt;0,O40,P40),0)</f>
        <v>-50946</v>
      </c>
      <c r="R40" s="105">
        <f>Table1[[#This Row],[Số còn phải thu ĐK]]+Table1[[#This Row],[Giá Trị HD sau CK]]-Table1[[#This Row],[Số tiền đã thu]]</f>
        <v>0</v>
      </c>
      <c r="S40" s="106">
        <f>IF(Table1[[#This Row],[Ngày hóa đơn]]&lt;&gt;"",Table1[[#This Row],[Ngày hóa đơn]],Table1[[#This Row],[Ngày hạch toán]])</f>
        <v>46140</v>
      </c>
      <c r="T40" s="105"/>
      <c r="U40" s="106">
        <f>IF(Table1[[#This Row],[Ngày tính CN]]="","",S40+T40)</f>
        <v>46140</v>
      </c>
      <c r="V40" s="29">
        <f ca="1">IF(Table1[[#This Row],[Hạn thanh toán]]="","",IF((U40-NOW())&lt;0,0,(U40-NOW())))</f>
        <v>0</v>
      </c>
      <c r="W40" s="29"/>
      <c r="X40" s="133" t="str">
        <f ca="1">IF(OR($U40="",$R40=0),"",IF(($U40-NOW())&lt;0,-($U40-NOW()),0))</f>
        <v/>
      </c>
      <c r="Y40" s="93" t="str">
        <f>IF(R40=0,"Đã thanh toán",IF(X40="","",IF(X40&lt;=0,"Chưa đến hạn thanh toán",IF(X40&lt;=30,"Nợ quá hạn 30 ngày",IF(X40&lt;=60,"Nợ quá hạn từ 30 ngày đến 60 ngày",IF(X40&lt;=90,"Nợ quá hạn từ 60 ngày đến 90 ngày",IF(X40&lt;=120,"Nợ quá hạn từ 90 ngày đến 120 ngày","Nợ quá hạn hơn 120 ngày có khả năng mất thanh toán")))))))</f>
        <v>Đã thanh toán</v>
      </c>
      <c r="Z4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46140</v>
      </c>
      <c r="AA40" s="92">
        <f>Table1[[#This Row],[Ngày Thanh toán]]</f>
        <v>46148</v>
      </c>
      <c r="AD40" s="93" t="str">
        <f>IF(Table1[[#This Row],[Mã khách hàng]]="","",VLOOKUP($A40,Ma_KH!$A:$Q,Ma_KH!O$1,0))</f>
        <v>SIBA MIỀN BẮC</v>
      </c>
      <c r="AE40" s="93" t="str">
        <f>IF(Table1[[#This Row],[Mã khách hàng]]="","",VLOOKUP($A40,Ma_KH!$A:$Q,Ma_KH!P$1,0))</f>
        <v>CHI NHÁNH CÔNG TY CỔ PHẦN SIBA FOOD VIỆT NAM TẠI HÀ NỘI</v>
      </c>
      <c r="AF40" s="93" t="str">
        <f>VLOOKUP(A40,Ma_KH!A:Q,Ma_KH!J$1,0)</f>
        <v>Đỗ Minh Quang</v>
      </c>
      <c r="AG40" s="93" t="str">
        <f>VLOOKUP(Table1[[#This Row],[Mã khách hàng]],Ma_KH!A:L,12,0)</f>
        <v>Hà Nội</v>
      </c>
    </row>
    <row r="41" spans="1:33" ht="14.25">
      <c r="A41" s="23" t="s">
        <v>6879</v>
      </c>
      <c r="B41" s="110" t="s">
        <v>2850</v>
      </c>
      <c r="C41" s="136">
        <v>46113</v>
      </c>
      <c r="D41" s="119"/>
      <c r="E41" s="136">
        <v>46140</v>
      </c>
      <c r="F41" s="138" t="s">
        <v>7045</v>
      </c>
      <c r="G41" s="83" t="s">
        <v>7329</v>
      </c>
      <c r="H41" s="135">
        <v>-897364</v>
      </c>
      <c r="I41" s="120">
        <v>0</v>
      </c>
      <c r="J41" s="29">
        <v>-71789</v>
      </c>
      <c r="K41" s="29">
        <v>-969153</v>
      </c>
      <c r="L41" s="105" t="s">
        <v>17</v>
      </c>
      <c r="M41" s="109">
        <v>46148</v>
      </c>
      <c r="O41" s="29">
        <f>IF(Table1[[#This Row],[Phân loại]]="Tồn đầu kỳ",Table1[[#This Row],[Tổng giá trị]],0)</f>
        <v>0</v>
      </c>
      <c r="P41" s="105">
        <f>IF(Table1[[#This Row],[Số còn phải thu ĐK]]&lt;&gt;0,0,Table1[[#This Row],[Tổng giá trị]])</f>
        <v>-969153</v>
      </c>
      <c r="Q41" s="29">
        <f>IF(M41&lt;&gt;"",IF(O41&lt;&gt;0,O41,P41),0)</f>
        <v>-969153</v>
      </c>
      <c r="R41" s="105">
        <f>Table1[[#This Row],[Số còn phải thu ĐK]]+Table1[[#This Row],[Giá Trị HD sau CK]]-Table1[[#This Row],[Số tiền đã thu]]</f>
        <v>0</v>
      </c>
      <c r="S41" s="106">
        <f>IF(Table1[[#This Row],[Ngày hóa đơn]]&lt;&gt;"",Table1[[#This Row],[Ngày hóa đơn]],Table1[[#This Row],[Ngày hạch toán]])</f>
        <v>46140</v>
      </c>
      <c r="T41" s="105"/>
      <c r="U41" s="106">
        <f>IF(Table1[[#This Row],[Ngày tính CN]]="","",S41+T41)</f>
        <v>46140</v>
      </c>
      <c r="V41" s="29">
        <f ca="1">IF(Table1[[#This Row],[Hạn thanh toán]]="","",IF((U41-NOW())&lt;0,0,(U41-NOW())))</f>
        <v>0</v>
      </c>
      <c r="W41" s="29"/>
      <c r="X41" s="133" t="str">
        <f ca="1">IF(OR($U41="",$R41=0),"",IF(($U41-NOW())&lt;0,-($U41-NOW()),0))</f>
        <v/>
      </c>
      <c r="Y41" s="93" t="str">
        <f>IF(R41=0,"Đã thanh toán",IF(X41="","",IF(X41&lt;=0,"Chưa đến hạn thanh toán",IF(X41&lt;=30,"Nợ quá hạn 30 ngày",IF(X41&lt;=60,"Nợ quá hạn từ 30 ngày đến 60 ngày",IF(X41&lt;=90,"Nợ quá hạn từ 60 ngày đến 90 ngày",IF(X41&lt;=120,"Nợ quá hạn từ 90 ngày đến 120 ngày","Nợ quá hạn hơn 120 ngày có khả năng mất thanh toán")))))))</f>
        <v>Đã thanh toán</v>
      </c>
      <c r="Z4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46140</v>
      </c>
      <c r="AA41" s="92">
        <f>Table1[[#This Row],[Ngày Thanh toán]]</f>
        <v>46148</v>
      </c>
      <c r="AD41" s="93" t="str">
        <f>IF(Table1[[#This Row],[Mã khách hàng]]="","",VLOOKUP($A41,Ma_KH!$A:$Q,Ma_KH!O$1,0))</f>
        <v>SIBA MIỀN BẮC</v>
      </c>
      <c r="AE41" s="93" t="str">
        <f>IF(Table1[[#This Row],[Mã khách hàng]]="","",VLOOKUP($A41,Ma_KH!$A:$Q,Ma_KH!P$1,0))</f>
        <v>CHI NHÁNH CÔNG TY CỔ PHẦN SIBA FOOD VIỆT NAM TẠI HÀ NỘI</v>
      </c>
      <c r="AF41" s="93" t="str">
        <f>VLOOKUP(A41,Ma_KH!A:Q,Ma_KH!J$1,0)</f>
        <v>Đỗ Minh Quang</v>
      </c>
      <c r="AG41" s="93" t="str">
        <f>VLOOKUP(Table1[[#This Row],[Mã khách hàng]],Ma_KH!A:L,12,0)</f>
        <v>Hà Nội</v>
      </c>
    </row>
    <row r="42" spans="1:33" ht="14.25">
      <c r="A42" s="23" t="s">
        <v>6879</v>
      </c>
      <c r="B42" s="110" t="s">
        <v>2850</v>
      </c>
      <c r="C42" s="136">
        <v>46106</v>
      </c>
      <c r="D42" s="119"/>
      <c r="E42" s="136">
        <v>46140</v>
      </c>
      <c r="F42" s="23" t="s">
        <v>7046</v>
      </c>
      <c r="G42" s="83" t="s">
        <v>7330</v>
      </c>
      <c r="H42" s="135">
        <v>-57387</v>
      </c>
      <c r="I42" s="120">
        <v>0</v>
      </c>
      <c r="J42" s="29">
        <v>-4591</v>
      </c>
      <c r="K42" s="29">
        <v>-61978</v>
      </c>
      <c r="L42" s="105" t="s">
        <v>17</v>
      </c>
      <c r="M42" s="109">
        <v>46148</v>
      </c>
      <c r="O42" s="29">
        <f>IF(Table1[[#This Row],[Phân loại]]="Tồn đầu kỳ",Table1[[#This Row],[Tổng giá trị]],0)</f>
        <v>0</v>
      </c>
      <c r="P42" s="105">
        <f>IF(Table1[[#This Row],[Số còn phải thu ĐK]]&lt;&gt;0,0,Table1[[#This Row],[Tổng giá trị]])</f>
        <v>-61978</v>
      </c>
      <c r="Q42" s="29">
        <f>IF(M42&lt;&gt;"",IF(O42&lt;&gt;0,O42,P42),0)</f>
        <v>-61978</v>
      </c>
      <c r="R42" s="105">
        <f>Table1[[#This Row],[Số còn phải thu ĐK]]+Table1[[#This Row],[Giá Trị HD sau CK]]-Table1[[#This Row],[Số tiền đã thu]]</f>
        <v>0</v>
      </c>
      <c r="S42" s="106">
        <f>IF(Table1[[#This Row],[Ngày hóa đơn]]&lt;&gt;"",Table1[[#This Row],[Ngày hóa đơn]],Table1[[#This Row],[Ngày hạch toán]])</f>
        <v>46140</v>
      </c>
      <c r="T42" s="105"/>
      <c r="U42" s="106">
        <f>IF(Table1[[#This Row],[Ngày tính CN]]="","",S42+T42)</f>
        <v>46140</v>
      </c>
      <c r="V42" s="29">
        <f ca="1">IF(Table1[[#This Row],[Hạn thanh toán]]="","",IF((U42-NOW())&lt;0,0,(U42-NOW())))</f>
        <v>0</v>
      </c>
      <c r="W42" s="29"/>
      <c r="X42" s="133" t="str">
        <f ca="1">IF(OR($U42="",$R42=0),"",IF(($U42-NOW())&lt;0,-($U42-NOW()),0))</f>
        <v/>
      </c>
      <c r="Y42" s="93" t="str">
        <f>IF(R42=0,"Đã thanh toán",IF(X42="","",IF(X42&lt;=0,"Chưa đến hạn thanh toán",IF(X42&lt;=30,"Nợ quá hạn 30 ngày",IF(X42&lt;=60,"Nợ quá hạn từ 30 ngày đến 60 ngày",IF(X42&lt;=90,"Nợ quá hạn từ 60 ngày đến 90 ngày",IF(X42&lt;=120,"Nợ quá hạn từ 90 ngày đến 120 ngày","Nợ quá hạn hơn 120 ngày có khả năng mất thanh toán")))))))</f>
        <v>Đã thanh toán</v>
      </c>
      <c r="Z4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46140</v>
      </c>
      <c r="AA42" s="92">
        <f>Table1[[#This Row],[Ngày Thanh toán]]</f>
        <v>46148</v>
      </c>
      <c r="AD42" s="93" t="str">
        <f>IF(Table1[[#This Row],[Mã khách hàng]]="","",VLOOKUP($A42,Ma_KH!$A:$Q,Ma_KH!O$1,0))</f>
        <v>SIBA MIỀN BẮC</v>
      </c>
      <c r="AE42" s="93" t="str">
        <f>IF(Table1[[#This Row],[Mã khách hàng]]="","",VLOOKUP($A42,Ma_KH!$A:$Q,Ma_KH!P$1,0))</f>
        <v>CHI NHÁNH CÔNG TY CỔ PHẦN SIBA FOOD VIỆT NAM TẠI HÀ NỘI</v>
      </c>
      <c r="AF42" s="93" t="str">
        <f>VLOOKUP(A42,Ma_KH!A:Q,Ma_KH!J$1,0)</f>
        <v>Đỗ Minh Quang</v>
      </c>
      <c r="AG42" s="93" t="str">
        <f>VLOOKUP(Table1[[#This Row],[Mã khách hàng]],Ma_KH!A:L,12,0)</f>
        <v>Hà Nội</v>
      </c>
    </row>
    <row r="43" spans="1:33" ht="14.25">
      <c r="A43" s="23" t="s">
        <v>6879</v>
      </c>
      <c r="B43" s="110" t="s">
        <v>2850</v>
      </c>
      <c r="C43" s="136">
        <v>46106</v>
      </c>
      <c r="D43" s="119"/>
      <c r="E43" s="136">
        <v>46140</v>
      </c>
      <c r="F43" s="138" t="s">
        <v>7047</v>
      </c>
      <c r="G43" s="83" t="s">
        <v>7331</v>
      </c>
      <c r="H43" s="135">
        <v>-65800</v>
      </c>
      <c r="I43" s="120">
        <v>0</v>
      </c>
      <c r="J43" s="29">
        <v>-5264</v>
      </c>
      <c r="K43" s="29">
        <v>-71064</v>
      </c>
      <c r="L43" s="105" t="s">
        <v>17</v>
      </c>
      <c r="M43" s="109">
        <v>46148</v>
      </c>
      <c r="O43" s="29">
        <f>IF(Table1[[#This Row],[Phân loại]]="Tồn đầu kỳ",Table1[[#This Row],[Tổng giá trị]],0)</f>
        <v>0</v>
      </c>
      <c r="P43" s="105">
        <f>IF(Table1[[#This Row],[Số còn phải thu ĐK]]&lt;&gt;0,0,Table1[[#This Row],[Tổng giá trị]])</f>
        <v>-71064</v>
      </c>
      <c r="Q43" s="29">
        <f>IF(M43&lt;&gt;"",IF(O43&lt;&gt;0,O43,P43),0)</f>
        <v>-71064</v>
      </c>
      <c r="R43" s="105">
        <f>Table1[[#This Row],[Số còn phải thu ĐK]]+Table1[[#This Row],[Giá Trị HD sau CK]]-Table1[[#This Row],[Số tiền đã thu]]</f>
        <v>0</v>
      </c>
      <c r="S43" s="106">
        <f>IF(Table1[[#This Row],[Ngày hóa đơn]]&lt;&gt;"",Table1[[#This Row],[Ngày hóa đơn]],Table1[[#This Row],[Ngày hạch toán]])</f>
        <v>46140</v>
      </c>
      <c r="T43" s="105"/>
      <c r="U43" s="106">
        <f>IF(Table1[[#This Row],[Ngày tính CN]]="","",S43+T43)</f>
        <v>46140</v>
      </c>
      <c r="V43" s="29">
        <f ca="1">IF(Table1[[#This Row],[Hạn thanh toán]]="","",IF((U43-NOW())&lt;0,0,(U43-NOW())))</f>
        <v>0</v>
      </c>
      <c r="W43" s="29"/>
      <c r="X43" s="133" t="str">
        <f ca="1">IF(OR($U43="",$R43=0),"",IF(($U43-NOW())&lt;0,-($U43-NOW()),0))</f>
        <v/>
      </c>
      <c r="Y43" s="93" t="str">
        <f>IF(R43=0,"Đã thanh toán",IF(X43="","",IF(X43&lt;=0,"Chưa đến hạn thanh toán",IF(X43&lt;=30,"Nợ quá hạn 30 ngày",IF(X43&lt;=60,"Nợ quá hạn từ 30 ngày đến 60 ngày",IF(X43&lt;=90,"Nợ quá hạn từ 60 ngày đến 90 ngày",IF(X43&lt;=120,"Nợ quá hạn từ 90 ngày đến 120 ngày","Nợ quá hạn hơn 120 ngày có khả năng mất thanh toán")))))))</f>
        <v>Đã thanh toán</v>
      </c>
      <c r="Z4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46140</v>
      </c>
      <c r="AA43" s="92">
        <f>Table1[[#This Row],[Ngày Thanh toán]]</f>
        <v>46148</v>
      </c>
      <c r="AD43" s="93" t="str">
        <f>IF(Table1[[#This Row],[Mã khách hàng]]="","",VLOOKUP($A43,Ma_KH!$A:$Q,Ma_KH!O$1,0))</f>
        <v>SIBA MIỀN BẮC</v>
      </c>
      <c r="AE43" s="93" t="str">
        <f>IF(Table1[[#This Row],[Mã khách hàng]]="","",VLOOKUP($A43,Ma_KH!$A:$Q,Ma_KH!P$1,0))</f>
        <v>CHI NHÁNH CÔNG TY CỔ PHẦN SIBA FOOD VIỆT NAM TẠI HÀ NỘI</v>
      </c>
      <c r="AF43" s="93" t="str">
        <f>VLOOKUP(A43,Ma_KH!A:Q,Ma_KH!J$1,0)</f>
        <v>Đỗ Minh Quang</v>
      </c>
      <c r="AG43" s="93" t="str">
        <f>VLOOKUP(Table1[[#This Row],[Mã khách hàng]],Ma_KH!A:L,12,0)</f>
        <v>Hà Nội</v>
      </c>
    </row>
    <row r="44" spans="1:33">
      <c r="A44" s="23" t="s">
        <v>6879</v>
      </c>
      <c r="B44" s="110" t="s">
        <v>2850</v>
      </c>
      <c r="C44" s="127">
        <v>46113</v>
      </c>
      <c r="D44" s="119" t="s">
        <v>7135</v>
      </c>
      <c r="E44" s="127">
        <v>46113</v>
      </c>
      <c r="F44" s="110" t="s">
        <v>7136</v>
      </c>
      <c r="G44" s="110" t="s">
        <v>7137</v>
      </c>
      <c r="H44" s="120">
        <v>564860</v>
      </c>
      <c r="I44" s="120">
        <v>0</v>
      </c>
      <c r="J44" s="29">
        <v>45189</v>
      </c>
      <c r="K44" s="29">
        <v>610049</v>
      </c>
      <c r="L44" s="105" t="s">
        <v>24</v>
      </c>
      <c r="M44" s="109">
        <v>46275</v>
      </c>
      <c r="O44" s="29">
        <f>IF(Table1[[#This Row],[Phân loại]]="Tồn đầu kỳ",Table1[[#This Row],[Tổng giá trị]],0)</f>
        <v>0</v>
      </c>
      <c r="P44" s="105">
        <f>IF(Table1[[#This Row],[Số còn phải thu ĐK]]&lt;&gt;0,0,Table1[[#This Row],[Tổng giá trị]])</f>
        <v>610049</v>
      </c>
      <c r="Q44" s="29">
        <f t="shared" si="5"/>
        <v>610049</v>
      </c>
      <c r="R44" s="105">
        <f>Table1[[#This Row],[Số còn phải thu ĐK]]+Table1[[#This Row],[Giá Trị HD sau CK]]-Table1[[#This Row],[Số tiền đã thu]]</f>
        <v>0</v>
      </c>
      <c r="S44" s="106">
        <f>IF(Table1[[#This Row],[Ngày hóa đơn]]&lt;&gt;"",Table1[[#This Row],[Ngày hóa đơn]],Table1[[#This Row],[Ngày hạch toán]])</f>
        <v>46113</v>
      </c>
      <c r="T44" s="105"/>
      <c r="U44" s="106">
        <f>IF(Table1[[#This Row],[Ngày tính CN]]="","",S44+T44)</f>
        <v>46113</v>
      </c>
      <c r="V44" s="29">
        <f ca="1">IF(Table1[[#This Row],[Hạn thanh toán]]="","",IF((U44-NOW())&lt;0,0,(U44-NOW())))</f>
        <v>0</v>
      </c>
      <c r="W44" s="29"/>
      <c r="X44" s="133" t="str">
        <f t="shared" ca="1" si="6"/>
        <v/>
      </c>
      <c r="Y44" s="93" t="str">
        <f t="shared" si="7"/>
        <v>Đã thanh toán</v>
      </c>
      <c r="Z4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46113</v>
      </c>
      <c r="AA44" s="92">
        <f>Table1[[#This Row],[Ngày Thanh toán]]</f>
        <v>46275</v>
      </c>
      <c r="AD44" s="93" t="str">
        <f>IF(Table1[[#This Row],[Mã khách hàng]]="","",VLOOKUP($A44,Ma_KH!$A:$Q,Ma_KH!O$1,0))</f>
        <v>SIBA MIỀN BẮC</v>
      </c>
      <c r="AE44" s="93" t="str">
        <f>IF(Table1[[#This Row],[Mã khách hàng]]="","",VLOOKUP($A44,Ma_KH!$A:$Q,Ma_KH!P$1,0))</f>
        <v>CHI NHÁNH CÔNG TY CỔ PHẦN SIBA FOOD VIỆT NAM TẠI HÀ NỘI</v>
      </c>
      <c r="AF44" s="93" t="str">
        <f>VLOOKUP(A44,Ma_KH!A:Q,Ma_KH!J$1,0)</f>
        <v>Đỗ Minh Quang</v>
      </c>
      <c r="AG44" s="93" t="str">
        <f>VLOOKUP(Table1[[#This Row],[Mã khách hàng]],Ma_KH!A:L,12,0)</f>
        <v>Hà Nội</v>
      </c>
    </row>
    <row r="45" spans="1:33">
      <c r="A45" s="23" t="s">
        <v>6879</v>
      </c>
      <c r="B45" s="110" t="s">
        <v>2850</v>
      </c>
      <c r="C45" s="127">
        <v>46114</v>
      </c>
      <c r="D45" s="119" t="s">
        <v>7138</v>
      </c>
      <c r="E45" s="127">
        <v>46114</v>
      </c>
      <c r="F45" s="110" t="s">
        <v>7139</v>
      </c>
      <c r="G45" s="110" t="s">
        <v>2865</v>
      </c>
      <c r="H45" s="120">
        <v>1224557</v>
      </c>
      <c r="I45" s="120">
        <v>0</v>
      </c>
      <c r="J45" s="29">
        <v>97965</v>
      </c>
      <c r="K45" s="29">
        <v>1322522</v>
      </c>
      <c r="L45" s="105" t="s">
        <v>24</v>
      </c>
      <c r="M45" s="109">
        <v>46275</v>
      </c>
      <c r="O45" s="29">
        <f>IF(Table1[[#This Row],[Phân loại]]="Tồn đầu kỳ",Table1[[#This Row],[Tổng giá trị]],0)</f>
        <v>0</v>
      </c>
      <c r="P45" s="105">
        <f>IF(Table1[[#This Row],[Số còn phải thu ĐK]]&lt;&gt;0,0,Table1[[#This Row],[Tổng giá trị]])</f>
        <v>1322522</v>
      </c>
      <c r="Q45" s="29">
        <f t="shared" si="5"/>
        <v>1322522</v>
      </c>
      <c r="R45" s="105">
        <f>Table1[[#This Row],[Số còn phải thu ĐK]]+Table1[[#This Row],[Giá Trị HD sau CK]]-Table1[[#This Row],[Số tiền đã thu]]</f>
        <v>0</v>
      </c>
      <c r="S45" s="106">
        <f>IF(Table1[[#This Row],[Ngày hóa đơn]]&lt;&gt;"",Table1[[#This Row],[Ngày hóa đơn]],Table1[[#This Row],[Ngày hạch toán]])</f>
        <v>46114</v>
      </c>
      <c r="T45" s="105"/>
      <c r="U45" s="106">
        <f>IF(Table1[[#This Row],[Ngày tính CN]]="","",S45+T45)</f>
        <v>46114</v>
      </c>
      <c r="V45" s="29">
        <f ca="1">IF(Table1[[#This Row],[Hạn thanh toán]]="","",IF((U45-NOW())&lt;0,0,(U45-NOW())))</f>
        <v>0</v>
      </c>
      <c r="W45" s="29"/>
      <c r="X45" s="133" t="str">
        <f t="shared" ca="1" si="6"/>
        <v/>
      </c>
      <c r="Y45" s="93" t="str">
        <f t="shared" si="7"/>
        <v>Đã thanh toán</v>
      </c>
      <c r="Z4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46114</v>
      </c>
      <c r="AA45" s="92">
        <f>Table1[[#This Row],[Ngày Thanh toán]]</f>
        <v>46275</v>
      </c>
      <c r="AD45" s="93" t="str">
        <f>IF(Table1[[#This Row],[Mã khách hàng]]="","",VLOOKUP($A45,Ma_KH!$A:$Q,Ma_KH!O$1,0))</f>
        <v>SIBA MIỀN BẮC</v>
      </c>
      <c r="AE45" s="93" t="str">
        <f>IF(Table1[[#This Row],[Mã khách hàng]]="","",VLOOKUP($A45,Ma_KH!$A:$Q,Ma_KH!P$1,0))</f>
        <v>CHI NHÁNH CÔNG TY CỔ PHẦN SIBA FOOD VIỆT NAM TẠI HÀ NỘI</v>
      </c>
      <c r="AF45" s="93" t="str">
        <f>VLOOKUP(A45,Ma_KH!A:Q,Ma_KH!J$1,0)</f>
        <v>Đỗ Minh Quang</v>
      </c>
      <c r="AG45" s="93" t="str">
        <f>VLOOKUP(Table1[[#This Row],[Mã khách hàng]],Ma_KH!A:L,12,0)</f>
        <v>Hà Nội</v>
      </c>
    </row>
    <row r="46" spans="1:33">
      <c r="A46" s="110" t="s">
        <v>6875</v>
      </c>
      <c r="B46" s="110" t="s">
        <v>2917</v>
      </c>
      <c r="C46" s="127">
        <v>46118</v>
      </c>
      <c r="D46" s="119" t="s">
        <v>7140</v>
      </c>
      <c r="E46" s="127">
        <v>46118</v>
      </c>
      <c r="F46" s="110" t="s">
        <v>7141</v>
      </c>
      <c r="G46" s="110" t="s">
        <v>7142</v>
      </c>
      <c r="H46" s="120">
        <v>414150</v>
      </c>
      <c r="I46" s="120">
        <v>0</v>
      </c>
      <c r="J46" s="29">
        <v>33132</v>
      </c>
      <c r="K46" s="29">
        <v>447282</v>
      </c>
      <c r="L46" s="105" t="s">
        <v>24</v>
      </c>
      <c r="M46" s="109">
        <v>46275</v>
      </c>
      <c r="O46" s="29">
        <f>IF(Table1[[#This Row],[Phân loại]]="Tồn đầu kỳ",Table1[[#This Row],[Tổng giá trị]],0)</f>
        <v>0</v>
      </c>
      <c r="P46" s="105">
        <f>IF(Table1[[#This Row],[Số còn phải thu ĐK]]&lt;&gt;0,0,Table1[[#This Row],[Tổng giá trị]])</f>
        <v>447282</v>
      </c>
      <c r="Q46" s="29">
        <f t="shared" si="5"/>
        <v>447282</v>
      </c>
      <c r="R46" s="105">
        <f>Table1[[#This Row],[Số còn phải thu ĐK]]+Table1[[#This Row],[Giá Trị HD sau CK]]-Table1[[#This Row],[Số tiền đã thu]]</f>
        <v>0</v>
      </c>
      <c r="S46" s="106">
        <f>IF(Table1[[#This Row],[Ngày hóa đơn]]&lt;&gt;"",Table1[[#This Row],[Ngày hóa đơn]],Table1[[#This Row],[Ngày hạch toán]])</f>
        <v>46118</v>
      </c>
      <c r="T46" s="105"/>
      <c r="U46" s="106">
        <f>IF(Table1[[#This Row],[Ngày tính CN]]="","",S46+T46)</f>
        <v>46118</v>
      </c>
      <c r="V46" s="29">
        <f ca="1">IF(Table1[[#This Row],[Hạn thanh toán]]="","",IF((U46-NOW())&lt;0,0,(U46-NOW())))</f>
        <v>0</v>
      </c>
      <c r="W46" s="29"/>
      <c r="X46" s="133" t="str">
        <f t="shared" ca="1" si="6"/>
        <v/>
      </c>
      <c r="Y46" s="93" t="str">
        <f t="shared" si="7"/>
        <v>Đã thanh toán</v>
      </c>
      <c r="Z4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46118</v>
      </c>
      <c r="AA46" s="92">
        <f>Table1[[#This Row],[Ngày Thanh toán]]</f>
        <v>46275</v>
      </c>
      <c r="AD46" s="93" t="str">
        <f>IF(Table1[[#This Row],[Mã khách hàng]]="","",VLOOKUP($A46,Ma_KH!$A:$Q,Ma_KH!O$1,0))</f>
        <v>SIBA MIỀN BẮC</v>
      </c>
      <c r="AE46" s="93" t="str">
        <f>IF(Table1[[#This Row],[Mã khách hàng]]="","",VLOOKUP($A46,Ma_KH!$A:$Q,Ma_KH!P$1,0))</f>
        <v>CHI NHÁNH CÔNG TY CỔ PHẦN SIBA FOOD VIỆT NAM TẠI HÀ NỘI</v>
      </c>
      <c r="AF46" s="93" t="str">
        <f>VLOOKUP(A46,Ma_KH!A:Q,Ma_KH!J$1,0)</f>
        <v>Đỗ Minh Quang</v>
      </c>
      <c r="AG46" s="93" t="str">
        <f>VLOOKUP(Table1[[#This Row],[Mã khách hàng]],Ma_KH!A:L,12,0)</f>
        <v>Hà Nội</v>
      </c>
    </row>
    <row r="47" spans="1:33">
      <c r="A47" s="110" t="s">
        <v>6879</v>
      </c>
      <c r="B47" s="110" t="s">
        <v>2850</v>
      </c>
      <c r="C47" s="127">
        <v>46118</v>
      </c>
      <c r="D47" s="119" t="s">
        <v>7143</v>
      </c>
      <c r="E47" s="127">
        <v>46118</v>
      </c>
      <c r="F47" s="110" t="s">
        <v>7144</v>
      </c>
      <c r="G47" s="110" t="s">
        <v>2890</v>
      </c>
      <c r="H47" s="120">
        <v>916410</v>
      </c>
      <c r="I47" s="120">
        <v>0</v>
      </c>
      <c r="J47" s="29">
        <v>73313</v>
      </c>
      <c r="K47" s="29">
        <v>989723</v>
      </c>
      <c r="L47" s="105" t="s">
        <v>24</v>
      </c>
      <c r="M47" s="109">
        <v>46275</v>
      </c>
      <c r="O47" s="29">
        <f>IF(Table1[[#This Row],[Phân loại]]="Tồn đầu kỳ",Table1[[#This Row],[Tổng giá trị]],0)</f>
        <v>0</v>
      </c>
      <c r="P47" s="105">
        <f>IF(Table1[[#This Row],[Số còn phải thu ĐK]]&lt;&gt;0,0,Table1[[#This Row],[Tổng giá trị]])</f>
        <v>989723</v>
      </c>
      <c r="Q47" s="29">
        <f t="shared" si="5"/>
        <v>989723</v>
      </c>
      <c r="R47" s="105">
        <f>Table1[[#This Row],[Số còn phải thu ĐK]]+Table1[[#This Row],[Giá Trị HD sau CK]]-Table1[[#This Row],[Số tiền đã thu]]</f>
        <v>0</v>
      </c>
      <c r="S47" s="106">
        <f>IF(Table1[[#This Row],[Ngày hóa đơn]]&lt;&gt;"",Table1[[#This Row],[Ngày hóa đơn]],Table1[[#This Row],[Ngày hạch toán]])</f>
        <v>46118</v>
      </c>
      <c r="T47" s="105"/>
      <c r="U47" s="106">
        <f>IF(Table1[[#This Row],[Ngày tính CN]]="","",S47+T47)</f>
        <v>46118</v>
      </c>
      <c r="V47" s="29">
        <f ca="1">IF(Table1[[#This Row],[Hạn thanh toán]]="","",IF((U47-NOW())&lt;0,0,(U47-NOW())))</f>
        <v>0</v>
      </c>
      <c r="W47" s="29"/>
      <c r="X47" s="133" t="str">
        <f t="shared" ca="1" si="6"/>
        <v/>
      </c>
      <c r="Y47" s="93" t="str">
        <f t="shared" si="7"/>
        <v>Đã thanh toán</v>
      </c>
      <c r="Z4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46118</v>
      </c>
      <c r="AA47" s="92">
        <f>Table1[[#This Row],[Ngày Thanh toán]]</f>
        <v>46275</v>
      </c>
      <c r="AD47" s="93" t="str">
        <f>IF(Table1[[#This Row],[Mã khách hàng]]="","",VLOOKUP($A47,Ma_KH!$A:$Q,Ma_KH!O$1,0))</f>
        <v>SIBA MIỀN BẮC</v>
      </c>
      <c r="AE47" s="93" t="str">
        <f>IF(Table1[[#This Row],[Mã khách hàng]]="","",VLOOKUP($A47,Ma_KH!$A:$Q,Ma_KH!P$1,0))</f>
        <v>CHI NHÁNH CÔNG TY CỔ PHẦN SIBA FOOD VIỆT NAM TẠI HÀ NỘI</v>
      </c>
      <c r="AF47" s="93" t="str">
        <f>VLOOKUP(A47,Ma_KH!A:Q,Ma_KH!J$1,0)</f>
        <v>Đỗ Minh Quang</v>
      </c>
      <c r="AG47" s="93" t="str">
        <f>VLOOKUP(Table1[[#This Row],[Mã khách hàng]],Ma_KH!A:L,12,0)</f>
        <v>Hà Nội</v>
      </c>
    </row>
    <row r="48" spans="1:33">
      <c r="A48" s="110" t="s">
        <v>6879</v>
      </c>
      <c r="B48" s="110" t="s">
        <v>2850</v>
      </c>
      <c r="C48" s="127">
        <v>46118</v>
      </c>
      <c r="D48" s="119" t="s">
        <v>7145</v>
      </c>
      <c r="E48" s="127">
        <v>46118</v>
      </c>
      <c r="F48" s="110" t="s">
        <v>7146</v>
      </c>
      <c r="G48" s="110" t="s">
        <v>2914</v>
      </c>
      <c r="H48" s="120">
        <v>755811</v>
      </c>
      <c r="I48" s="120">
        <v>0</v>
      </c>
      <c r="J48" s="29">
        <v>60465</v>
      </c>
      <c r="K48" s="29">
        <v>816276</v>
      </c>
      <c r="L48" s="105" t="s">
        <v>24</v>
      </c>
      <c r="M48" s="109">
        <v>46275</v>
      </c>
      <c r="O48" s="29">
        <f>IF(Table1[[#This Row],[Phân loại]]="Tồn đầu kỳ",Table1[[#This Row],[Tổng giá trị]],0)</f>
        <v>0</v>
      </c>
      <c r="P48" s="105">
        <f>IF(Table1[[#This Row],[Số còn phải thu ĐK]]&lt;&gt;0,0,Table1[[#This Row],[Tổng giá trị]])</f>
        <v>816276</v>
      </c>
      <c r="Q48" s="29">
        <f t="shared" si="5"/>
        <v>816276</v>
      </c>
      <c r="R48" s="105">
        <f>Table1[[#This Row],[Số còn phải thu ĐK]]+Table1[[#This Row],[Giá Trị HD sau CK]]-Table1[[#This Row],[Số tiền đã thu]]</f>
        <v>0</v>
      </c>
      <c r="S48" s="106">
        <f>IF(Table1[[#This Row],[Ngày hóa đơn]]&lt;&gt;"",Table1[[#This Row],[Ngày hóa đơn]],Table1[[#This Row],[Ngày hạch toán]])</f>
        <v>46118</v>
      </c>
      <c r="T48" s="105"/>
      <c r="U48" s="106">
        <f>IF(Table1[[#This Row],[Ngày tính CN]]="","",S48+T48)</f>
        <v>46118</v>
      </c>
      <c r="V48" s="29">
        <f ca="1">IF(Table1[[#This Row],[Hạn thanh toán]]="","",IF((U48-NOW())&lt;0,0,(U48-NOW())))</f>
        <v>0</v>
      </c>
      <c r="W48" s="29"/>
      <c r="X48" s="133" t="str">
        <f t="shared" ca="1" si="6"/>
        <v/>
      </c>
      <c r="Y48" s="93" t="str">
        <f t="shared" si="7"/>
        <v>Đã thanh toán</v>
      </c>
      <c r="Z4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46118</v>
      </c>
      <c r="AA48" s="92">
        <f>Table1[[#This Row],[Ngày Thanh toán]]</f>
        <v>46275</v>
      </c>
      <c r="AD48" s="93" t="str">
        <f>IF(Table1[[#This Row],[Mã khách hàng]]="","",VLOOKUP($A48,Ma_KH!$A:$Q,Ma_KH!O$1,0))</f>
        <v>SIBA MIỀN BẮC</v>
      </c>
      <c r="AE48" s="93" t="str">
        <f>IF(Table1[[#This Row],[Mã khách hàng]]="","",VLOOKUP($A48,Ma_KH!$A:$Q,Ma_KH!P$1,0))</f>
        <v>CHI NHÁNH CÔNG TY CỔ PHẦN SIBA FOOD VIỆT NAM TẠI HÀ NỘI</v>
      </c>
      <c r="AF48" s="93" t="str">
        <f>VLOOKUP(A48,Ma_KH!A:Q,Ma_KH!J$1,0)</f>
        <v>Đỗ Minh Quang</v>
      </c>
      <c r="AG48" s="93" t="str">
        <f>VLOOKUP(Table1[[#This Row],[Mã khách hàng]],Ma_KH!A:L,12,0)</f>
        <v>Hà Nội</v>
      </c>
    </row>
    <row r="49" spans="1:33">
      <c r="A49" s="110" t="s">
        <v>7066</v>
      </c>
      <c r="B49" s="110" t="s">
        <v>7137</v>
      </c>
      <c r="C49" s="127">
        <v>46132</v>
      </c>
      <c r="D49" s="119" t="s">
        <v>7147</v>
      </c>
      <c r="E49" s="127">
        <v>46132</v>
      </c>
      <c r="F49" s="110" t="s">
        <v>7148</v>
      </c>
      <c r="G49" s="110" t="s">
        <v>7149</v>
      </c>
      <c r="H49" s="120">
        <v>533958</v>
      </c>
      <c r="I49" s="120">
        <v>0</v>
      </c>
      <c r="J49" s="29">
        <v>42717</v>
      </c>
      <c r="K49" s="29">
        <v>576675</v>
      </c>
      <c r="L49" s="105" t="s">
        <v>24</v>
      </c>
      <c r="M49" s="109">
        <v>46275</v>
      </c>
      <c r="O49" s="29">
        <f>IF(Table1[[#This Row],[Phân loại]]="Tồn đầu kỳ",Table1[[#This Row],[Tổng giá trị]],0)</f>
        <v>0</v>
      </c>
      <c r="P49" s="105">
        <f>IF(Table1[[#This Row],[Số còn phải thu ĐK]]&lt;&gt;0,0,Table1[[#This Row],[Tổng giá trị]])</f>
        <v>576675</v>
      </c>
      <c r="Q49" s="29">
        <f t="shared" si="5"/>
        <v>576675</v>
      </c>
      <c r="R49" s="105">
        <f>Table1[[#This Row],[Số còn phải thu ĐK]]+Table1[[#This Row],[Giá Trị HD sau CK]]-Table1[[#This Row],[Số tiền đã thu]]</f>
        <v>0</v>
      </c>
      <c r="S49" s="106">
        <f>IF(Table1[[#This Row],[Ngày hóa đơn]]&lt;&gt;"",Table1[[#This Row],[Ngày hóa đơn]],Table1[[#This Row],[Ngày hạch toán]])</f>
        <v>46132</v>
      </c>
      <c r="T49" s="105"/>
      <c r="U49" s="106">
        <f>IF(Table1[[#This Row],[Ngày tính CN]]="","",S49+T49)</f>
        <v>46132</v>
      </c>
      <c r="V49" s="29">
        <f ca="1">IF(Table1[[#This Row],[Hạn thanh toán]]="","",IF((U49-NOW())&lt;0,0,(U49-NOW())))</f>
        <v>0</v>
      </c>
      <c r="W49" s="29"/>
      <c r="X49" s="133" t="str">
        <f t="shared" ca="1" si="6"/>
        <v/>
      </c>
      <c r="Y49" s="93" t="str">
        <f t="shared" si="7"/>
        <v>Đã thanh toán</v>
      </c>
      <c r="Z4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46132</v>
      </c>
      <c r="AA49" s="92">
        <f>Table1[[#This Row],[Ngày Thanh toán]]</f>
        <v>46275</v>
      </c>
      <c r="AD49" s="93" t="str">
        <f>IF(Table1[[#This Row],[Mã khách hàng]]="","",VLOOKUP($A49,Ma_KH!$A:$Q,Ma_KH!O$1,0))</f>
        <v>SIBA MIỀN BẮC</v>
      </c>
      <c r="AE49" s="93" t="str">
        <f>IF(Table1[[#This Row],[Mã khách hàng]]="","",VLOOKUP($A49,Ma_KH!$A:$Q,Ma_KH!P$1,0))</f>
        <v>CHI NHÁNH CÔNG TY CỔ PHẦN SIBA FOOD VIỆT NAM TẠI HÀ NỘI</v>
      </c>
      <c r="AF49" s="93" t="str">
        <f>VLOOKUP(A49,Ma_KH!A:Q,Ma_KH!J$1,0)</f>
        <v>Vũ Anh Tuấn</v>
      </c>
      <c r="AG49" s="93" t="str">
        <f>VLOOKUP(Table1[[#This Row],[Mã khách hàng]],Ma_KH!A:L,12,0)</f>
        <v>Hà Nội</v>
      </c>
    </row>
    <row r="50" spans="1:33">
      <c r="A50" s="110" t="s">
        <v>6874</v>
      </c>
      <c r="B50" s="110" t="s">
        <v>2914</v>
      </c>
      <c r="C50" s="127">
        <v>46140</v>
      </c>
      <c r="D50" s="119" t="s">
        <v>7150</v>
      </c>
      <c r="E50" s="127">
        <v>46140</v>
      </c>
      <c r="F50" s="110" t="s">
        <v>7151</v>
      </c>
      <c r="G50" s="110" t="s">
        <v>7152</v>
      </c>
      <c r="H50" s="120">
        <v>729990</v>
      </c>
      <c r="I50" s="120">
        <v>0</v>
      </c>
      <c r="J50" s="29">
        <v>58399</v>
      </c>
      <c r="K50" s="29">
        <v>788389</v>
      </c>
      <c r="L50" s="105" t="s">
        <v>24</v>
      </c>
      <c r="M50" s="109">
        <v>46275</v>
      </c>
      <c r="O50" s="29">
        <f>IF(Table1[[#This Row],[Phân loại]]="Tồn đầu kỳ",Table1[[#This Row],[Tổng giá trị]],0)</f>
        <v>0</v>
      </c>
      <c r="P50" s="105">
        <f>IF(Table1[[#This Row],[Số còn phải thu ĐK]]&lt;&gt;0,0,Table1[[#This Row],[Tổng giá trị]])</f>
        <v>788389</v>
      </c>
      <c r="Q50" s="29">
        <f t="shared" si="5"/>
        <v>788389</v>
      </c>
      <c r="R50" s="105">
        <f>Table1[[#This Row],[Số còn phải thu ĐK]]+Table1[[#This Row],[Giá Trị HD sau CK]]-Table1[[#This Row],[Số tiền đã thu]]</f>
        <v>0</v>
      </c>
      <c r="S50" s="106">
        <f>IF(Table1[[#This Row],[Ngày hóa đơn]]&lt;&gt;"",Table1[[#This Row],[Ngày hóa đơn]],Table1[[#This Row],[Ngày hạch toán]])</f>
        <v>46140</v>
      </c>
      <c r="T50" s="105"/>
      <c r="U50" s="106">
        <f>IF(Table1[[#This Row],[Ngày tính CN]]="","",S50+T50)</f>
        <v>46140</v>
      </c>
      <c r="V50" s="29">
        <f ca="1">IF(Table1[[#This Row],[Hạn thanh toán]]="","",IF((U50-NOW())&lt;0,0,(U50-NOW())))</f>
        <v>0</v>
      </c>
      <c r="W50" s="29"/>
      <c r="X50" s="133" t="str">
        <f t="shared" ca="1" si="6"/>
        <v/>
      </c>
      <c r="Y50" s="93" t="str">
        <f t="shared" si="7"/>
        <v>Đã thanh toán</v>
      </c>
      <c r="Z5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46140</v>
      </c>
      <c r="AA50" s="92">
        <f>Table1[[#This Row],[Ngày Thanh toán]]</f>
        <v>46275</v>
      </c>
      <c r="AD50" s="93" t="str">
        <f>IF(Table1[[#This Row],[Mã khách hàng]]="","",VLOOKUP($A50,Ma_KH!$A:$Q,Ma_KH!O$1,0))</f>
        <v>SIBA MIỀN BẮC</v>
      </c>
      <c r="AE50" s="93" t="str">
        <f>IF(Table1[[#This Row],[Mã khách hàng]]="","",VLOOKUP($A50,Ma_KH!$A:$Q,Ma_KH!P$1,0))</f>
        <v>CHI NHÁNH CÔNG TY CỔ PHẦN SIBA FOOD VIỆT NAM TẠI HÀ NỘI</v>
      </c>
      <c r="AF50" s="93" t="str">
        <f>VLOOKUP(A50,Ma_KH!A:Q,Ma_KH!J$1,0)</f>
        <v>Đỗ Minh Quang</v>
      </c>
      <c r="AG50" s="93" t="str">
        <f>VLOOKUP(Table1[[#This Row],[Mã khách hàng]],Ma_KH!A:L,12,0)</f>
        <v>Hà Nội</v>
      </c>
    </row>
    <row r="51" spans="1:33">
      <c r="A51" s="110" t="s">
        <v>6875</v>
      </c>
      <c r="B51" s="110" t="s">
        <v>2917</v>
      </c>
      <c r="C51" s="127">
        <v>46140</v>
      </c>
      <c r="D51" s="119" t="s">
        <v>7153</v>
      </c>
      <c r="E51" s="127">
        <v>46140</v>
      </c>
      <c r="F51" s="110" t="s">
        <v>7154</v>
      </c>
      <c r="G51" s="110" t="s">
        <v>7155</v>
      </c>
      <c r="H51" s="120">
        <v>647798</v>
      </c>
      <c r="I51" s="120">
        <v>0</v>
      </c>
      <c r="J51" s="29">
        <v>51824</v>
      </c>
      <c r="K51" s="29">
        <v>699622</v>
      </c>
      <c r="L51" s="105" t="s">
        <v>24</v>
      </c>
      <c r="M51" s="109">
        <v>46275</v>
      </c>
      <c r="O51" s="29">
        <f>IF(Table1[[#This Row],[Phân loại]]="Tồn đầu kỳ",Table1[[#This Row],[Tổng giá trị]],0)</f>
        <v>0</v>
      </c>
      <c r="P51" s="105">
        <f>IF(Table1[[#This Row],[Số còn phải thu ĐK]]&lt;&gt;0,0,Table1[[#This Row],[Tổng giá trị]])</f>
        <v>699622</v>
      </c>
      <c r="Q51" s="29">
        <f t="shared" si="5"/>
        <v>699622</v>
      </c>
      <c r="R51" s="105">
        <f>Table1[[#This Row],[Số còn phải thu ĐK]]+Table1[[#This Row],[Giá Trị HD sau CK]]-Table1[[#This Row],[Số tiền đã thu]]</f>
        <v>0</v>
      </c>
      <c r="S51" s="106">
        <f>IF(Table1[[#This Row],[Ngày hóa đơn]]&lt;&gt;"",Table1[[#This Row],[Ngày hóa đơn]],Table1[[#This Row],[Ngày hạch toán]])</f>
        <v>46140</v>
      </c>
      <c r="T51" s="105"/>
      <c r="U51" s="106">
        <f>IF(Table1[[#This Row],[Ngày tính CN]]="","",S51+T51)</f>
        <v>46140</v>
      </c>
      <c r="V51" s="29">
        <f ca="1">IF(Table1[[#This Row],[Hạn thanh toán]]="","",IF((U51-NOW())&lt;0,0,(U51-NOW())))</f>
        <v>0</v>
      </c>
      <c r="W51" s="29"/>
      <c r="X51" s="133" t="str">
        <f t="shared" ca="1" si="6"/>
        <v/>
      </c>
      <c r="Y51" s="93" t="str">
        <f t="shared" si="7"/>
        <v>Đã thanh toán</v>
      </c>
      <c r="Z5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46140</v>
      </c>
      <c r="AA51" s="92">
        <f>Table1[[#This Row],[Ngày Thanh toán]]</f>
        <v>46275</v>
      </c>
      <c r="AD51" s="93" t="str">
        <f>IF(Table1[[#This Row],[Mã khách hàng]]="","",VLOOKUP($A51,Ma_KH!$A:$Q,Ma_KH!O$1,0))</f>
        <v>SIBA MIỀN BẮC</v>
      </c>
      <c r="AE51" s="93" t="str">
        <f>IF(Table1[[#This Row],[Mã khách hàng]]="","",VLOOKUP($A51,Ma_KH!$A:$Q,Ma_KH!P$1,0))</f>
        <v>CHI NHÁNH CÔNG TY CỔ PHẦN SIBA FOOD VIỆT NAM TẠI HÀ NỘI</v>
      </c>
      <c r="AF51" s="93" t="str">
        <f>VLOOKUP(A51,Ma_KH!A:Q,Ma_KH!J$1,0)</f>
        <v>Đỗ Minh Quang</v>
      </c>
      <c r="AG51" s="93" t="str">
        <f>VLOOKUP(Table1[[#This Row],[Mã khách hàng]],Ma_KH!A:L,12,0)</f>
        <v>Hà Nội</v>
      </c>
    </row>
    <row r="52" spans="1:33" ht="14.25">
      <c r="A52" s="142" t="s">
        <v>6878</v>
      </c>
      <c r="B52" s="142" t="s">
        <v>2865</v>
      </c>
      <c r="C52" s="141">
        <v>46116</v>
      </c>
      <c r="D52" s="142" t="s">
        <v>7332</v>
      </c>
      <c r="E52" s="145">
        <v>46262</v>
      </c>
      <c r="F52" s="149" t="s">
        <v>7446</v>
      </c>
      <c r="G52" s="142" t="s">
        <v>7333</v>
      </c>
      <c r="H52" s="132">
        <v>-214524</v>
      </c>
      <c r="I52" s="120">
        <v>0</v>
      </c>
      <c r="J52" s="160">
        <v>-17161.920000000002</v>
      </c>
      <c r="K52" s="160">
        <v>-231685.92</v>
      </c>
      <c r="L52" s="105" t="s">
        <v>17</v>
      </c>
      <c r="M52" s="109">
        <v>46275</v>
      </c>
      <c r="O52" s="29">
        <f>IF(Table1[[#This Row],[Phân loại]]="Tồn đầu kỳ",Table1[[#This Row],[Tổng giá trị]],0)</f>
        <v>0</v>
      </c>
      <c r="P52" s="105">
        <f>IF(Table1[[#This Row],[Số còn phải thu ĐK]]&lt;&gt;0,0,Table1[[#This Row],[Tổng giá trị]])</f>
        <v>-231685.92</v>
      </c>
      <c r="Q52" s="29">
        <f t="shared" ref="Q52:Q59" si="8">IF(M52&lt;&gt;"",IF(O52&lt;&gt;0,O52,P52),0)</f>
        <v>-231685.92</v>
      </c>
      <c r="R52" s="105">
        <f>Table1[[#This Row],[Số còn phải thu ĐK]]+Table1[[#This Row],[Giá Trị HD sau CK]]-Table1[[#This Row],[Số tiền đã thu]]</f>
        <v>0</v>
      </c>
      <c r="S52" s="106">
        <f>IF(Table1[[#This Row],[Ngày hóa đơn]]&lt;&gt;"",Table1[[#This Row],[Ngày hóa đơn]],Table1[[#This Row],[Ngày hạch toán]])</f>
        <v>46262</v>
      </c>
      <c r="T52" s="105"/>
      <c r="U52" s="106">
        <f>IF(Table1[[#This Row],[Ngày tính CN]]="","",S52+T52)</f>
        <v>46262</v>
      </c>
      <c r="V52" s="29">
        <f ca="1">IF(Table1[[#This Row],[Hạn thanh toán]]="","",IF((U52-NOW())&lt;0,0,(U52-NOW())))</f>
        <v>0</v>
      </c>
      <c r="W52" s="29"/>
      <c r="X52" s="133" t="str">
        <f t="shared" ref="X52:X59" ca="1" si="9">IF(OR($U52="",$R52=0),"",IF(($U52-NOW())&lt;0,-($U52-NOW()),0))</f>
        <v/>
      </c>
      <c r="Y52" s="93" t="str">
        <f t="shared" ref="Y52:Y59" si="10">IF(R52=0,"Đã thanh toán",IF(X52="","",IF(X52&lt;=0,"Chưa đến hạn thanh toán",IF(X52&lt;=30,"Nợ quá hạn 30 ngày",IF(X52&lt;=60,"Nợ quá hạn từ 30 ngày đến 60 ngày",IF(X52&lt;=90,"Nợ quá hạn từ 60 ngày đến 90 ngày",IF(X52&lt;=120,"Nợ quá hạn từ 90 ngày đến 120 ngày","Nợ quá hạn hơn 120 ngày có khả năng mất thanh toán")))))))</f>
        <v>Đã thanh toán</v>
      </c>
      <c r="Z5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52" s="92">
        <f>Table1[[#This Row],[Ngày Thanh toán]]</f>
        <v>46275</v>
      </c>
      <c r="AD52" s="93" t="str">
        <f>IF(Table1[[#This Row],[Mã khách hàng]]="","",VLOOKUP($A52,Ma_KH!$A:$Q,Ma_KH!O$1,0))</f>
        <v>SIBA MIỀN BẮC</v>
      </c>
      <c r="AE52" s="93" t="str">
        <f>IF(Table1[[#This Row],[Mã khách hàng]]="","",VLOOKUP($A52,Ma_KH!$A:$Q,Ma_KH!P$1,0))</f>
        <v>CHI NHÁNH CÔNG TY CỔ PHẦN SIBA FOOD VIỆT NAM TẠI HÀ NỘI</v>
      </c>
      <c r="AF52" s="93" t="str">
        <f>VLOOKUP(A52,Ma_KH!A:Q,Ma_KH!J$1,0)</f>
        <v>Đỗ Minh Quang</v>
      </c>
      <c r="AG52" s="93" t="str">
        <f>VLOOKUP(Table1[[#This Row],[Mã khách hàng]],Ma_KH!A:L,12,0)</f>
        <v>Hà Nội</v>
      </c>
    </row>
    <row r="53" spans="1:33" ht="14.25">
      <c r="A53" s="142" t="s">
        <v>6877</v>
      </c>
      <c r="B53" s="142" t="s">
        <v>2890</v>
      </c>
      <c r="C53" s="141">
        <v>46118</v>
      </c>
      <c r="D53" s="142" t="s">
        <v>7334</v>
      </c>
      <c r="E53" s="145">
        <v>46262</v>
      </c>
      <c r="F53" s="149" t="s">
        <v>7447</v>
      </c>
      <c r="G53" s="142" t="s">
        <v>7335</v>
      </c>
      <c r="H53" s="132">
        <v>-69025</v>
      </c>
      <c r="I53" s="120">
        <v>0</v>
      </c>
      <c r="J53" s="160">
        <v>-5522</v>
      </c>
      <c r="K53" s="160">
        <v>-74547</v>
      </c>
      <c r="L53" s="105" t="s">
        <v>17</v>
      </c>
      <c r="M53" s="109">
        <v>46275</v>
      </c>
      <c r="O53" s="29">
        <f>IF(Table1[[#This Row],[Phân loại]]="Tồn đầu kỳ",Table1[[#This Row],[Tổng giá trị]],0)</f>
        <v>0</v>
      </c>
      <c r="P53" s="105">
        <f>IF(Table1[[#This Row],[Số còn phải thu ĐK]]&lt;&gt;0,0,Table1[[#This Row],[Tổng giá trị]])</f>
        <v>-74547</v>
      </c>
      <c r="Q53" s="29">
        <f t="shared" si="8"/>
        <v>-74547</v>
      </c>
      <c r="R53" s="105">
        <f>Table1[[#This Row],[Số còn phải thu ĐK]]+Table1[[#This Row],[Giá Trị HD sau CK]]-Table1[[#This Row],[Số tiền đã thu]]</f>
        <v>0</v>
      </c>
      <c r="S53" s="106">
        <f>IF(Table1[[#This Row],[Ngày hóa đơn]]&lt;&gt;"",Table1[[#This Row],[Ngày hóa đơn]],Table1[[#This Row],[Ngày hạch toán]])</f>
        <v>46262</v>
      </c>
      <c r="T53" s="105"/>
      <c r="U53" s="106">
        <f>IF(Table1[[#This Row],[Ngày tính CN]]="","",S53+T53)</f>
        <v>46262</v>
      </c>
      <c r="V53" s="29">
        <f ca="1">IF(Table1[[#This Row],[Hạn thanh toán]]="","",IF((U53-NOW())&lt;0,0,(U53-NOW())))</f>
        <v>0</v>
      </c>
      <c r="W53" s="29"/>
      <c r="X53" s="133" t="str">
        <f t="shared" ca="1" si="9"/>
        <v/>
      </c>
      <c r="Y53" s="93" t="str">
        <f t="shared" si="10"/>
        <v>Đã thanh toán</v>
      </c>
      <c r="Z5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53" s="92">
        <f>Table1[[#This Row],[Ngày Thanh toán]]</f>
        <v>46275</v>
      </c>
      <c r="AD53" s="93" t="str">
        <f>IF(Table1[[#This Row],[Mã khách hàng]]="","",VLOOKUP($A53,Ma_KH!$A:$Q,Ma_KH!O$1,0))</f>
        <v>SIBA MIỀN BẮC</v>
      </c>
      <c r="AE53" s="93" t="str">
        <f>IF(Table1[[#This Row],[Mã khách hàng]]="","",VLOOKUP($A53,Ma_KH!$A:$Q,Ma_KH!P$1,0))</f>
        <v>CHI NHÁNH CÔNG TY CỔ PHẦN SIBA FOOD VIỆT NAM TẠI HÀ NỘI</v>
      </c>
      <c r="AF53" s="93" t="str">
        <f>VLOOKUP(A53,Ma_KH!A:Q,Ma_KH!J$1,0)</f>
        <v>Vũ Anh Tuấn</v>
      </c>
      <c r="AG53" s="93" t="str">
        <f>VLOOKUP(Table1[[#This Row],[Mã khách hàng]],Ma_KH!A:L,12,0)</f>
        <v>Hà Nội</v>
      </c>
    </row>
    <row r="54" spans="1:33" ht="14.25">
      <c r="A54" s="142" t="s">
        <v>6871</v>
      </c>
      <c r="B54" s="142" t="s">
        <v>2878</v>
      </c>
      <c r="C54" s="141">
        <v>46119</v>
      </c>
      <c r="D54" s="142" t="s">
        <v>7336</v>
      </c>
      <c r="E54" s="145">
        <v>46262</v>
      </c>
      <c r="F54" s="149" t="s">
        <v>7448</v>
      </c>
      <c r="G54" s="142" t="s">
        <v>7337</v>
      </c>
      <c r="H54" s="132">
        <v>-314730</v>
      </c>
      <c r="I54" s="120">
        <v>0</v>
      </c>
      <c r="J54" s="160">
        <v>-25178.400000000001</v>
      </c>
      <c r="K54" s="160">
        <v>-339908.4</v>
      </c>
      <c r="L54" s="105" t="s">
        <v>17</v>
      </c>
      <c r="M54" s="109">
        <v>46275</v>
      </c>
      <c r="O54" s="29">
        <f>IF(Table1[[#This Row],[Phân loại]]="Tồn đầu kỳ",Table1[[#This Row],[Tổng giá trị]],0)</f>
        <v>0</v>
      </c>
      <c r="P54" s="105">
        <f>IF(Table1[[#This Row],[Số còn phải thu ĐK]]&lt;&gt;0,0,Table1[[#This Row],[Tổng giá trị]])</f>
        <v>-339908.4</v>
      </c>
      <c r="Q54" s="29">
        <f t="shared" si="8"/>
        <v>-339908.4</v>
      </c>
      <c r="R54" s="105">
        <f>Table1[[#This Row],[Số còn phải thu ĐK]]+Table1[[#This Row],[Giá Trị HD sau CK]]-Table1[[#This Row],[Số tiền đã thu]]</f>
        <v>0</v>
      </c>
      <c r="S54" s="106">
        <f>IF(Table1[[#This Row],[Ngày hóa đơn]]&lt;&gt;"",Table1[[#This Row],[Ngày hóa đơn]],Table1[[#This Row],[Ngày hạch toán]])</f>
        <v>46262</v>
      </c>
      <c r="T54" s="105"/>
      <c r="U54" s="106">
        <f>IF(Table1[[#This Row],[Ngày tính CN]]="","",S54+T54)</f>
        <v>46262</v>
      </c>
      <c r="V54" s="29">
        <f ca="1">IF(Table1[[#This Row],[Hạn thanh toán]]="","",IF((U54-NOW())&lt;0,0,(U54-NOW())))</f>
        <v>0</v>
      </c>
      <c r="W54" s="29"/>
      <c r="X54" s="133" t="str">
        <f t="shared" ca="1" si="9"/>
        <v/>
      </c>
      <c r="Y54" s="93" t="str">
        <f t="shared" si="10"/>
        <v>Đã thanh toán</v>
      </c>
      <c r="Z5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54" s="92">
        <f>Table1[[#This Row],[Ngày Thanh toán]]</f>
        <v>46275</v>
      </c>
      <c r="AD54" s="93" t="str">
        <f>IF(Table1[[#This Row],[Mã khách hàng]]="","",VLOOKUP($A54,Ma_KH!$A:$Q,Ma_KH!O$1,0))</f>
        <v>SIBA MIỀN BẮC</v>
      </c>
      <c r="AE54" s="93" t="str">
        <f>IF(Table1[[#This Row],[Mã khách hàng]]="","",VLOOKUP($A54,Ma_KH!$A:$Q,Ma_KH!P$1,0))</f>
        <v>CHI NHÁNH CÔNG TY CỔ PHẦN SIBA FOOD VIỆT NAM TẠI HÀ NỘI</v>
      </c>
      <c r="AF54" s="93" t="str">
        <f>VLOOKUP(A54,Ma_KH!A:Q,Ma_KH!J$1,0)</f>
        <v>Đỗ Minh Quang</v>
      </c>
      <c r="AG54" s="93" t="str">
        <f>VLOOKUP(Table1[[#This Row],[Mã khách hàng]],Ma_KH!A:L,12,0)</f>
        <v>Hà Nội</v>
      </c>
    </row>
    <row r="55" spans="1:33" ht="14.25">
      <c r="A55" s="142" t="s">
        <v>6875</v>
      </c>
      <c r="B55" s="142" t="s">
        <v>2917</v>
      </c>
      <c r="C55" s="141">
        <v>46119</v>
      </c>
      <c r="D55" s="142" t="s">
        <v>7338</v>
      </c>
      <c r="E55" s="145">
        <v>46262</v>
      </c>
      <c r="F55" s="149" t="s">
        <v>7449</v>
      </c>
      <c r="G55" s="142" t="s">
        <v>7339</v>
      </c>
      <c r="H55" s="132">
        <v>-52259</v>
      </c>
      <c r="I55" s="120">
        <v>0</v>
      </c>
      <c r="J55" s="160">
        <v>-4180.72</v>
      </c>
      <c r="K55" s="160">
        <v>-56439.72</v>
      </c>
      <c r="L55" s="105" t="s">
        <v>17</v>
      </c>
      <c r="M55" s="109">
        <v>46275</v>
      </c>
      <c r="O55" s="29">
        <f>IF(Table1[[#This Row],[Phân loại]]="Tồn đầu kỳ",Table1[[#This Row],[Tổng giá trị]],0)</f>
        <v>0</v>
      </c>
      <c r="P55" s="105">
        <f>IF(Table1[[#This Row],[Số còn phải thu ĐK]]&lt;&gt;0,0,Table1[[#This Row],[Tổng giá trị]])</f>
        <v>-56439.72</v>
      </c>
      <c r="Q55" s="29">
        <f t="shared" si="8"/>
        <v>-56439.72</v>
      </c>
      <c r="R55" s="105">
        <f>Table1[[#This Row],[Số còn phải thu ĐK]]+Table1[[#This Row],[Giá Trị HD sau CK]]-Table1[[#This Row],[Số tiền đã thu]]</f>
        <v>0</v>
      </c>
      <c r="S55" s="106">
        <f>IF(Table1[[#This Row],[Ngày hóa đơn]]&lt;&gt;"",Table1[[#This Row],[Ngày hóa đơn]],Table1[[#This Row],[Ngày hạch toán]])</f>
        <v>46262</v>
      </c>
      <c r="T55" s="105"/>
      <c r="U55" s="106">
        <f>IF(Table1[[#This Row],[Ngày tính CN]]="","",S55+T55)</f>
        <v>46262</v>
      </c>
      <c r="V55" s="29">
        <f ca="1">IF(Table1[[#This Row],[Hạn thanh toán]]="","",IF((U55-NOW())&lt;0,0,(U55-NOW())))</f>
        <v>0</v>
      </c>
      <c r="W55" s="29"/>
      <c r="X55" s="133" t="str">
        <f t="shared" ca="1" si="9"/>
        <v/>
      </c>
      <c r="Y55" s="93" t="str">
        <f t="shared" si="10"/>
        <v>Đã thanh toán</v>
      </c>
      <c r="Z5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55" s="92">
        <f>Table1[[#This Row],[Ngày Thanh toán]]</f>
        <v>46275</v>
      </c>
      <c r="AD55" s="93" t="str">
        <f>IF(Table1[[#This Row],[Mã khách hàng]]="","",VLOOKUP($A55,Ma_KH!$A:$Q,Ma_KH!O$1,0))</f>
        <v>SIBA MIỀN BẮC</v>
      </c>
      <c r="AE55" s="93" t="str">
        <f>IF(Table1[[#This Row],[Mã khách hàng]]="","",VLOOKUP($A55,Ma_KH!$A:$Q,Ma_KH!P$1,0))</f>
        <v>CHI NHÁNH CÔNG TY CỔ PHẦN SIBA FOOD VIỆT NAM TẠI HÀ NỘI</v>
      </c>
      <c r="AF55" s="93" t="str">
        <f>VLOOKUP(A55,Ma_KH!A:Q,Ma_KH!J$1,0)</f>
        <v>Đỗ Minh Quang</v>
      </c>
      <c r="AG55" s="93" t="str">
        <f>VLOOKUP(Table1[[#This Row],[Mã khách hàng]],Ma_KH!A:L,12,0)</f>
        <v>Hà Nội</v>
      </c>
    </row>
    <row r="56" spans="1:33" ht="14.25">
      <c r="A56" s="142" t="s">
        <v>6874</v>
      </c>
      <c r="B56" s="142" t="s">
        <v>2914</v>
      </c>
      <c r="C56" s="141">
        <v>46125</v>
      </c>
      <c r="D56" s="142" t="s">
        <v>7340</v>
      </c>
      <c r="E56" s="145">
        <v>46262</v>
      </c>
      <c r="F56" s="149" t="s">
        <v>7450</v>
      </c>
      <c r="G56" s="142" t="s">
        <v>7341</v>
      </c>
      <c r="H56" s="132">
        <v>-314730</v>
      </c>
      <c r="I56" s="120">
        <v>0</v>
      </c>
      <c r="J56" s="160">
        <v>-25178.400000000001</v>
      </c>
      <c r="K56" s="160">
        <v>-339908.4</v>
      </c>
      <c r="L56" s="105" t="s">
        <v>17</v>
      </c>
      <c r="M56" s="109">
        <v>46275</v>
      </c>
      <c r="O56" s="29">
        <f>IF(Table1[[#This Row],[Phân loại]]="Tồn đầu kỳ",Table1[[#This Row],[Tổng giá trị]],0)</f>
        <v>0</v>
      </c>
      <c r="P56" s="105">
        <f>IF(Table1[[#This Row],[Số còn phải thu ĐK]]&lt;&gt;0,0,Table1[[#This Row],[Tổng giá trị]])</f>
        <v>-339908.4</v>
      </c>
      <c r="Q56" s="29">
        <f t="shared" si="8"/>
        <v>-339908.4</v>
      </c>
      <c r="R56" s="105">
        <f>Table1[[#This Row],[Số còn phải thu ĐK]]+Table1[[#This Row],[Giá Trị HD sau CK]]-Table1[[#This Row],[Số tiền đã thu]]</f>
        <v>0</v>
      </c>
      <c r="S56" s="106">
        <f>IF(Table1[[#This Row],[Ngày hóa đơn]]&lt;&gt;"",Table1[[#This Row],[Ngày hóa đơn]],Table1[[#This Row],[Ngày hạch toán]])</f>
        <v>46262</v>
      </c>
      <c r="T56" s="105"/>
      <c r="U56" s="106">
        <f>IF(Table1[[#This Row],[Ngày tính CN]]="","",S56+T56)</f>
        <v>46262</v>
      </c>
      <c r="V56" s="29">
        <f ca="1">IF(Table1[[#This Row],[Hạn thanh toán]]="","",IF((U56-NOW())&lt;0,0,(U56-NOW())))</f>
        <v>0</v>
      </c>
      <c r="W56" s="29"/>
      <c r="X56" s="133" t="str">
        <f t="shared" ca="1" si="9"/>
        <v/>
      </c>
      <c r="Y56" s="93" t="str">
        <f t="shared" si="10"/>
        <v>Đã thanh toán</v>
      </c>
      <c r="Z5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56" s="92">
        <f>Table1[[#This Row],[Ngày Thanh toán]]</f>
        <v>46275</v>
      </c>
      <c r="AD56" s="93" t="str">
        <f>IF(Table1[[#This Row],[Mã khách hàng]]="","",VLOOKUP($A56,Ma_KH!$A:$Q,Ma_KH!O$1,0))</f>
        <v>SIBA MIỀN BẮC</v>
      </c>
      <c r="AE56" s="93" t="str">
        <f>IF(Table1[[#This Row],[Mã khách hàng]]="","",VLOOKUP($A56,Ma_KH!$A:$Q,Ma_KH!P$1,0))</f>
        <v>CHI NHÁNH CÔNG TY CỔ PHẦN SIBA FOOD VIỆT NAM TẠI HÀ NỘI</v>
      </c>
      <c r="AF56" s="93" t="str">
        <f>VLOOKUP(A56,Ma_KH!A:Q,Ma_KH!J$1,0)</f>
        <v>Đỗ Minh Quang</v>
      </c>
      <c r="AG56" s="93" t="str">
        <f>VLOOKUP(Table1[[#This Row],[Mã khách hàng]],Ma_KH!A:L,12,0)</f>
        <v>Hà Nội</v>
      </c>
    </row>
    <row r="57" spans="1:33" ht="14.25">
      <c r="A57" s="142" t="s">
        <v>7066</v>
      </c>
      <c r="B57" s="142" t="s">
        <v>7067</v>
      </c>
      <c r="C57" s="141">
        <v>46125</v>
      </c>
      <c r="D57" s="142" t="s">
        <v>7342</v>
      </c>
      <c r="E57" s="145">
        <v>46262</v>
      </c>
      <c r="F57" s="149" t="s">
        <v>7451</v>
      </c>
      <c r="G57" s="142" t="s">
        <v>7343</v>
      </c>
      <c r="H57" s="132">
        <v>-261687</v>
      </c>
      <c r="I57" s="120">
        <v>0</v>
      </c>
      <c r="J57" s="160">
        <v>-20934.96</v>
      </c>
      <c r="K57" s="160">
        <v>-282621.96000000002</v>
      </c>
      <c r="L57" s="105" t="s">
        <v>17</v>
      </c>
      <c r="M57" s="109">
        <v>46275</v>
      </c>
      <c r="O57" s="29">
        <f>IF(Table1[[#This Row],[Phân loại]]="Tồn đầu kỳ",Table1[[#This Row],[Tổng giá trị]],0)</f>
        <v>0</v>
      </c>
      <c r="P57" s="105">
        <f>IF(Table1[[#This Row],[Số còn phải thu ĐK]]&lt;&gt;0,0,Table1[[#This Row],[Tổng giá trị]])</f>
        <v>-282621.96000000002</v>
      </c>
      <c r="Q57" s="29">
        <f t="shared" si="8"/>
        <v>-282621.96000000002</v>
      </c>
      <c r="R57" s="105">
        <f>Table1[[#This Row],[Số còn phải thu ĐK]]+Table1[[#This Row],[Giá Trị HD sau CK]]-Table1[[#This Row],[Số tiền đã thu]]</f>
        <v>0</v>
      </c>
      <c r="S57" s="106">
        <f>IF(Table1[[#This Row],[Ngày hóa đơn]]&lt;&gt;"",Table1[[#This Row],[Ngày hóa đơn]],Table1[[#This Row],[Ngày hạch toán]])</f>
        <v>46262</v>
      </c>
      <c r="T57" s="105"/>
      <c r="U57" s="106">
        <f>IF(Table1[[#This Row],[Ngày tính CN]]="","",S57+T57)</f>
        <v>46262</v>
      </c>
      <c r="V57" s="29">
        <f ca="1">IF(Table1[[#This Row],[Hạn thanh toán]]="","",IF((U57-NOW())&lt;0,0,(U57-NOW())))</f>
        <v>0</v>
      </c>
      <c r="W57" s="29"/>
      <c r="X57" s="133" t="str">
        <f t="shared" ca="1" si="9"/>
        <v/>
      </c>
      <c r="Y57" s="93" t="str">
        <f t="shared" si="10"/>
        <v>Đã thanh toán</v>
      </c>
      <c r="Z5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57" s="92">
        <f>Table1[[#This Row],[Ngày Thanh toán]]</f>
        <v>46275</v>
      </c>
      <c r="AD57" s="93" t="str">
        <f>IF(Table1[[#This Row],[Mã khách hàng]]="","",VLOOKUP($A57,Ma_KH!$A:$Q,Ma_KH!O$1,0))</f>
        <v>SIBA MIỀN BẮC</v>
      </c>
      <c r="AE57" s="93" t="str">
        <f>IF(Table1[[#This Row],[Mã khách hàng]]="","",VLOOKUP($A57,Ma_KH!$A:$Q,Ma_KH!P$1,0))</f>
        <v>CHI NHÁNH CÔNG TY CỔ PHẦN SIBA FOOD VIỆT NAM TẠI HÀ NỘI</v>
      </c>
      <c r="AF57" s="93" t="str">
        <f>VLOOKUP(A57,Ma_KH!A:Q,Ma_KH!J$1,0)</f>
        <v>Vũ Anh Tuấn</v>
      </c>
      <c r="AG57" s="93" t="str">
        <f>VLOOKUP(Table1[[#This Row],[Mã khách hàng]],Ma_KH!A:L,12,0)</f>
        <v>Hà Nội</v>
      </c>
    </row>
    <row r="58" spans="1:33" ht="14.25">
      <c r="A58" s="142" t="s">
        <v>6871</v>
      </c>
      <c r="B58" s="142" t="s">
        <v>2878</v>
      </c>
      <c r="C58" s="141">
        <v>46125</v>
      </c>
      <c r="D58" s="142" t="s">
        <v>7344</v>
      </c>
      <c r="E58" s="145">
        <v>46262</v>
      </c>
      <c r="F58" s="149" t="s">
        <v>7449</v>
      </c>
      <c r="G58" s="142" t="s">
        <v>7345</v>
      </c>
      <c r="H58" s="132">
        <v>-52259</v>
      </c>
      <c r="I58" s="120">
        <v>0</v>
      </c>
      <c r="J58" s="160">
        <v>-4180.72</v>
      </c>
      <c r="K58" s="160">
        <v>-56439.72</v>
      </c>
      <c r="L58" s="105" t="s">
        <v>17</v>
      </c>
      <c r="M58" s="109">
        <v>46275</v>
      </c>
      <c r="O58" s="29">
        <f>IF(Table1[[#This Row],[Phân loại]]="Tồn đầu kỳ",Table1[[#This Row],[Tổng giá trị]],0)</f>
        <v>0</v>
      </c>
      <c r="P58" s="105">
        <f>IF(Table1[[#This Row],[Số còn phải thu ĐK]]&lt;&gt;0,0,Table1[[#This Row],[Tổng giá trị]])</f>
        <v>-56439.72</v>
      </c>
      <c r="Q58" s="29">
        <f t="shared" si="8"/>
        <v>-56439.72</v>
      </c>
      <c r="R58" s="105">
        <f>Table1[[#This Row],[Số còn phải thu ĐK]]+Table1[[#This Row],[Giá Trị HD sau CK]]-Table1[[#This Row],[Số tiền đã thu]]</f>
        <v>0</v>
      </c>
      <c r="S58" s="106">
        <f>IF(Table1[[#This Row],[Ngày hóa đơn]]&lt;&gt;"",Table1[[#This Row],[Ngày hóa đơn]],Table1[[#This Row],[Ngày hạch toán]])</f>
        <v>46262</v>
      </c>
      <c r="T58" s="105"/>
      <c r="U58" s="106">
        <f>IF(Table1[[#This Row],[Ngày tính CN]]="","",S58+T58)</f>
        <v>46262</v>
      </c>
      <c r="V58" s="29">
        <f ca="1">IF(Table1[[#This Row],[Hạn thanh toán]]="","",IF((U58-NOW())&lt;0,0,(U58-NOW())))</f>
        <v>0</v>
      </c>
      <c r="W58" s="29"/>
      <c r="X58" s="133" t="str">
        <f t="shared" ca="1" si="9"/>
        <v/>
      </c>
      <c r="Y58" s="93" t="str">
        <f t="shared" si="10"/>
        <v>Đã thanh toán</v>
      </c>
      <c r="Z5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58" s="92">
        <f>Table1[[#This Row],[Ngày Thanh toán]]</f>
        <v>46275</v>
      </c>
      <c r="AD58" s="93" t="str">
        <f>IF(Table1[[#This Row],[Mã khách hàng]]="","",VLOOKUP($A58,Ma_KH!$A:$Q,Ma_KH!O$1,0))</f>
        <v>SIBA MIỀN BẮC</v>
      </c>
      <c r="AE58" s="93" t="str">
        <f>IF(Table1[[#This Row],[Mã khách hàng]]="","",VLOOKUP($A58,Ma_KH!$A:$Q,Ma_KH!P$1,0))</f>
        <v>CHI NHÁNH CÔNG TY CỔ PHẦN SIBA FOOD VIỆT NAM TẠI HÀ NỘI</v>
      </c>
      <c r="AF58" s="93" t="str">
        <f>VLOOKUP(A58,Ma_KH!A:Q,Ma_KH!J$1,0)</f>
        <v>Đỗ Minh Quang</v>
      </c>
      <c r="AG58" s="93" t="str">
        <f>VLOOKUP(Table1[[#This Row],[Mã khách hàng]],Ma_KH!A:L,12,0)</f>
        <v>Hà Nội</v>
      </c>
    </row>
    <row r="59" spans="1:33" ht="14.25">
      <c r="A59" s="142" t="s">
        <v>6877</v>
      </c>
      <c r="B59" s="142" t="s">
        <v>2890</v>
      </c>
      <c r="C59" s="139">
        <v>46136</v>
      </c>
      <c r="D59" s="142" t="s">
        <v>7346</v>
      </c>
      <c r="E59" s="145">
        <v>46262</v>
      </c>
      <c r="F59" s="149" t="s">
        <v>7447</v>
      </c>
      <c r="G59" s="142" t="s">
        <v>7347</v>
      </c>
      <c r="H59" s="159">
        <v>-219228</v>
      </c>
      <c r="I59" s="120">
        <v>0</v>
      </c>
      <c r="J59" s="159">
        <v>-17538</v>
      </c>
      <c r="K59" s="159">
        <v>-236766</v>
      </c>
      <c r="L59" s="105" t="s">
        <v>17</v>
      </c>
      <c r="M59" s="109">
        <v>46275</v>
      </c>
      <c r="O59" s="29">
        <f>IF(Table1[[#This Row],[Phân loại]]="Tồn đầu kỳ",Table1[[#This Row],[Tổng giá trị]],0)</f>
        <v>0</v>
      </c>
      <c r="P59" s="105">
        <f>IF(Table1[[#This Row],[Số còn phải thu ĐK]]&lt;&gt;0,0,Table1[[#This Row],[Tổng giá trị]])</f>
        <v>-236766</v>
      </c>
      <c r="Q59" s="29">
        <f t="shared" si="8"/>
        <v>-236766</v>
      </c>
      <c r="R59" s="105">
        <f>Table1[[#This Row],[Số còn phải thu ĐK]]+Table1[[#This Row],[Giá Trị HD sau CK]]-Table1[[#This Row],[Số tiền đã thu]]</f>
        <v>0</v>
      </c>
      <c r="S59" s="106">
        <f>IF(Table1[[#This Row],[Ngày hóa đơn]]&lt;&gt;"",Table1[[#This Row],[Ngày hóa đơn]],Table1[[#This Row],[Ngày hạch toán]])</f>
        <v>46262</v>
      </c>
      <c r="T59" s="105"/>
      <c r="U59" s="106">
        <f>IF(Table1[[#This Row],[Ngày tính CN]]="","",S59+T59)</f>
        <v>46262</v>
      </c>
      <c r="V59" s="29">
        <f ca="1">IF(Table1[[#This Row],[Hạn thanh toán]]="","",IF((U59-NOW())&lt;0,0,(U59-NOW())))</f>
        <v>0</v>
      </c>
      <c r="W59" s="29"/>
      <c r="X59" s="133" t="str">
        <f t="shared" ca="1" si="9"/>
        <v/>
      </c>
      <c r="Y59" s="93" t="str">
        <f t="shared" si="10"/>
        <v>Đã thanh toán</v>
      </c>
      <c r="Z5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59" s="92">
        <f>Table1[[#This Row],[Ngày Thanh toán]]</f>
        <v>46275</v>
      </c>
      <c r="AD59" s="93" t="str">
        <f>IF(Table1[[#This Row],[Mã khách hàng]]="","",VLOOKUP($A59,Ma_KH!$A:$Q,Ma_KH!O$1,0))</f>
        <v>SIBA MIỀN BẮC</v>
      </c>
      <c r="AE59" s="93" t="str">
        <f>IF(Table1[[#This Row],[Mã khách hàng]]="","",VLOOKUP($A59,Ma_KH!$A:$Q,Ma_KH!P$1,0))</f>
        <v>CHI NHÁNH CÔNG TY CỔ PHẦN SIBA FOOD VIỆT NAM TẠI HÀ NỘI</v>
      </c>
      <c r="AF59" s="93" t="str">
        <f>VLOOKUP(A59,Ma_KH!A:Q,Ma_KH!J$1,0)</f>
        <v>Vũ Anh Tuấn</v>
      </c>
      <c r="AG59" s="93" t="str">
        <f>VLOOKUP(Table1[[#This Row],[Mã khách hàng]],Ma_KH!A:L,12,0)</f>
        <v>Hà Nội</v>
      </c>
    </row>
    <row r="60" spans="1:33">
      <c r="A60" s="110" t="s">
        <v>6877</v>
      </c>
      <c r="B60" s="110" t="s">
        <v>2890</v>
      </c>
      <c r="C60" s="127">
        <v>46144</v>
      </c>
      <c r="D60" s="119" t="s">
        <v>7156</v>
      </c>
      <c r="E60" s="127">
        <v>46144</v>
      </c>
      <c r="F60" s="110" t="s">
        <v>7157</v>
      </c>
      <c r="G60" s="110" t="s">
        <v>7158</v>
      </c>
      <c r="H60" s="120">
        <v>1467045</v>
      </c>
      <c r="I60" s="120">
        <v>0</v>
      </c>
      <c r="J60" s="29">
        <v>117364</v>
      </c>
      <c r="K60" s="29">
        <v>1584409</v>
      </c>
      <c r="L60" s="105" t="s">
        <v>24</v>
      </c>
      <c r="M60" s="109">
        <v>46275</v>
      </c>
      <c r="O60" s="29">
        <f>IF(Table1[[#This Row],[Phân loại]]="Tồn đầu kỳ",Table1[[#This Row],[Tổng giá trị]],0)</f>
        <v>0</v>
      </c>
      <c r="P60" s="105">
        <f>IF(Table1[[#This Row],[Số còn phải thu ĐK]]&lt;&gt;0,0,Table1[[#This Row],[Tổng giá trị]])</f>
        <v>1584409</v>
      </c>
      <c r="Q60" s="29">
        <f t="shared" si="5"/>
        <v>1584409</v>
      </c>
      <c r="R60" s="105">
        <f>Table1[[#This Row],[Số còn phải thu ĐK]]+Table1[[#This Row],[Giá Trị HD sau CK]]-Table1[[#This Row],[Số tiền đã thu]]</f>
        <v>0</v>
      </c>
      <c r="S60" s="106">
        <f>IF(Table1[[#This Row],[Ngày hóa đơn]]&lt;&gt;"",Table1[[#This Row],[Ngày hóa đơn]],Table1[[#This Row],[Ngày hạch toán]])</f>
        <v>46144</v>
      </c>
      <c r="T60" s="105"/>
      <c r="U60" s="106">
        <f>IF(Table1[[#This Row],[Ngày tính CN]]="","",S60+T60)</f>
        <v>46144</v>
      </c>
      <c r="V60" s="29">
        <f ca="1">IF(Table1[[#This Row],[Hạn thanh toán]]="","",IF((U60-NOW())&lt;0,0,(U60-NOW())))</f>
        <v>0</v>
      </c>
      <c r="W60" s="29"/>
      <c r="X60" s="133" t="str">
        <f t="shared" ca="1" si="6"/>
        <v/>
      </c>
      <c r="Y60" s="93" t="str">
        <f t="shared" si="7"/>
        <v>Đã thanh toán</v>
      </c>
      <c r="Z6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46144</v>
      </c>
      <c r="AA60" s="92">
        <f>Table1[[#This Row],[Ngày Thanh toán]]</f>
        <v>46275</v>
      </c>
      <c r="AD60" s="93" t="str">
        <f>IF(Table1[[#This Row],[Mã khách hàng]]="","",VLOOKUP($A60,Ma_KH!$A:$Q,Ma_KH!O$1,0))</f>
        <v>SIBA MIỀN BẮC</v>
      </c>
      <c r="AE60" s="93" t="str">
        <f>IF(Table1[[#This Row],[Mã khách hàng]]="","",VLOOKUP($A60,Ma_KH!$A:$Q,Ma_KH!P$1,0))</f>
        <v>CHI NHÁNH CÔNG TY CỔ PHẦN SIBA FOOD VIỆT NAM TẠI HÀ NỘI</v>
      </c>
      <c r="AF60" s="93" t="str">
        <f>VLOOKUP(A60,Ma_KH!A:Q,Ma_KH!J$1,0)</f>
        <v>Vũ Anh Tuấn</v>
      </c>
      <c r="AG60" s="93" t="str">
        <f>VLOOKUP(Table1[[#This Row],[Mã khách hàng]],Ma_KH!A:L,12,0)</f>
        <v>Hà Nội</v>
      </c>
    </row>
    <row r="61" spans="1:33">
      <c r="A61" s="110" t="s">
        <v>7159</v>
      </c>
      <c r="B61" s="110" t="s">
        <v>7160</v>
      </c>
      <c r="C61" s="127">
        <v>46146</v>
      </c>
      <c r="D61" s="119" t="s">
        <v>7161</v>
      </c>
      <c r="E61" s="127">
        <v>46146</v>
      </c>
      <c r="F61" s="110" t="s">
        <v>7162</v>
      </c>
      <c r="G61" s="110" t="s">
        <v>7163</v>
      </c>
      <c r="H61" s="120">
        <v>712504</v>
      </c>
      <c r="I61" s="120">
        <v>71251</v>
      </c>
      <c r="J61" s="29">
        <v>51300</v>
      </c>
      <c r="K61" s="29">
        <v>692553</v>
      </c>
      <c r="L61" s="105" t="s">
        <v>24</v>
      </c>
      <c r="M61" s="109">
        <v>46275</v>
      </c>
      <c r="O61" s="29">
        <f>IF(Table1[[#This Row],[Phân loại]]="Tồn đầu kỳ",Table1[[#This Row],[Tổng giá trị]],0)</f>
        <v>0</v>
      </c>
      <c r="P61" s="105">
        <f>IF(Table1[[#This Row],[Số còn phải thu ĐK]]&lt;&gt;0,0,Table1[[#This Row],[Tổng giá trị]])</f>
        <v>692553</v>
      </c>
      <c r="Q61" s="29">
        <f t="shared" si="5"/>
        <v>692553</v>
      </c>
      <c r="R61" s="105">
        <f>Table1[[#This Row],[Số còn phải thu ĐK]]+Table1[[#This Row],[Giá Trị HD sau CK]]-Table1[[#This Row],[Số tiền đã thu]]</f>
        <v>0</v>
      </c>
      <c r="S61" s="106">
        <f>IF(Table1[[#This Row],[Ngày hóa đơn]]&lt;&gt;"",Table1[[#This Row],[Ngày hóa đơn]],Table1[[#This Row],[Ngày hạch toán]])</f>
        <v>46146</v>
      </c>
      <c r="T61" s="105"/>
      <c r="U61" s="106">
        <f>IF(Table1[[#This Row],[Ngày tính CN]]="","",S61+T61)</f>
        <v>46146</v>
      </c>
      <c r="V61" s="29">
        <f ca="1">IF(Table1[[#This Row],[Hạn thanh toán]]="","",IF((U61-NOW())&lt;0,0,(U61-NOW())))</f>
        <v>0</v>
      </c>
      <c r="W61" s="29"/>
      <c r="X61" s="133" t="str">
        <f t="shared" ca="1" si="6"/>
        <v/>
      </c>
      <c r="Y61" s="93" t="str">
        <f t="shared" si="7"/>
        <v>Đã thanh toán</v>
      </c>
      <c r="Z6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46146</v>
      </c>
      <c r="AA61" s="92">
        <f>Table1[[#This Row],[Ngày Thanh toán]]</f>
        <v>46275</v>
      </c>
      <c r="AD61" s="93" t="str">
        <f>IF(Table1[[#This Row],[Mã khách hàng]]="","",VLOOKUP($A61,Ma_KH!$A:$Q,Ma_KH!O$1,0))</f>
        <v>SIBA MIỀN BẮC</v>
      </c>
      <c r="AE61" s="93" t="str">
        <f>IF(Table1[[#This Row],[Mã khách hàng]]="","",VLOOKUP($A61,Ma_KH!$A:$Q,Ma_KH!P$1,0))</f>
        <v>CHI NHÁNH CÔNG TY CỔ PHẦN SIBA FOOD VIỆT NAM TẠI HÀ NỘI</v>
      </c>
      <c r="AF61" s="93" t="str">
        <f>VLOOKUP(A61,Ma_KH!A:Q,Ma_KH!J$1,0)</f>
        <v>Đỗ Minh Quang</v>
      </c>
      <c r="AG61" s="93" t="str">
        <f>VLOOKUP(Table1[[#This Row],[Mã khách hàng]],Ma_KH!A:L,12,0)</f>
        <v>Hà Nội</v>
      </c>
    </row>
    <row r="62" spans="1:33">
      <c r="A62" s="110" t="s">
        <v>7066</v>
      </c>
      <c r="B62" s="110" t="s">
        <v>7137</v>
      </c>
      <c r="C62" s="127">
        <v>46146</v>
      </c>
      <c r="D62" s="119" t="s">
        <v>7164</v>
      </c>
      <c r="E62" s="127">
        <v>46146</v>
      </c>
      <c r="F62" s="110" t="s">
        <v>7165</v>
      </c>
      <c r="G62" s="110" t="s">
        <v>7166</v>
      </c>
      <c r="H62" s="120">
        <v>788020</v>
      </c>
      <c r="I62" s="120">
        <v>0</v>
      </c>
      <c r="J62" s="29">
        <v>63042</v>
      </c>
      <c r="K62" s="29">
        <v>851062</v>
      </c>
      <c r="L62" s="105" t="s">
        <v>24</v>
      </c>
      <c r="M62" s="109">
        <v>46275</v>
      </c>
      <c r="O62" s="29">
        <f>IF(Table1[[#This Row],[Phân loại]]="Tồn đầu kỳ",Table1[[#This Row],[Tổng giá trị]],0)</f>
        <v>0</v>
      </c>
      <c r="P62" s="105">
        <f>IF(Table1[[#This Row],[Số còn phải thu ĐK]]&lt;&gt;0,0,Table1[[#This Row],[Tổng giá trị]])</f>
        <v>851062</v>
      </c>
      <c r="Q62" s="29">
        <f t="shared" si="5"/>
        <v>851062</v>
      </c>
      <c r="R62" s="105">
        <f>Table1[[#This Row],[Số còn phải thu ĐK]]+Table1[[#This Row],[Giá Trị HD sau CK]]-Table1[[#This Row],[Số tiền đã thu]]</f>
        <v>0</v>
      </c>
      <c r="S62" s="106">
        <f>IF(Table1[[#This Row],[Ngày hóa đơn]]&lt;&gt;"",Table1[[#This Row],[Ngày hóa đơn]],Table1[[#This Row],[Ngày hạch toán]])</f>
        <v>46146</v>
      </c>
      <c r="T62" s="105"/>
      <c r="U62" s="106">
        <f>IF(Table1[[#This Row],[Ngày tính CN]]="","",S62+T62)</f>
        <v>46146</v>
      </c>
      <c r="V62" s="29">
        <f ca="1">IF(Table1[[#This Row],[Hạn thanh toán]]="","",IF((U62-NOW())&lt;0,0,(U62-NOW())))</f>
        <v>0</v>
      </c>
      <c r="W62" s="29"/>
      <c r="X62" s="133" t="str">
        <f t="shared" ca="1" si="6"/>
        <v/>
      </c>
      <c r="Y62" s="93" t="str">
        <f t="shared" si="7"/>
        <v>Đã thanh toán</v>
      </c>
      <c r="Z6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46146</v>
      </c>
      <c r="AA62" s="92">
        <f>Table1[[#This Row],[Ngày Thanh toán]]</f>
        <v>46275</v>
      </c>
      <c r="AD62" s="93" t="str">
        <f>IF(Table1[[#This Row],[Mã khách hàng]]="","",VLOOKUP($A62,Ma_KH!$A:$Q,Ma_KH!O$1,0))</f>
        <v>SIBA MIỀN BẮC</v>
      </c>
      <c r="AE62" s="93" t="str">
        <f>IF(Table1[[#This Row],[Mã khách hàng]]="","",VLOOKUP($A62,Ma_KH!$A:$Q,Ma_KH!P$1,0))</f>
        <v>CHI NHÁNH CÔNG TY CỔ PHẦN SIBA FOOD VIỆT NAM TẠI HÀ NỘI</v>
      </c>
      <c r="AF62" s="93" t="str">
        <f>VLOOKUP(A62,Ma_KH!A:Q,Ma_KH!J$1,0)</f>
        <v>Vũ Anh Tuấn</v>
      </c>
      <c r="AG62" s="93" t="str">
        <f>VLOOKUP(Table1[[#This Row],[Mã khách hàng]],Ma_KH!A:L,12,0)</f>
        <v>Hà Nội</v>
      </c>
    </row>
    <row r="63" spans="1:33">
      <c r="A63" s="110" t="s">
        <v>6871</v>
      </c>
      <c r="B63" s="110" t="s">
        <v>2878</v>
      </c>
      <c r="C63" s="127">
        <v>46154</v>
      </c>
      <c r="D63" s="119" t="s">
        <v>7167</v>
      </c>
      <c r="E63" s="127">
        <v>46154</v>
      </c>
      <c r="F63" s="110" t="s">
        <v>7168</v>
      </c>
      <c r="G63" s="110" t="s">
        <v>7169</v>
      </c>
      <c r="H63" s="120">
        <v>871356</v>
      </c>
      <c r="I63" s="120">
        <v>0</v>
      </c>
      <c r="J63" s="29">
        <v>69708</v>
      </c>
      <c r="K63" s="29">
        <v>941064</v>
      </c>
      <c r="L63" s="105" t="s">
        <v>24</v>
      </c>
      <c r="M63" s="109">
        <v>46275</v>
      </c>
      <c r="O63" s="29">
        <f>IF(Table1[[#This Row],[Phân loại]]="Tồn đầu kỳ",Table1[[#This Row],[Tổng giá trị]],0)</f>
        <v>0</v>
      </c>
      <c r="P63" s="105">
        <f>IF(Table1[[#This Row],[Số còn phải thu ĐK]]&lt;&gt;0,0,Table1[[#This Row],[Tổng giá trị]])</f>
        <v>941064</v>
      </c>
      <c r="Q63" s="29">
        <f t="shared" si="5"/>
        <v>941064</v>
      </c>
      <c r="R63" s="105">
        <f>Table1[[#This Row],[Số còn phải thu ĐK]]+Table1[[#This Row],[Giá Trị HD sau CK]]-Table1[[#This Row],[Số tiền đã thu]]</f>
        <v>0</v>
      </c>
      <c r="S63" s="106">
        <f>IF(Table1[[#This Row],[Ngày hóa đơn]]&lt;&gt;"",Table1[[#This Row],[Ngày hóa đơn]],Table1[[#This Row],[Ngày hạch toán]])</f>
        <v>46154</v>
      </c>
      <c r="T63" s="105"/>
      <c r="U63" s="106">
        <f>IF(Table1[[#This Row],[Ngày tính CN]]="","",S63+T63)</f>
        <v>46154</v>
      </c>
      <c r="V63" s="29">
        <f ca="1">IF(Table1[[#This Row],[Hạn thanh toán]]="","",IF((U63-NOW())&lt;0,0,(U63-NOW())))</f>
        <v>0</v>
      </c>
      <c r="W63" s="29"/>
      <c r="X63" s="133" t="str">
        <f t="shared" ca="1" si="6"/>
        <v/>
      </c>
      <c r="Y63" s="93" t="str">
        <f t="shared" si="7"/>
        <v>Đã thanh toán</v>
      </c>
      <c r="Z6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46154</v>
      </c>
      <c r="AA63" s="92">
        <f>Table1[[#This Row],[Ngày Thanh toán]]</f>
        <v>46275</v>
      </c>
      <c r="AD63" s="93" t="str">
        <f>IF(Table1[[#This Row],[Mã khách hàng]]="","",VLOOKUP($A63,Ma_KH!$A:$Q,Ma_KH!O$1,0))</f>
        <v>SIBA MIỀN BẮC</v>
      </c>
      <c r="AE63" s="93" t="str">
        <f>IF(Table1[[#This Row],[Mã khách hàng]]="","",VLOOKUP($A63,Ma_KH!$A:$Q,Ma_KH!P$1,0))</f>
        <v>CHI NHÁNH CÔNG TY CỔ PHẦN SIBA FOOD VIỆT NAM TẠI HÀ NỘI</v>
      </c>
      <c r="AF63" s="93" t="str">
        <f>VLOOKUP(A63,Ma_KH!A:Q,Ma_KH!J$1,0)</f>
        <v>Đỗ Minh Quang</v>
      </c>
      <c r="AG63" s="93" t="str">
        <f>VLOOKUP(Table1[[#This Row],[Mã khách hàng]],Ma_KH!A:L,12,0)</f>
        <v>Hà Nội</v>
      </c>
    </row>
    <row r="64" spans="1:33">
      <c r="A64" s="110" t="s">
        <v>6875</v>
      </c>
      <c r="B64" s="110" t="s">
        <v>2917</v>
      </c>
      <c r="C64" s="127">
        <v>46154</v>
      </c>
      <c r="D64" s="119" t="s">
        <v>7170</v>
      </c>
      <c r="E64" s="127">
        <v>46154</v>
      </c>
      <c r="F64" s="110" t="s">
        <v>7171</v>
      </c>
      <c r="G64" s="110" t="s">
        <v>7172</v>
      </c>
      <c r="H64" s="120">
        <v>830463</v>
      </c>
      <c r="I64" s="120">
        <v>0</v>
      </c>
      <c r="J64" s="29">
        <v>66437</v>
      </c>
      <c r="K64" s="29">
        <v>896900</v>
      </c>
      <c r="L64" s="105" t="s">
        <v>24</v>
      </c>
      <c r="M64" s="109">
        <v>46275</v>
      </c>
      <c r="O64" s="29">
        <f>IF(Table1[[#This Row],[Phân loại]]="Tồn đầu kỳ",Table1[[#This Row],[Tổng giá trị]],0)</f>
        <v>0</v>
      </c>
      <c r="P64" s="105">
        <f>IF(Table1[[#This Row],[Số còn phải thu ĐK]]&lt;&gt;0,0,Table1[[#This Row],[Tổng giá trị]])</f>
        <v>896900</v>
      </c>
      <c r="Q64" s="29">
        <f t="shared" si="5"/>
        <v>896900</v>
      </c>
      <c r="R64" s="105">
        <f>Table1[[#This Row],[Số còn phải thu ĐK]]+Table1[[#This Row],[Giá Trị HD sau CK]]-Table1[[#This Row],[Số tiền đã thu]]</f>
        <v>0</v>
      </c>
      <c r="S64" s="106">
        <f>IF(Table1[[#This Row],[Ngày hóa đơn]]&lt;&gt;"",Table1[[#This Row],[Ngày hóa đơn]],Table1[[#This Row],[Ngày hạch toán]])</f>
        <v>46154</v>
      </c>
      <c r="T64" s="105"/>
      <c r="U64" s="106">
        <f>IF(Table1[[#This Row],[Ngày tính CN]]="","",S64+T64)</f>
        <v>46154</v>
      </c>
      <c r="V64" s="29">
        <f ca="1">IF(Table1[[#This Row],[Hạn thanh toán]]="","",IF((U64-NOW())&lt;0,0,(U64-NOW())))</f>
        <v>0</v>
      </c>
      <c r="W64" s="29"/>
      <c r="X64" s="133" t="str">
        <f t="shared" ca="1" si="6"/>
        <v/>
      </c>
      <c r="Y64" s="93" t="str">
        <f t="shared" si="7"/>
        <v>Đã thanh toán</v>
      </c>
      <c r="Z6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46154</v>
      </c>
      <c r="AA64" s="92">
        <f>Table1[[#This Row],[Ngày Thanh toán]]</f>
        <v>46275</v>
      </c>
      <c r="AD64" s="93" t="str">
        <f>IF(Table1[[#This Row],[Mã khách hàng]]="","",VLOOKUP($A64,Ma_KH!$A:$Q,Ma_KH!O$1,0))</f>
        <v>SIBA MIỀN BẮC</v>
      </c>
      <c r="AE64" s="93" t="str">
        <f>IF(Table1[[#This Row],[Mã khách hàng]]="","",VLOOKUP($A64,Ma_KH!$A:$Q,Ma_KH!P$1,0))</f>
        <v>CHI NHÁNH CÔNG TY CỔ PHẦN SIBA FOOD VIỆT NAM TẠI HÀ NỘI</v>
      </c>
      <c r="AF64" s="93" t="str">
        <f>VLOOKUP(A64,Ma_KH!A:Q,Ma_KH!J$1,0)</f>
        <v>Đỗ Minh Quang</v>
      </c>
      <c r="AG64" s="93" t="str">
        <f>VLOOKUP(Table1[[#This Row],[Mã khách hàng]],Ma_KH!A:L,12,0)</f>
        <v>Hà Nội</v>
      </c>
    </row>
    <row r="65" spans="1:33">
      <c r="A65" s="110" t="s">
        <v>7173</v>
      </c>
      <c r="B65" s="110" t="s">
        <v>7174</v>
      </c>
      <c r="C65" s="127">
        <v>46154</v>
      </c>
      <c r="D65" s="119" t="s">
        <v>7175</v>
      </c>
      <c r="E65" s="127">
        <v>46154</v>
      </c>
      <c r="F65" s="110" t="s">
        <v>7176</v>
      </c>
      <c r="G65" s="110" t="s">
        <v>7177</v>
      </c>
      <c r="H65" s="120">
        <v>1037978</v>
      </c>
      <c r="I65" s="120">
        <v>103798</v>
      </c>
      <c r="J65" s="29">
        <v>74734</v>
      </c>
      <c r="K65" s="29">
        <v>1008914</v>
      </c>
      <c r="L65" s="105" t="s">
        <v>24</v>
      </c>
      <c r="M65" s="109">
        <v>46275</v>
      </c>
      <c r="O65" s="29">
        <f>IF(Table1[[#This Row],[Phân loại]]="Tồn đầu kỳ",Table1[[#This Row],[Tổng giá trị]],0)</f>
        <v>0</v>
      </c>
      <c r="P65" s="105">
        <f>IF(Table1[[#This Row],[Số còn phải thu ĐK]]&lt;&gt;0,0,Table1[[#This Row],[Tổng giá trị]])</f>
        <v>1008914</v>
      </c>
      <c r="Q65" s="29">
        <f t="shared" si="5"/>
        <v>1008914</v>
      </c>
      <c r="R65" s="105">
        <f>Table1[[#This Row],[Số còn phải thu ĐK]]+Table1[[#This Row],[Giá Trị HD sau CK]]-Table1[[#This Row],[Số tiền đã thu]]</f>
        <v>0</v>
      </c>
      <c r="S65" s="106">
        <f>IF(Table1[[#This Row],[Ngày hóa đơn]]&lt;&gt;"",Table1[[#This Row],[Ngày hóa đơn]],Table1[[#This Row],[Ngày hạch toán]])</f>
        <v>46154</v>
      </c>
      <c r="T65" s="105"/>
      <c r="U65" s="106">
        <f>IF(Table1[[#This Row],[Ngày tính CN]]="","",S65+T65)</f>
        <v>46154</v>
      </c>
      <c r="V65" s="29">
        <f ca="1">IF(Table1[[#This Row],[Hạn thanh toán]]="","",IF((U65-NOW())&lt;0,0,(U65-NOW())))</f>
        <v>0</v>
      </c>
      <c r="W65" s="29"/>
      <c r="X65" s="133" t="str">
        <f t="shared" ca="1" si="6"/>
        <v/>
      </c>
      <c r="Y65" s="93" t="str">
        <f t="shared" si="7"/>
        <v>Đã thanh toán</v>
      </c>
      <c r="Z6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46154</v>
      </c>
      <c r="AA65" s="92">
        <f>Table1[[#This Row],[Ngày Thanh toán]]</f>
        <v>46275</v>
      </c>
      <c r="AD65" s="93" t="str">
        <f>IF(Table1[[#This Row],[Mã khách hàng]]="","",VLOOKUP($A65,Ma_KH!$A:$Q,Ma_KH!O$1,0))</f>
        <v>SIBA MIỀN BẮC</v>
      </c>
      <c r="AE65" s="93" t="str">
        <f>IF(Table1[[#This Row],[Mã khách hàng]]="","",VLOOKUP($A65,Ma_KH!$A:$Q,Ma_KH!P$1,0))</f>
        <v>CHI NHÁNH CÔNG TY CỔ PHẦN SIBA FOOD VIỆT NAM TẠI HÀ NỘI</v>
      </c>
      <c r="AF65" s="93" t="str">
        <f>VLOOKUP(A65,Ma_KH!A:Q,Ma_KH!J$1,0)</f>
        <v>Vũ Anh Tuấn</v>
      </c>
      <c r="AG65" s="93" t="str">
        <f>VLOOKUP(Table1[[#This Row],[Mã khách hàng]],Ma_KH!A:L,12,0)</f>
        <v>Hà Nội</v>
      </c>
    </row>
    <row r="66" spans="1:33">
      <c r="A66" s="110" t="s">
        <v>6874</v>
      </c>
      <c r="B66" s="110" t="s">
        <v>2914</v>
      </c>
      <c r="C66" s="127">
        <v>46156</v>
      </c>
      <c r="D66" s="119" t="s">
        <v>7178</v>
      </c>
      <c r="E66" s="127">
        <v>46156</v>
      </c>
      <c r="F66" s="110" t="s">
        <v>7179</v>
      </c>
      <c r="G66" s="110" t="s">
        <v>7180</v>
      </c>
      <c r="H66" s="120">
        <v>890880</v>
      </c>
      <c r="I66" s="120">
        <v>0</v>
      </c>
      <c r="J66" s="29">
        <v>71270</v>
      </c>
      <c r="K66" s="29">
        <v>962150</v>
      </c>
      <c r="L66" s="105" t="s">
        <v>24</v>
      </c>
      <c r="M66" s="109">
        <v>46275</v>
      </c>
      <c r="O66" s="29">
        <f>IF(Table1[[#This Row],[Phân loại]]="Tồn đầu kỳ",Table1[[#This Row],[Tổng giá trị]],0)</f>
        <v>0</v>
      </c>
      <c r="P66" s="105">
        <f>IF(Table1[[#This Row],[Số còn phải thu ĐK]]&lt;&gt;0,0,Table1[[#This Row],[Tổng giá trị]])</f>
        <v>962150</v>
      </c>
      <c r="Q66" s="29">
        <f t="shared" si="5"/>
        <v>962150</v>
      </c>
      <c r="R66" s="105">
        <f>Table1[[#This Row],[Số còn phải thu ĐK]]+Table1[[#This Row],[Giá Trị HD sau CK]]-Table1[[#This Row],[Số tiền đã thu]]</f>
        <v>0</v>
      </c>
      <c r="S66" s="106">
        <f>IF(Table1[[#This Row],[Ngày hóa đơn]]&lt;&gt;"",Table1[[#This Row],[Ngày hóa đơn]],Table1[[#This Row],[Ngày hạch toán]])</f>
        <v>46156</v>
      </c>
      <c r="T66" s="105"/>
      <c r="U66" s="106">
        <f>IF(Table1[[#This Row],[Ngày tính CN]]="","",S66+T66)</f>
        <v>46156</v>
      </c>
      <c r="V66" s="29">
        <f ca="1">IF(Table1[[#This Row],[Hạn thanh toán]]="","",IF((U66-NOW())&lt;0,0,(U66-NOW())))</f>
        <v>0</v>
      </c>
      <c r="W66" s="29"/>
      <c r="X66" s="133" t="str">
        <f t="shared" ca="1" si="6"/>
        <v/>
      </c>
      <c r="Y66" s="93" t="str">
        <f t="shared" si="7"/>
        <v>Đã thanh toán</v>
      </c>
      <c r="Z6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46156</v>
      </c>
      <c r="AA66" s="92">
        <f>Table1[[#This Row],[Ngày Thanh toán]]</f>
        <v>46275</v>
      </c>
      <c r="AD66" s="93" t="str">
        <f>IF(Table1[[#This Row],[Mã khách hàng]]="","",VLOOKUP($A66,Ma_KH!$A:$Q,Ma_KH!O$1,0))</f>
        <v>SIBA MIỀN BẮC</v>
      </c>
      <c r="AE66" s="93" t="str">
        <f>IF(Table1[[#This Row],[Mã khách hàng]]="","",VLOOKUP($A66,Ma_KH!$A:$Q,Ma_KH!P$1,0))</f>
        <v>CHI NHÁNH CÔNG TY CỔ PHẦN SIBA FOOD VIỆT NAM TẠI HÀ NỘI</v>
      </c>
      <c r="AF66" s="93" t="str">
        <f>VLOOKUP(A66,Ma_KH!A:Q,Ma_KH!J$1,0)</f>
        <v>Đỗ Minh Quang</v>
      </c>
      <c r="AG66" s="93" t="str">
        <f>VLOOKUP(Table1[[#This Row],[Mã khách hàng]],Ma_KH!A:L,12,0)</f>
        <v>Hà Nội</v>
      </c>
    </row>
    <row r="67" spans="1:33">
      <c r="A67" s="110" t="s">
        <v>7181</v>
      </c>
      <c r="B67" s="110" t="s">
        <v>7182</v>
      </c>
      <c r="C67" s="127">
        <v>46158</v>
      </c>
      <c r="D67" s="119" t="s">
        <v>7183</v>
      </c>
      <c r="E67" s="127">
        <v>46158</v>
      </c>
      <c r="F67" s="110" t="s">
        <v>7184</v>
      </c>
      <c r="G67" s="110" t="s">
        <v>7185</v>
      </c>
      <c r="H67" s="120">
        <v>2444766</v>
      </c>
      <c r="I67" s="120">
        <v>0</v>
      </c>
      <c r="J67" s="29">
        <v>195581</v>
      </c>
      <c r="K67" s="29">
        <v>2640347</v>
      </c>
      <c r="L67" s="105" t="s">
        <v>24</v>
      </c>
      <c r="M67" s="109">
        <v>46275</v>
      </c>
      <c r="O67" s="29">
        <f>IF(Table1[[#This Row],[Phân loại]]="Tồn đầu kỳ",Table1[[#This Row],[Tổng giá trị]],0)</f>
        <v>0</v>
      </c>
      <c r="P67" s="105">
        <f>IF(Table1[[#This Row],[Số còn phải thu ĐK]]&lt;&gt;0,0,Table1[[#This Row],[Tổng giá trị]])</f>
        <v>2640347</v>
      </c>
      <c r="Q67" s="29">
        <f t="shared" ref="Q67:Q94" si="11">IF(M67&lt;&gt;"",IF(O67&lt;&gt;0,O67,P67),0)</f>
        <v>2640347</v>
      </c>
      <c r="R67" s="105">
        <f>Table1[[#This Row],[Số còn phải thu ĐK]]+Table1[[#This Row],[Giá Trị HD sau CK]]-Table1[[#This Row],[Số tiền đã thu]]</f>
        <v>0</v>
      </c>
      <c r="S67" s="106">
        <f>IF(Table1[[#This Row],[Ngày hóa đơn]]&lt;&gt;"",Table1[[#This Row],[Ngày hóa đơn]],Table1[[#This Row],[Ngày hạch toán]])</f>
        <v>46158</v>
      </c>
      <c r="T67" s="105"/>
      <c r="U67" s="106">
        <f>IF(Table1[[#This Row],[Ngày tính CN]]="","",S67+T67)</f>
        <v>46158</v>
      </c>
      <c r="V67" s="29">
        <f ca="1">IF(Table1[[#This Row],[Hạn thanh toán]]="","",IF((U67-NOW())&lt;0,0,(U67-NOW())))</f>
        <v>0</v>
      </c>
      <c r="W67" s="29"/>
      <c r="X67" s="133" t="str">
        <f t="shared" ref="X67:X94" ca="1" si="12">IF(OR($U67="",$R67=0),"",IF(($U67-NOW())&lt;0,-($U67-NOW()),0))</f>
        <v/>
      </c>
      <c r="Y67" s="93" t="str">
        <f t="shared" ref="Y67:Y94" si="13">IF(R67=0,"Đã thanh toán",IF(X67="","",IF(X67&lt;=0,"Chưa đến hạn thanh toán",IF(X67&lt;=30,"Nợ quá hạn 30 ngày",IF(X67&lt;=60,"Nợ quá hạn từ 30 ngày đến 60 ngày",IF(X67&lt;=90,"Nợ quá hạn từ 60 ngày đến 90 ngày",IF(X67&lt;=120,"Nợ quá hạn từ 90 ngày đến 120 ngày","Nợ quá hạn hơn 120 ngày có khả năng mất thanh toán")))))))</f>
        <v>Đã thanh toán</v>
      </c>
      <c r="Z6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46158</v>
      </c>
      <c r="AA67" s="92">
        <f>Table1[[#This Row],[Ngày Thanh toán]]</f>
        <v>46275</v>
      </c>
      <c r="AD67" s="93" t="str">
        <f>IF(Table1[[#This Row],[Mã khách hàng]]="","",VLOOKUP($A67,Ma_KH!$A:$Q,Ma_KH!O$1,0))</f>
        <v>SIBA MIỀN NAM</v>
      </c>
      <c r="AE67" s="93" t="str">
        <f>IF(Table1[[#This Row],[Mã khách hàng]]="","",VLOOKUP($A67,Ma_KH!$A:$Q,Ma_KH!P$1,0))</f>
        <v>CÔNG TY CỔ PHẦN SIBA FOOD VIỆT NAM</v>
      </c>
      <c r="AF67" s="93" t="str">
        <f>VLOOKUP(A67,Ma_KH!A:Q,Ma_KH!J$1,0)</f>
        <v>Hứa Thị Ngọc Thơ</v>
      </c>
      <c r="AG67" s="93" t="str">
        <f>VLOOKUP(Table1[[#This Row],[Mã khách hàng]],Ma_KH!A:L,12,0)</f>
        <v>Hồ Chí Minh</v>
      </c>
    </row>
    <row r="68" spans="1:33">
      <c r="A68" s="110" t="s">
        <v>6877</v>
      </c>
      <c r="B68" s="110" t="s">
        <v>2890</v>
      </c>
      <c r="C68" s="127">
        <v>46158</v>
      </c>
      <c r="D68" s="119" t="s">
        <v>7186</v>
      </c>
      <c r="E68" s="127">
        <v>46158</v>
      </c>
      <c r="F68" s="110" t="s">
        <v>7187</v>
      </c>
      <c r="G68" s="110" t="s">
        <v>7188</v>
      </c>
      <c r="H68" s="120">
        <v>1046710</v>
      </c>
      <c r="I68" s="120">
        <v>0</v>
      </c>
      <c r="J68" s="29">
        <v>83737</v>
      </c>
      <c r="K68" s="29">
        <v>1130447</v>
      </c>
      <c r="L68" s="105" t="s">
        <v>24</v>
      </c>
      <c r="M68" s="109">
        <v>46275</v>
      </c>
      <c r="O68" s="29">
        <f>IF(Table1[[#This Row],[Phân loại]]="Tồn đầu kỳ",Table1[[#This Row],[Tổng giá trị]],0)</f>
        <v>0</v>
      </c>
      <c r="P68" s="105">
        <f>IF(Table1[[#This Row],[Số còn phải thu ĐK]]&lt;&gt;0,0,Table1[[#This Row],[Tổng giá trị]])</f>
        <v>1130447</v>
      </c>
      <c r="Q68" s="29">
        <f t="shared" si="11"/>
        <v>1130447</v>
      </c>
      <c r="R68" s="105">
        <f>Table1[[#This Row],[Số còn phải thu ĐK]]+Table1[[#This Row],[Giá Trị HD sau CK]]-Table1[[#This Row],[Số tiền đã thu]]</f>
        <v>0</v>
      </c>
      <c r="S68" s="106">
        <f>IF(Table1[[#This Row],[Ngày hóa đơn]]&lt;&gt;"",Table1[[#This Row],[Ngày hóa đơn]],Table1[[#This Row],[Ngày hạch toán]])</f>
        <v>46158</v>
      </c>
      <c r="T68" s="105"/>
      <c r="U68" s="106">
        <f>IF(Table1[[#This Row],[Ngày tính CN]]="","",S68+T68)</f>
        <v>46158</v>
      </c>
      <c r="V68" s="29">
        <f ca="1">IF(Table1[[#This Row],[Hạn thanh toán]]="","",IF((U68-NOW())&lt;0,0,(U68-NOW())))</f>
        <v>0</v>
      </c>
      <c r="W68" s="29"/>
      <c r="X68" s="133" t="str">
        <f t="shared" ca="1" si="12"/>
        <v/>
      </c>
      <c r="Y68" s="93" t="str">
        <f t="shared" si="13"/>
        <v>Đã thanh toán</v>
      </c>
      <c r="Z6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46158</v>
      </c>
      <c r="AA68" s="92">
        <f>Table1[[#This Row],[Ngày Thanh toán]]</f>
        <v>46275</v>
      </c>
      <c r="AD68" s="93" t="str">
        <f>IF(Table1[[#This Row],[Mã khách hàng]]="","",VLOOKUP($A68,Ma_KH!$A:$Q,Ma_KH!O$1,0))</f>
        <v>SIBA MIỀN BẮC</v>
      </c>
      <c r="AE68" s="93" t="str">
        <f>IF(Table1[[#This Row],[Mã khách hàng]]="","",VLOOKUP($A68,Ma_KH!$A:$Q,Ma_KH!P$1,0))</f>
        <v>CHI NHÁNH CÔNG TY CỔ PHẦN SIBA FOOD VIỆT NAM TẠI HÀ NỘI</v>
      </c>
      <c r="AF68" s="93" t="str">
        <f>VLOOKUP(A68,Ma_KH!A:Q,Ma_KH!J$1,0)</f>
        <v>Vũ Anh Tuấn</v>
      </c>
      <c r="AG68" s="93" t="str">
        <f>VLOOKUP(Table1[[#This Row],[Mã khách hàng]],Ma_KH!A:L,12,0)</f>
        <v>Hà Nội</v>
      </c>
    </row>
    <row r="69" spans="1:33">
      <c r="A69" s="110" t="s">
        <v>7189</v>
      </c>
      <c r="B69" s="110" t="s">
        <v>7174</v>
      </c>
      <c r="C69" s="127">
        <v>46161</v>
      </c>
      <c r="D69" s="119" t="s">
        <v>7190</v>
      </c>
      <c r="E69" s="127">
        <v>46161</v>
      </c>
      <c r="F69" s="110" t="s">
        <v>7191</v>
      </c>
      <c r="G69" s="110" t="s">
        <v>7192</v>
      </c>
      <c r="H69" s="120">
        <v>1064668</v>
      </c>
      <c r="I69" s="120">
        <v>106467</v>
      </c>
      <c r="J69" s="29">
        <v>76656</v>
      </c>
      <c r="K69" s="29">
        <v>1034857</v>
      </c>
      <c r="L69" s="105" t="s">
        <v>24</v>
      </c>
      <c r="M69" s="109">
        <v>46275</v>
      </c>
      <c r="O69" s="29">
        <f>IF(Table1[[#This Row],[Phân loại]]="Tồn đầu kỳ",Table1[[#This Row],[Tổng giá trị]],0)</f>
        <v>0</v>
      </c>
      <c r="P69" s="105">
        <f>IF(Table1[[#This Row],[Số còn phải thu ĐK]]&lt;&gt;0,0,Table1[[#This Row],[Tổng giá trị]])</f>
        <v>1034857</v>
      </c>
      <c r="Q69" s="29">
        <f t="shared" si="11"/>
        <v>1034857</v>
      </c>
      <c r="R69" s="105">
        <f>Table1[[#This Row],[Số còn phải thu ĐK]]+Table1[[#This Row],[Giá Trị HD sau CK]]-Table1[[#This Row],[Số tiền đã thu]]</f>
        <v>0</v>
      </c>
      <c r="S69" s="106">
        <f>IF(Table1[[#This Row],[Ngày hóa đơn]]&lt;&gt;"",Table1[[#This Row],[Ngày hóa đơn]],Table1[[#This Row],[Ngày hạch toán]])</f>
        <v>46161</v>
      </c>
      <c r="T69" s="105"/>
      <c r="U69" s="106">
        <f>IF(Table1[[#This Row],[Ngày tính CN]]="","",S69+T69)</f>
        <v>46161</v>
      </c>
      <c r="V69" s="29">
        <f ca="1">IF(Table1[[#This Row],[Hạn thanh toán]]="","",IF((U69-NOW())&lt;0,0,(U69-NOW())))</f>
        <v>0</v>
      </c>
      <c r="W69" s="29"/>
      <c r="X69" s="133" t="str">
        <f t="shared" ca="1" si="12"/>
        <v/>
      </c>
      <c r="Y69" s="93" t="str">
        <f t="shared" si="13"/>
        <v>Đã thanh toán</v>
      </c>
      <c r="Z6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46161</v>
      </c>
      <c r="AA69" s="92">
        <f>Table1[[#This Row],[Ngày Thanh toán]]</f>
        <v>46275</v>
      </c>
      <c r="AD69" s="93" t="str">
        <f>IF(Table1[[#This Row],[Mã khách hàng]]="","",VLOOKUP($A69,Ma_KH!$A:$Q,Ma_KH!O$1,0))</f>
        <v>SIBA MIỀN BẮC</v>
      </c>
      <c r="AE69" s="93" t="str">
        <f>IF(Table1[[#This Row],[Mã khách hàng]]="","",VLOOKUP($A69,Ma_KH!$A:$Q,Ma_KH!P$1,0))</f>
        <v>CHI NHÁNH CÔNG TY CỔ PHẦN SIBA FOOD VIỆT NAM TẠI HÀ NỘI</v>
      </c>
      <c r="AF69" s="93" t="str">
        <f>VLOOKUP(A69,Ma_KH!A:Q,Ma_KH!J$1,0)</f>
        <v>Vũ Anh Tuấn</v>
      </c>
      <c r="AG69" s="93" t="str">
        <f>VLOOKUP(Table1[[#This Row],[Mã khách hàng]],Ma_KH!A:L,12,0)</f>
        <v>Hà Nội</v>
      </c>
    </row>
    <row r="70" spans="1:33">
      <c r="A70" s="110" t="s">
        <v>6875</v>
      </c>
      <c r="B70" s="110" t="s">
        <v>2917</v>
      </c>
      <c r="C70" s="127">
        <v>46161</v>
      </c>
      <c r="D70" s="119" t="s">
        <v>7193</v>
      </c>
      <c r="E70" s="127">
        <v>46161</v>
      </c>
      <c r="F70" s="110" t="s">
        <v>7194</v>
      </c>
      <c r="G70" s="110" t="s">
        <v>7195</v>
      </c>
      <c r="H70" s="120">
        <v>865696</v>
      </c>
      <c r="I70" s="120">
        <v>0</v>
      </c>
      <c r="J70" s="29">
        <v>69256</v>
      </c>
      <c r="K70" s="29">
        <v>934952</v>
      </c>
      <c r="L70" s="105" t="s">
        <v>24</v>
      </c>
      <c r="M70" s="109">
        <v>46275</v>
      </c>
      <c r="O70" s="29">
        <f>IF(Table1[[#This Row],[Phân loại]]="Tồn đầu kỳ",Table1[[#This Row],[Tổng giá trị]],0)</f>
        <v>0</v>
      </c>
      <c r="P70" s="105">
        <f>IF(Table1[[#This Row],[Số còn phải thu ĐK]]&lt;&gt;0,0,Table1[[#This Row],[Tổng giá trị]])</f>
        <v>934952</v>
      </c>
      <c r="Q70" s="29">
        <f t="shared" si="11"/>
        <v>934952</v>
      </c>
      <c r="R70" s="105">
        <f>Table1[[#This Row],[Số còn phải thu ĐK]]+Table1[[#This Row],[Giá Trị HD sau CK]]-Table1[[#This Row],[Số tiền đã thu]]</f>
        <v>0</v>
      </c>
      <c r="S70" s="106">
        <f>IF(Table1[[#This Row],[Ngày hóa đơn]]&lt;&gt;"",Table1[[#This Row],[Ngày hóa đơn]],Table1[[#This Row],[Ngày hạch toán]])</f>
        <v>46161</v>
      </c>
      <c r="T70" s="105"/>
      <c r="U70" s="106">
        <f>IF(Table1[[#This Row],[Ngày tính CN]]="","",S70+T70)</f>
        <v>46161</v>
      </c>
      <c r="V70" s="29">
        <f ca="1">IF(Table1[[#This Row],[Hạn thanh toán]]="","",IF((U70-NOW())&lt;0,0,(U70-NOW())))</f>
        <v>0</v>
      </c>
      <c r="W70" s="29"/>
      <c r="X70" s="133" t="str">
        <f t="shared" ca="1" si="12"/>
        <v/>
      </c>
      <c r="Y70" s="93" t="str">
        <f t="shared" si="13"/>
        <v>Đã thanh toán</v>
      </c>
      <c r="Z7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46161</v>
      </c>
      <c r="AA70" s="92">
        <f>Table1[[#This Row],[Ngày Thanh toán]]</f>
        <v>46275</v>
      </c>
      <c r="AD70" s="93" t="str">
        <f>IF(Table1[[#This Row],[Mã khách hàng]]="","",VLOOKUP($A70,Ma_KH!$A:$Q,Ma_KH!O$1,0))</f>
        <v>SIBA MIỀN BẮC</v>
      </c>
      <c r="AE70" s="93" t="str">
        <f>IF(Table1[[#This Row],[Mã khách hàng]]="","",VLOOKUP($A70,Ma_KH!$A:$Q,Ma_KH!P$1,0))</f>
        <v>CHI NHÁNH CÔNG TY CỔ PHẦN SIBA FOOD VIỆT NAM TẠI HÀ NỘI</v>
      </c>
      <c r="AF70" s="93" t="str">
        <f>VLOOKUP(A70,Ma_KH!A:Q,Ma_KH!J$1,0)</f>
        <v>Đỗ Minh Quang</v>
      </c>
      <c r="AG70" s="93" t="str">
        <f>VLOOKUP(Table1[[#This Row],[Mã khách hàng]],Ma_KH!A:L,12,0)</f>
        <v>Hà Nội</v>
      </c>
    </row>
    <row r="71" spans="1:33">
      <c r="A71" s="110" t="s">
        <v>7066</v>
      </c>
      <c r="B71" s="110" t="s">
        <v>7137</v>
      </c>
      <c r="C71" s="127">
        <v>46164</v>
      </c>
      <c r="D71" s="119" t="s">
        <v>7196</v>
      </c>
      <c r="E71" s="127">
        <v>46164</v>
      </c>
      <c r="F71" s="110" t="s">
        <v>7197</v>
      </c>
      <c r="G71" s="110" t="s">
        <v>7198</v>
      </c>
      <c r="H71" s="120">
        <v>512130</v>
      </c>
      <c r="I71" s="120">
        <v>0</v>
      </c>
      <c r="J71" s="29">
        <v>40970</v>
      </c>
      <c r="K71" s="29">
        <v>553100</v>
      </c>
      <c r="L71" s="105" t="s">
        <v>24</v>
      </c>
      <c r="M71" s="109">
        <v>46275</v>
      </c>
      <c r="O71" s="29">
        <f>IF(Table1[[#This Row],[Phân loại]]="Tồn đầu kỳ",Table1[[#This Row],[Tổng giá trị]],0)</f>
        <v>0</v>
      </c>
      <c r="P71" s="105">
        <f>IF(Table1[[#This Row],[Số còn phải thu ĐK]]&lt;&gt;0,0,Table1[[#This Row],[Tổng giá trị]])</f>
        <v>553100</v>
      </c>
      <c r="Q71" s="29">
        <f t="shared" si="11"/>
        <v>553100</v>
      </c>
      <c r="R71" s="105">
        <f>Table1[[#This Row],[Số còn phải thu ĐK]]+Table1[[#This Row],[Giá Trị HD sau CK]]-Table1[[#This Row],[Số tiền đã thu]]</f>
        <v>0</v>
      </c>
      <c r="S71" s="106">
        <f>IF(Table1[[#This Row],[Ngày hóa đơn]]&lt;&gt;"",Table1[[#This Row],[Ngày hóa đơn]],Table1[[#This Row],[Ngày hạch toán]])</f>
        <v>46164</v>
      </c>
      <c r="T71" s="105"/>
      <c r="U71" s="106">
        <f>IF(Table1[[#This Row],[Ngày tính CN]]="","",S71+T71)</f>
        <v>46164</v>
      </c>
      <c r="V71" s="29">
        <f ca="1">IF(Table1[[#This Row],[Hạn thanh toán]]="","",IF((U71-NOW())&lt;0,0,(U71-NOW())))</f>
        <v>0</v>
      </c>
      <c r="W71" s="29"/>
      <c r="X71" s="133" t="str">
        <f t="shared" ca="1" si="12"/>
        <v/>
      </c>
      <c r="Y71" s="93" t="str">
        <f t="shared" si="13"/>
        <v>Đã thanh toán</v>
      </c>
      <c r="Z7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46164</v>
      </c>
      <c r="AA71" s="92">
        <f>Table1[[#This Row],[Ngày Thanh toán]]</f>
        <v>46275</v>
      </c>
      <c r="AD71" s="93" t="str">
        <f>IF(Table1[[#This Row],[Mã khách hàng]]="","",VLOOKUP($A71,Ma_KH!$A:$Q,Ma_KH!O$1,0))</f>
        <v>SIBA MIỀN BẮC</v>
      </c>
      <c r="AE71" s="93" t="str">
        <f>IF(Table1[[#This Row],[Mã khách hàng]]="","",VLOOKUP($A71,Ma_KH!$A:$Q,Ma_KH!P$1,0))</f>
        <v>CHI NHÁNH CÔNG TY CỔ PHẦN SIBA FOOD VIỆT NAM TẠI HÀ NỘI</v>
      </c>
      <c r="AF71" s="93" t="str">
        <f>VLOOKUP(A71,Ma_KH!A:Q,Ma_KH!J$1,0)</f>
        <v>Vũ Anh Tuấn</v>
      </c>
      <c r="AG71" s="93" t="str">
        <f>VLOOKUP(Table1[[#This Row],[Mã khách hàng]],Ma_KH!A:L,12,0)</f>
        <v>Hà Nội</v>
      </c>
    </row>
    <row r="72" spans="1:33">
      <c r="A72" s="110" t="s">
        <v>7199</v>
      </c>
      <c r="B72" s="110" t="s">
        <v>7200</v>
      </c>
      <c r="C72" s="127">
        <v>46165</v>
      </c>
      <c r="D72" s="119" t="s">
        <v>7201</v>
      </c>
      <c r="E72" s="127">
        <v>46165</v>
      </c>
      <c r="F72" s="110" t="s">
        <v>7202</v>
      </c>
      <c r="G72" s="110" t="s">
        <v>7203</v>
      </c>
      <c r="H72" s="120">
        <v>2444766</v>
      </c>
      <c r="I72" s="120">
        <v>0</v>
      </c>
      <c r="J72" s="29">
        <v>195581</v>
      </c>
      <c r="K72" s="29">
        <v>2640347</v>
      </c>
      <c r="L72" s="105" t="s">
        <v>24</v>
      </c>
      <c r="M72" s="109">
        <v>46275</v>
      </c>
      <c r="O72" s="29">
        <f>IF(Table1[[#This Row],[Phân loại]]="Tồn đầu kỳ",Table1[[#This Row],[Tổng giá trị]],0)</f>
        <v>0</v>
      </c>
      <c r="P72" s="105">
        <f>IF(Table1[[#This Row],[Số còn phải thu ĐK]]&lt;&gt;0,0,Table1[[#This Row],[Tổng giá trị]])</f>
        <v>2640347</v>
      </c>
      <c r="Q72" s="29">
        <f t="shared" si="11"/>
        <v>2640347</v>
      </c>
      <c r="R72" s="105">
        <f>Table1[[#This Row],[Số còn phải thu ĐK]]+Table1[[#This Row],[Giá Trị HD sau CK]]-Table1[[#This Row],[Số tiền đã thu]]</f>
        <v>0</v>
      </c>
      <c r="S72" s="106">
        <f>IF(Table1[[#This Row],[Ngày hóa đơn]]&lt;&gt;"",Table1[[#This Row],[Ngày hóa đơn]],Table1[[#This Row],[Ngày hạch toán]])</f>
        <v>46165</v>
      </c>
      <c r="T72" s="105"/>
      <c r="U72" s="106">
        <f>IF(Table1[[#This Row],[Ngày tính CN]]="","",S72+T72)</f>
        <v>46165</v>
      </c>
      <c r="V72" s="29">
        <f ca="1">IF(Table1[[#This Row],[Hạn thanh toán]]="","",IF((U72-NOW())&lt;0,0,(U72-NOW())))</f>
        <v>0</v>
      </c>
      <c r="W72" s="29"/>
      <c r="X72" s="133" t="str">
        <f t="shared" ca="1" si="12"/>
        <v/>
      </c>
      <c r="Y72" s="93" t="str">
        <f t="shared" si="13"/>
        <v>Đã thanh toán</v>
      </c>
      <c r="Z7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46165</v>
      </c>
      <c r="AA72" s="92">
        <f>Table1[[#This Row],[Ngày Thanh toán]]</f>
        <v>46275</v>
      </c>
      <c r="AD72" s="93" t="str">
        <f>IF(Table1[[#This Row],[Mã khách hàng]]="","",VLOOKUP($A72,Ma_KH!$A:$Q,Ma_KH!O$1,0))</f>
        <v>SIBA MIỀN NAM</v>
      </c>
      <c r="AE72" s="93" t="str">
        <f>IF(Table1[[#This Row],[Mã khách hàng]]="","",VLOOKUP($A72,Ma_KH!$A:$Q,Ma_KH!P$1,0))</f>
        <v>CÔNG TY CỔ PHẦN SIBA FOOD VIỆT NAM</v>
      </c>
      <c r="AF72" s="93" t="str">
        <f>VLOOKUP(A72,Ma_KH!A:Q,Ma_KH!J$1,0)</f>
        <v>Hứa Thị Ngọc Thơ</v>
      </c>
      <c r="AG72" s="93" t="str">
        <f>VLOOKUP(Table1[[#This Row],[Mã khách hàng]],Ma_KH!A:L,12,0)</f>
        <v>Hồ Chí Minh</v>
      </c>
    </row>
    <row r="73" spans="1:33">
      <c r="A73" s="110" t="s">
        <v>7204</v>
      </c>
      <c r="B73" s="110" t="s">
        <v>7205</v>
      </c>
      <c r="C73" s="127">
        <v>46168</v>
      </c>
      <c r="D73" s="119" t="s">
        <v>7206</v>
      </c>
      <c r="E73" s="127">
        <v>46168</v>
      </c>
      <c r="F73" s="110" t="s">
        <v>7207</v>
      </c>
      <c r="G73" s="110" t="s">
        <v>7208</v>
      </c>
      <c r="H73" s="120">
        <v>2444766</v>
      </c>
      <c r="I73" s="120">
        <v>0</v>
      </c>
      <c r="J73" s="29">
        <v>195581</v>
      </c>
      <c r="K73" s="29">
        <v>2640347</v>
      </c>
      <c r="L73" s="105" t="s">
        <v>24</v>
      </c>
      <c r="M73" s="109">
        <v>46275</v>
      </c>
      <c r="O73" s="29">
        <f>IF(Table1[[#This Row],[Phân loại]]="Tồn đầu kỳ",Table1[[#This Row],[Tổng giá trị]],0)</f>
        <v>0</v>
      </c>
      <c r="P73" s="105">
        <f>IF(Table1[[#This Row],[Số còn phải thu ĐK]]&lt;&gt;0,0,Table1[[#This Row],[Tổng giá trị]])</f>
        <v>2640347</v>
      </c>
      <c r="Q73" s="29">
        <f t="shared" si="11"/>
        <v>2640347</v>
      </c>
      <c r="R73" s="105">
        <f>Table1[[#This Row],[Số còn phải thu ĐK]]+Table1[[#This Row],[Giá Trị HD sau CK]]-Table1[[#This Row],[Số tiền đã thu]]</f>
        <v>0</v>
      </c>
      <c r="S73" s="106">
        <f>IF(Table1[[#This Row],[Ngày hóa đơn]]&lt;&gt;"",Table1[[#This Row],[Ngày hóa đơn]],Table1[[#This Row],[Ngày hạch toán]])</f>
        <v>46168</v>
      </c>
      <c r="T73" s="105"/>
      <c r="U73" s="106">
        <f>IF(Table1[[#This Row],[Ngày tính CN]]="","",S73+T73)</f>
        <v>46168</v>
      </c>
      <c r="V73" s="29">
        <f ca="1">IF(Table1[[#This Row],[Hạn thanh toán]]="","",IF((U73-NOW())&lt;0,0,(U73-NOW())))</f>
        <v>0</v>
      </c>
      <c r="W73" s="29"/>
      <c r="X73" s="133" t="str">
        <f t="shared" ca="1" si="12"/>
        <v/>
      </c>
      <c r="Y73" s="93" t="str">
        <f t="shared" si="13"/>
        <v>Đã thanh toán</v>
      </c>
      <c r="Z7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46168</v>
      </c>
      <c r="AA73" s="92">
        <f>Table1[[#This Row],[Ngày Thanh toán]]</f>
        <v>46275</v>
      </c>
      <c r="AD73" s="93" t="str">
        <f>IF(Table1[[#This Row],[Mã khách hàng]]="","",VLOOKUP($A73,Ma_KH!$A:$Q,Ma_KH!O$1,0))</f>
        <v>SIBA MIỀN NAM</v>
      </c>
      <c r="AE73" s="93" t="str">
        <f>IF(Table1[[#This Row],[Mã khách hàng]]="","",VLOOKUP($A73,Ma_KH!$A:$Q,Ma_KH!P$1,0))</f>
        <v>CÔNG TY CỔ PHẦN SIBA FOOD VIỆT NAM</v>
      </c>
      <c r="AF73" s="93" t="str">
        <f>VLOOKUP(A73,Ma_KH!A:Q,Ma_KH!J$1,0)</f>
        <v>Nguyễn Quốc Thái</v>
      </c>
      <c r="AG73" s="93" t="str">
        <f>VLOOKUP(Table1[[#This Row],[Mã khách hàng]],Ma_KH!A:L,12,0)</f>
        <v>Hồ Chí Minh</v>
      </c>
    </row>
    <row r="74" spans="1:33">
      <c r="A74" s="110" t="s">
        <v>7209</v>
      </c>
      <c r="B74" s="110" t="s">
        <v>7210</v>
      </c>
      <c r="C74" s="127">
        <v>46169</v>
      </c>
      <c r="D74" s="119" t="s">
        <v>7211</v>
      </c>
      <c r="E74" s="127">
        <v>46169</v>
      </c>
      <c r="F74" s="110" t="s">
        <v>7212</v>
      </c>
      <c r="G74" s="110" t="s">
        <v>7213</v>
      </c>
      <c r="H74" s="120">
        <v>1468758</v>
      </c>
      <c r="I74" s="120">
        <v>0</v>
      </c>
      <c r="J74" s="29">
        <v>117501</v>
      </c>
      <c r="K74" s="29">
        <v>1586259</v>
      </c>
      <c r="L74" s="105" t="s">
        <v>24</v>
      </c>
      <c r="M74" s="109">
        <v>46275</v>
      </c>
      <c r="O74" s="29">
        <f>IF(Table1[[#This Row],[Phân loại]]="Tồn đầu kỳ",Table1[[#This Row],[Tổng giá trị]],0)</f>
        <v>0</v>
      </c>
      <c r="P74" s="105">
        <f>IF(Table1[[#This Row],[Số còn phải thu ĐK]]&lt;&gt;0,0,Table1[[#This Row],[Tổng giá trị]])</f>
        <v>1586259</v>
      </c>
      <c r="Q74" s="29">
        <f t="shared" si="11"/>
        <v>1586259</v>
      </c>
      <c r="R74" s="105">
        <f>Table1[[#This Row],[Số còn phải thu ĐK]]+Table1[[#This Row],[Giá Trị HD sau CK]]-Table1[[#This Row],[Số tiền đã thu]]</f>
        <v>0</v>
      </c>
      <c r="S74" s="106">
        <f>IF(Table1[[#This Row],[Ngày hóa đơn]]&lt;&gt;"",Table1[[#This Row],[Ngày hóa đơn]],Table1[[#This Row],[Ngày hạch toán]])</f>
        <v>46169</v>
      </c>
      <c r="T74" s="105"/>
      <c r="U74" s="106">
        <f>IF(Table1[[#This Row],[Ngày tính CN]]="","",S74+T74)</f>
        <v>46169</v>
      </c>
      <c r="V74" s="29">
        <f ca="1">IF(Table1[[#This Row],[Hạn thanh toán]]="","",IF((U74-NOW())&lt;0,0,(U74-NOW())))</f>
        <v>0</v>
      </c>
      <c r="W74" s="29"/>
      <c r="X74" s="133" t="str">
        <f t="shared" ca="1" si="12"/>
        <v/>
      </c>
      <c r="Y74" s="93" t="str">
        <f t="shared" si="13"/>
        <v>Đã thanh toán</v>
      </c>
      <c r="Z7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46169</v>
      </c>
      <c r="AA74" s="92">
        <f>Table1[[#This Row],[Ngày Thanh toán]]</f>
        <v>46275</v>
      </c>
      <c r="AD74" s="93" t="str">
        <f>IF(Table1[[#This Row],[Mã khách hàng]]="","",VLOOKUP($A74,Ma_KH!$A:$Q,Ma_KH!O$1,0))</f>
        <v>SIBA MIỀN NAM</v>
      </c>
      <c r="AE74" s="93" t="str">
        <f>IF(Table1[[#This Row],[Mã khách hàng]]="","",VLOOKUP($A74,Ma_KH!$A:$Q,Ma_KH!P$1,0))</f>
        <v>CÔNG TY CỔ PHẦN SIBA FOOD VIỆT NAM</v>
      </c>
      <c r="AF74" s="93" t="str">
        <f>VLOOKUP(A74,Ma_KH!A:Q,Ma_KH!J$1,0)</f>
        <v>Trần Hạo Nhị</v>
      </c>
      <c r="AG74" s="93" t="str">
        <f>VLOOKUP(Table1[[#This Row],[Mã khách hàng]],Ma_KH!A:L,12,0)</f>
        <v>Hồ Chí Minh</v>
      </c>
    </row>
    <row r="75" spans="1:33">
      <c r="A75" s="110" t="s">
        <v>7214</v>
      </c>
      <c r="B75" s="110" t="s">
        <v>7215</v>
      </c>
      <c r="C75" s="127">
        <v>46169</v>
      </c>
      <c r="D75" s="119" t="s">
        <v>7216</v>
      </c>
      <c r="E75" s="127">
        <v>46169</v>
      </c>
      <c r="F75" s="110" t="s">
        <v>7217</v>
      </c>
      <c r="G75" s="110" t="s">
        <v>7218</v>
      </c>
      <c r="H75" s="120">
        <v>1812240</v>
      </c>
      <c r="I75" s="120">
        <v>0</v>
      </c>
      <c r="J75" s="29">
        <v>144979</v>
      </c>
      <c r="K75" s="29">
        <v>1957219</v>
      </c>
      <c r="L75" s="105" t="s">
        <v>24</v>
      </c>
      <c r="M75" s="109">
        <v>46275</v>
      </c>
      <c r="O75" s="29">
        <f>IF(Table1[[#This Row],[Phân loại]]="Tồn đầu kỳ",Table1[[#This Row],[Tổng giá trị]],0)</f>
        <v>0</v>
      </c>
      <c r="P75" s="105">
        <f>IF(Table1[[#This Row],[Số còn phải thu ĐK]]&lt;&gt;0,0,Table1[[#This Row],[Tổng giá trị]])</f>
        <v>1957219</v>
      </c>
      <c r="Q75" s="29">
        <f t="shared" si="11"/>
        <v>1957219</v>
      </c>
      <c r="R75" s="105">
        <f>Table1[[#This Row],[Số còn phải thu ĐK]]+Table1[[#This Row],[Giá Trị HD sau CK]]-Table1[[#This Row],[Số tiền đã thu]]</f>
        <v>0</v>
      </c>
      <c r="S75" s="106">
        <f>IF(Table1[[#This Row],[Ngày hóa đơn]]&lt;&gt;"",Table1[[#This Row],[Ngày hóa đơn]],Table1[[#This Row],[Ngày hạch toán]])</f>
        <v>46169</v>
      </c>
      <c r="T75" s="105"/>
      <c r="U75" s="106">
        <f>IF(Table1[[#This Row],[Ngày tính CN]]="","",S75+T75)</f>
        <v>46169</v>
      </c>
      <c r="V75" s="29">
        <f ca="1">IF(Table1[[#This Row],[Hạn thanh toán]]="","",IF((U75-NOW())&lt;0,0,(U75-NOW())))</f>
        <v>0</v>
      </c>
      <c r="W75" s="29"/>
      <c r="X75" s="133" t="str">
        <f t="shared" ca="1" si="12"/>
        <v/>
      </c>
      <c r="Y75" s="93" t="str">
        <f t="shared" si="13"/>
        <v>Đã thanh toán</v>
      </c>
      <c r="Z7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46169</v>
      </c>
      <c r="AA75" s="92">
        <f>Table1[[#This Row],[Ngày Thanh toán]]</f>
        <v>46275</v>
      </c>
      <c r="AD75" s="93" t="str">
        <f>IF(Table1[[#This Row],[Mã khách hàng]]="","",VLOOKUP($A75,Ma_KH!$A:$Q,Ma_KH!O$1,0))</f>
        <v>SIBA MIỀN NAM</v>
      </c>
      <c r="AE75" s="93" t="str">
        <f>IF(Table1[[#This Row],[Mã khách hàng]]="","",VLOOKUP($A75,Ma_KH!$A:$Q,Ma_KH!P$1,0))</f>
        <v>CÔNG TY CỔ PHẦN SIBA FOOD VIỆT NAM</v>
      </c>
      <c r="AF75" s="93" t="str">
        <f>VLOOKUP(A75,Ma_KH!A:Q,Ma_KH!J$1,0)</f>
        <v>Trần Hạo Nhị</v>
      </c>
      <c r="AG75" s="93" t="str">
        <f>VLOOKUP(Table1[[#This Row],[Mã khách hàng]],Ma_KH!A:L,12,0)</f>
        <v>Hồ Chí Minh</v>
      </c>
    </row>
    <row r="76" spans="1:33" ht="14.25">
      <c r="A76" s="142" t="s">
        <v>6871</v>
      </c>
      <c r="B76" s="142" t="s">
        <v>2878</v>
      </c>
      <c r="C76" s="141">
        <v>46153</v>
      </c>
      <c r="D76" s="119"/>
      <c r="E76" s="141">
        <v>46153</v>
      </c>
      <c r="F76" s="149" t="s">
        <v>7452</v>
      </c>
      <c r="G76" s="140" t="s">
        <v>7348</v>
      </c>
      <c r="H76" s="143">
        <v>-52259</v>
      </c>
      <c r="I76" s="120">
        <v>0</v>
      </c>
      <c r="J76" s="29">
        <v>-4181</v>
      </c>
      <c r="K76" s="159">
        <v>-56039</v>
      </c>
      <c r="L76" s="105" t="s">
        <v>17</v>
      </c>
      <c r="M76" s="109">
        <v>46275</v>
      </c>
      <c r="O76" s="29">
        <f>IF(Table1[[#This Row],[Phân loại]]="Tồn đầu kỳ",Table1[[#This Row],[Tổng giá trị]],0)</f>
        <v>0</v>
      </c>
      <c r="P76" s="105">
        <f>IF(Table1[[#This Row],[Số còn phải thu ĐK]]&lt;&gt;0,0,Table1[[#This Row],[Tổng giá trị]])</f>
        <v>-56039</v>
      </c>
      <c r="Q76" s="29">
        <f>IF(M76&lt;&gt;"",IF(O76&lt;&gt;0,O76,P76),0)</f>
        <v>-56039</v>
      </c>
      <c r="R76" s="105">
        <f>Table1[[#This Row],[Số còn phải thu ĐK]]+Table1[[#This Row],[Giá Trị HD sau CK]]-Table1[[#This Row],[Số tiền đã thu]]</f>
        <v>0</v>
      </c>
      <c r="S76" s="106">
        <f>IF(Table1[[#This Row],[Ngày hóa đơn]]&lt;&gt;"",Table1[[#This Row],[Ngày hóa đơn]],Table1[[#This Row],[Ngày hạch toán]])</f>
        <v>46153</v>
      </c>
      <c r="T76" s="105"/>
      <c r="U76" s="106">
        <f>IF(Table1[[#This Row],[Ngày tính CN]]="","",S76+T76)</f>
        <v>46153</v>
      </c>
      <c r="V76" s="29">
        <f ca="1">IF(Table1[[#This Row],[Hạn thanh toán]]="","",IF((U76-NOW())&lt;0,0,(U76-NOW())))</f>
        <v>0</v>
      </c>
      <c r="W76" s="29"/>
      <c r="X76" s="133" t="str">
        <f ca="1">IF(OR($U76="",$R76=0),"",IF(($U76-NOW())&lt;0,-($U76-NOW()),0))</f>
        <v/>
      </c>
      <c r="Y76" s="93" t="str">
        <f>IF(R76=0,"Đã thanh toán",IF(X76="","",IF(X76&lt;=0,"Chưa đến hạn thanh toán",IF(X76&lt;=30,"Nợ quá hạn 30 ngày",IF(X76&lt;=60,"Nợ quá hạn từ 30 ngày đến 60 ngày",IF(X76&lt;=90,"Nợ quá hạn từ 60 ngày đến 90 ngày",IF(X76&lt;=120,"Nợ quá hạn từ 90 ngày đến 120 ngày","Nợ quá hạn hơn 120 ngày có khả năng mất thanh toán")))))))</f>
        <v>Đã thanh toán</v>
      </c>
      <c r="Z7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46153</v>
      </c>
      <c r="AA76" s="92">
        <f>Table1[[#This Row],[Ngày Thanh toán]]</f>
        <v>46275</v>
      </c>
      <c r="AD76" s="93" t="str">
        <f>IF(Table1[[#This Row],[Mã khách hàng]]="","",VLOOKUP($A76,Ma_KH!$A:$Q,Ma_KH!O$1,0))</f>
        <v>SIBA MIỀN BẮC</v>
      </c>
      <c r="AE76" s="93" t="str">
        <f>IF(Table1[[#This Row],[Mã khách hàng]]="","",VLOOKUP($A76,Ma_KH!$A:$Q,Ma_KH!P$1,0))</f>
        <v>CHI NHÁNH CÔNG TY CỔ PHẦN SIBA FOOD VIỆT NAM TẠI HÀ NỘI</v>
      </c>
      <c r="AF76" s="93" t="str">
        <f>VLOOKUP(A76,Ma_KH!A:Q,Ma_KH!J$1,0)</f>
        <v>Đỗ Minh Quang</v>
      </c>
      <c r="AG76" s="93" t="str">
        <f>VLOOKUP(Table1[[#This Row],[Mã khách hàng]],Ma_KH!A:L,12,0)</f>
        <v>Hà Nội</v>
      </c>
    </row>
    <row r="77" spans="1:33" ht="14.25">
      <c r="A77" s="142" t="s">
        <v>6878</v>
      </c>
      <c r="B77" s="142" t="s">
        <v>2865</v>
      </c>
      <c r="C77" s="141">
        <v>46173</v>
      </c>
      <c r="D77" s="119"/>
      <c r="E77" s="141">
        <v>46173</v>
      </c>
      <c r="F77" s="149" t="s">
        <v>7453</v>
      </c>
      <c r="G77" s="83" t="s">
        <v>7349</v>
      </c>
      <c r="H77" s="143">
        <v>-371084</v>
      </c>
      <c r="I77" s="120">
        <v>0</v>
      </c>
      <c r="J77" s="29">
        <v>-29687</v>
      </c>
      <c r="K77" s="137">
        <v>-400771</v>
      </c>
      <c r="L77" s="105" t="s">
        <v>17</v>
      </c>
      <c r="M77" s="109">
        <v>46275</v>
      </c>
      <c r="O77" s="29">
        <f>IF(Table1[[#This Row],[Phân loại]]="Tồn đầu kỳ",Table1[[#This Row],[Tổng giá trị]],0)</f>
        <v>0</v>
      </c>
      <c r="P77" s="105">
        <f>IF(Table1[[#This Row],[Số còn phải thu ĐK]]&lt;&gt;0,0,Table1[[#This Row],[Tổng giá trị]])</f>
        <v>-400771</v>
      </c>
      <c r="Q77" s="29">
        <f>IF(M77&lt;&gt;"",IF(O77&lt;&gt;0,O77,P77),0)</f>
        <v>-400771</v>
      </c>
      <c r="R77" s="105">
        <f>Table1[[#This Row],[Số còn phải thu ĐK]]+Table1[[#This Row],[Giá Trị HD sau CK]]-Table1[[#This Row],[Số tiền đã thu]]</f>
        <v>0</v>
      </c>
      <c r="S77" s="106">
        <f>IF(Table1[[#This Row],[Ngày hóa đơn]]&lt;&gt;"",Table1[[#This Row],[Ngày hóa đơn]],Table1[[#This Row],[Ngày hạch toán]])</f>
        <v>46173</v>
      </c>
      <c r="T77" s="105"/>
      <c r="U77" s="106">
        <f>IF(Table1[[#This Row],[Ngày tính CN]]="","",S77+T77)</f>
        <v>46173</v>
      </c>
      <c r="V77" s="29">
        <f ca="1">IF(Table1[[#This Row],[Hạn thanh toán]]="","",IF((U77-NOW())&lt;0,0,(U77-NOW())))</f>
        <v>0</v>
      </c>
      <c r="W77" s="29"/>
      <c r="X77" s="133" t="str">
        <f ca="1">IF(OR($U77="",$R77=0),"",IF(($U77-NOW())&lt;0,-($U77-NOW()),0))</f>
        <v/>
      </c>
      <c r="Y77" s="93" t="str">
        <f>IF(R77=0,"Đã thanh toán",IF(X77="","",IF(X77&lt;=0,"Chưa đến hạn thanh toán",IF(X77&lt;=30,"Nợ quá hạn 30 ngày",IF(X77&lt;=60,"Nợ quá hạn từ 30 ngày đến 60 ngày",IF(X77&lt;=90,"Nợ quá hạn từ 60 ngày đến 90 ngày",IF(X77&lt;=120,"Nợ quá hạn từ 90 ngày đến 120 ngày","Nợ quá hạn hơn 120 ngày có khả năng mất thanh toán")))))))</f>
        <v>Đã thanh toán</v>
      </c>
      <c r="Z7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46173</v>
      </c>
      <c r="AA77" s="92">
        <f>Table1[[#This Row],[Ngày Thanh toán]]</f>
        <v>46275</v>
      </c>
      <c r="AD77" s="93" t="str">
        <f>IF(Table1[[#This Row],[Mã khách hàng]]="","",VLOOKUP($A77,Ma_KH!$A:$Q,Ma_KH!O$1,0))</f>
        <v>SIBA MIỀN BẮC</v>
      </c>
      <c r="AE77" s="93" t="str">
        <f>IF(Table1[[#This Row],[Mã khách hàng]]="","",VLOOKUP($A77,Ma_KH!$A:$Q,Ma_KH!P$1,0))</f>
        <v>CHI NHÁNH CÔNG TY CỔ PHẦN SIBA FOOD VIỆT NAM TẠI HÀ NỘI</v>
      </c>
      <c r="AF77" s="93" t="str">
        <f>VLOOKUP(A77,Ma_KH!A:Q,Ma_KH!J$1,0)</f>
        <v>Đỗ Minh Quang</v>
      </c>
      <c r="AG77" s="93" t="str">
        <f>VLOOKUP(Table1[[#This Row],[Mã khách hàng]],Ma_KH!A:L,12,0)</f>
        <v>Hà Nội</v>
      </c>
    </row>
    <row r="78" spans="1:33">
      <c r="A78" s="110" t="s">
        <v>7066</v>
      </c>
      <c r="B78" s="110" t="s">
        <v>7137</v>
      </c>
      <c r="C78" s="127">
        <v>46174</v>
      </c>
      <c r="D78" s="119" t="s">
        <v>7219</v>
      </c>
      <c r="E78" s="127">
        <v>46174</v>
      </c>
      <c r="F78" s="110" t="s">
        <v>7220</v>
      </c>
      <c r="G78" s="110" t="s">
        <v>7221</v>
      </c>
      <c r="H78" s="120">
        <v>822737</v>
      </c>
      <c r="I78" s="120">
        <v>0</v>
      </c>
      <c r="J78" s="29">
        <v>65819</v>
      </c>
      <c r="K78" s="29">
        <v>888556</v>
      </c>
      <c r="L78" s="105" t="s">
        <v>24</v>
      </c>
      <c r="M78" s="109">
        <v>46275</v>
      </c>
      <c r="O78" s="29">
        <f>IF(Table1[[#This Row],[Phân loại]]="Tồn đầu kỳ",Table1[[#This Row],[Tổng giá trị]],0)</f>
        <v>0</v>
      </c>
      <c r="P78" s="105">
        <f>IF(Table1[[#This Row],[Số còn phải thu ĐK]]&lt;&gt;0,0,Table1[[#This Row],[Tổng giá trị]])</f>
        <v>888556</v>
      </c>
      <c r="Q78" s="29">
        <f t="shared" si="11"/>
        <v>888556</v>
      </c>
      <c r="R78" s="105">
        <f>Table1[[#This Row],[Số còn phải thu ĐK]]+Table1[[#This Row],[Giá Trị HD sau CK]]-Table1[[#This Row],[Số tiền đã thu]]</f>
        <v>0</v>
      </c>
      <c r="S78" s="106">
        <f>IF(Table1[[#This Row],[Ngày hóa đơn]]&lt;&gt;"",Table1[[#This Row],[Ngày hóa đơn]],Table1[[#This Row],[Ngày hạch toán]])</f>
        <v>46174</v>
      </c>
      <c r="T78" s="105"/>
      <c r="U78" s="106">
        <f>IF(Table1[[#This Row],[Ngày tính CN]]="","",S78+T78)</f>
        <v>46174</v>
      </c>
      <c r="V78" s="29">
        <f ca="1">IF(Table1[[#This Row],[Hạn thanh toán]]="","",IF((U78-NOW())&lt;0,0,(U78-NOW())))</f>
        <v>0</v>
      </c>
      <c r="W78" s="29"/>
      <c r="X78" s="133" t="str">
        <f t="shared" ca="1" si="12"/>
        <v/>
      </c>
      <c r="Y78" s="93" t="str">
        <f t="shared" si="13"/>
        <v>Đã thanh toán</v>
      </c>
      <c r="Z7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46174</v>
      </c>
      <c r="AA78" s="92">
        <f>Table1[[#This Row],[Ngày Thanh toán]]</f>
        <v>46275</v>
      </c>
      <c r="AD78" s="93" t="str">
        <f>IF(Table1[[#This Row],[Mã khách hàng]]="","",VLOOKUP($A78,Ma_KH!$A:$Q,Ma_KH!O$1,0))</f>
        <v>SIBA MIỀN BẮC</v>
      </c>
      <c r="AE78" s="93" t="str">
        <f>IF(Table1[[#This Row],[Mã khách hàng]]="","",VLOOKUP($A78,Ma_KH!$A:$Q,Ma_KH!P$1,0))</f>
        <v>CHI NHÁNH CÔNG TY CỔ PHẦN SIBA FOOD VIỆT NAM TẠI HÀ NỘI</v>
      </c>
      <c r="AF78" s="93" t="str">
        <f>VLOOKUP(A78,Ma_KH!A:Q,Ma_KH!J$1,0)</f>
        <v>Vũ Anh Tuấn</v>
      </c>
      <c r="AG78" s="93" t="str">
        <f>VLOOKUP(Table1[[#This Row],[Mã khách hàng]],Ma_KH!A:L,12,0)</f>
        <v>Hà Nội</v>
      </c>
    </row>
    <row r="79" spans="1:33">
      <c r="A79" s="110" t="s">
        <v>6871</v>
      </c>
      <c r="B79" s="110" t="s">
        <v>2878</v>
      </c>
      <c r="C79" s="127">
        <v>46174</v>
      </c>
      <c r="D79" s="119" t="s">
        <v>7222</v>
      </c>
      <c r="E79" s="127">
        <v>46174</v>
      </c>
      <c r="F79" s="110" t="s">
        <v>7223</v>
      </c>
      <c r="G79" s="110" t="s">
        <v>7224</v>
      </c>
      <c r="H79" s="120">
        <v>455568</v>
      </c>
      <c r="I79" s="120">
        <v>0</v>
      </c>
      <c r="J79" s="29">
        <v>36445</v>
      </c>
      <c r="K79" s="29">
        <v>492013</v>
      </c>
      <c r="L79" s="105" t="s">
        <v>24</v>
      </c>
      <c r="M79" s="109">
        <v>46275</v>
      </c>
      <c r="O79" s="29">
        <f>IF(Table1[[#This Row],[Phân loại]]="Tồn đầu kỳ",Table1[[#This Row],[Tổng giá trị]],0)</f>
        <v>0</v>
      </c>
      <c r="P79" s="105">
        <f>IF(Table1[[#This Row],[Số còn phải thu ĐK]]&lt;&gt;0,0,Table1[[#This Row],[Tổng giá trị]])</f>
        <v>492013</v>
      </c>
      <c r="Q79" s="29">
        <f t="shared" si="11"/>
        <v>492013</v>
      </c>
      <c r="R79" s="105">
        <f>Table1[[#This Row],[Số còn phải thu ĐK]]+Table1[[#This Row],[Giá Trị HD sau CK]]-Table1[[#This Row],[Số tiền đã thu]]</f>
        <v>0</v>
      </c>
      <c r="S79" s="106">
        <f>IF(Table1[[#This Row],[Ngày hóa đơn]]&lt;&gt;"",Table1[[#This Row],[Ngày hóa đơn]],Table1[[#This Row],[Ngày hạch toán]])</f>
        <v>46174</v>
      </c>
      <c r="T79" s="105"/>
      <c r="U79" s="106">
        <f>IF(Table1[[#This Row],[Ngày tính CN]]="","",S79+T79)</f>
        <v>46174</v>
      </c>
      <c r="V79" s="29">
        <f ca="1">IF(Table1[[#This Row],[Hạn thanh toán]]="","",IF((U79-NOW())&lt;0,0,(U79-NOW())))</f>
        <v>0</v>
      </c>
      <c r="W79" s="29"/>
      <c r="X79" s="133" t="str">
        <f t="shared" ca="1" si="12"/>
        <v/>
      </c>
      <c r="Y79" s="93" t="str">
        <f t="shared" si="13"/>
        <v>Đã thanh toán</v>
      </c>
      <c r="Z7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46174</v>
      </c>
      <c r="AA79" s="92">
        <f>Table1[[#This Row],[Ngày Thanh toán]]</f>
        <v>46275</v>
      </c>
      <c r="AD79" s="93" t="str">
        <f>IF(Table1[[#This Row],[Mã khách hàng]]="","",VLOOKUP($A79,Ma_KH!$A:$Q,Ma_KH!O$1,0))</f>
        <v>SIBA MIỀN BẮC</v>
      </c>
      <c r="AE79" s="93" t="str">
        <f>IF(Table1[[#This Row],[Mã khách hàng]]="","",VLOOKUP($A79,Ma_KH!$A:$Q,Ma_KH!P$1,0))</f>
        <v>CHI NHÁNH CÔNG TY CỔ PHẦN SIBA FOOD VIỆT NAM TẠI HÀ NỘI</v>
      </c>
      <c r="AF79" s="93" t="str">
        <f>VLOOKUP(A79,Ma_KH!A:Q,Ma_KH!J$1,0)</f>
        <v>Đỗ Minh Quang</v>
      </c>
      <c r="AG79" s="93" t="str">
        <f>VLOOKUP(Table1[[#This Row],[Mã khách hàng]],Ma_KH!A:L,12,0)</f>
        <v>Hà Nội</v>
      </c>
    </row>
    <row r="80" spans="1:33">
      <c r="A80" s="110" t="s">
        <v>7225</v>
      </c>
      <c r="B80" s="110" t="s">
        <v>7226</v>
      </c>
      <c r="C80" s="127">
        <v>46175</v>
      </c>
      <c r="D80" s="119" t="s">
        <v>7227</v>
      </c>
      <c r="E80" s="127">
        <v>46175</v>
      </c>
      <c r="F80" s="110" t="s">
        <v>7228</v>
      </c>
      <c r="G80" s="110" t="s">
        <v>7229</v>
      </c>
      <c r="H80" s="120">
        <v>729084</v>
      </c>
      <c r="I80" s="120">
        <v>0</v>
      </c>
      <c r="J80" s="29">
        <v>58327</v>
      </c>
      <c r="K80" s="29">
        <v>787411</v>
      </c>
      <c r="L80" s="105" t="s">
        <v>24</v>
      </c>
      <c r="M80" s="109">
        <v>46275</v>
      </c>
      <c r="O80" s="29">
        <f>IF(Table1[[#This Row],[Phân loại]]="Tồn đầu kỳ",Table1[[#This Row],[Tổng giá trị]],0)</f>
        <v>0</v>
      </c>
      <c r="P80" s="105">
        <f>IF(Table1[[#This Row],[Số còn phải thu ĐK]]&lt;&gt;0,0,Table1[[#This Row],[Tổng giá trị]])</f>
        <v>787411</v>
      </c>
      <c r="Q80" s="29">
        <f t="shared" si="11"/>
        <v>787411</v>
      </c>
      <c r="R80" s="105">
        <f>Table1[[#This Row],[Số còn phải thu ĐK]]+Table1[[#This Row],[Giá Trị HD sau CK]]-Table1[[#This Row],[Số tiền đã thu]]</f>
        <v>0</v>
      </c>
      <c r="S80" s="106">
        <f>IF(Table1[[#This Row],[Ngày hóa đơn]]&lt;&gt;"",Table1[[#This Row],[Ngày hóa đơn]],Table1[[#This Row],[Ngày hạch toán]])</f>
        <v>46175</v>
      </c>
      <c r="T80" s="105"/>
      <c r="U80" s="106">
        <f>IF(Table1[[#This Row],[Ngày tính CN]]="","",S80+T80)</f>
        <v>46175</v>
      </c>
      <c r="V80" s="29">
        <f ca="1">IF(Table1[[#This Row],[Hạn thanh toán]]="","",IF((U80-NOW())&lt;0,0,(U80-NOW())))</f>
        <v>0</v>
      </c>
      <c r="W80" s="29"/>
      <c r="X80" s="133" t="str">
        <f t="shared" ca="1" si="12"/>
        <v/>
      </c>
      <c r="Y80" s="93" t="str">
        <f t="shared" si="13"/>
        <v>Đã thanh toán</v>
      </c>
      <c r="Z8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46175</v>
      </c>
      <c r="AA80" s="92">
        <f>Table1[[#This Row],[Ngày Thanh toán]]</f>
        <v>46275</v>
      </c>
      <c r="AD80" s="93" t="str">
        <f>IF(Table1[[#This Row],[Mã khách hàng]]="","",VLOOKUP($A80,Ma_KH!$A:$Q,Ma_KH!O$1,0))</f>
        <v>SIBA MIỀN BẮC</v>
      </c>
      <c r="AE80" s="93" t="str">
        <f>IF(Table1[[#This Row],[Mã khách hàng]]="","",VLOOKUP($A80,Ma_KH!$A:$Q,Ma_KH!P$1,0))</f>
        <v>CHI NHÁNH CÔNG TY CỔ PHẦN SIBA FOOD VIỆT NAM TẠI HÀ NỘI</v>
      </c>
      <c r="AF80" s="93" t="str">
        <f>VLOOKUP(A80,Ma_KH!A:Q,Ma_KH!J$1,0)</f>
        <v>Vũ Anh Tuấn</v>
      </c>
      <c r="AG80" s="93" t="str">
        <f>VLOOKUP(Table1[[#This Row],[Mã khách hàng]],Ma_KH!A:L,12,0)</f>
        <v>Hà Nội</v>
      </c>
    </row>
    <row r="81" spans="1:33">
      <c r="A81" s="110" t="s">
        <v>6877</v>
      </c>
      <c r="B81" s="110" t="s">
        <v>2890</v>
      </c>
      <c r="C81" s="127">
        <v>46176</v>
      </c>
      <c r="D81" s="119" t="s">
        <v>7230</v>
      </c>
      <c r="E81" s="127">
        <v>46176</v>
      </c>
      <c r="F81" s="110" t="s">
        <v>7231</v>
      </c>
      <c r="G81" s="110" t="s">
        <v>7232</v>
      </c>
      <c r="H81" s="120">
        <v>1358148</v>
      </c>
      <c r="I81" s="120">
        <v>0</v>
      </c>
      <c r="J81" s="29">
        <v>108652</v>
      </c>
      <c r="K81" s="29">
        <v>1466800</v>
      </c>
      <c r="L81" s="105" t="s">
        <v>24</v>
      </c>
      <c r="M81" s="109">
        <v>46275</v>
      </c>
      <c r="O81" s="29">
        <f>IF(Table1[[#This Row],[Phân loại]]="Tồn đầu kỳ",Table1[[#This Row],[Tổng giá trị]],0)</f>
        <v>0</v>
      </c>
      <c r="P81" s="105">
        <f>IF(Table1[[#This Row],[Số còn phải thu ĐK]]&lt;&gt;0,0,Table1[[#This Row],[Tổng giá trị]])</f>
        <v>1466800</v>
      </c>
      <c r="Q81" s="29">
        <f t="shared" si="11"/>
        <v>1466800</v>
      </c>
      <c r="R81" s="105">
        <f>Table1[[#This Row],[Số còn phải thu ĐK]]+Table1[[#This Row],[Giá Trị HD sau CK]]-Table1[[#This Row],[Số tiền đã thu]]</f>
        <v>0</v>
      </c>
      <c r="S81" s="106">
        <f>IF(Table1[[#This Row],[Ngày hóa đơn]]&lt;&gt;"",Table1[[#This Row],[Ngày hóa đơn]],Table1[[#This Row],[Ngày hạch toán]])</f>
        <v>46176</v>
      </c>
      <c r="T81" s="105"/>
      <c r="U81" s="106">
        <f>IF(Table1[[#This Row],[Ngày tính CN]]="","",S81+T81)</f>
        <v>46176</v>
      </c>
      <c r="V81" s="29">
        <f ca="1">IF(Table1[[#This Row],[Hạn thanh toán]]="","",IF((U81-NOW())&lt;0,0,(U81-NOW())))</f>
        <v>0</v>
      </c>
      <c r="W81" s="29"/>
      <c r="X81" s="133" t="str">
        <f t="shared" ca="1" si="12"/>
        <v/>
      </c>
      <c r="Y81" s="93" t="str">
        <f t="shared" si="13"/>
        <v>Đã thanh toán</v>
      </c>
      <c r="Z8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46176</v>
      </c>
      <c r="AA81" s="92">
        <f>Table1[[#This Row],[Ngày Thanh toán]]</f>
        <v>46275</v>
      </c>
      <c r="AD81" s="93" t="str">
        <f>IF(Table1[[#This Row],[Mã khách hàng]]="","",VLOOKUP($A81,Ma_KH!$A:$Q,Ma_KH!O$1,0))</f>
        <v>SIBA MIỀN BẮC</v>
      </c>
      <c r="AE81" s="93" t="str">
        <f>IF(Table1[[#This Row],[Mã khách hàng]]="","",VLOOKUP($A81,Ma_KH!$A:$Q,Ma_KH!P$1,0))</f>
        <v>CHI NHÁNH CÔNG TY CỔ PHẦN SIBA FOOD VIỆT NAM TẠI HÀ NỘI</v>
      </c>
      <c r="AF81" s="93" t="str">
        <f>VLOOKUP(A81,Ma_KH!A:Q,Ma_KH!J$1,0)</f>
        <v>Vũ Anh Tuấn</v>
      </c>
      <c r="AG81" s="93" t="str">
        <f>VLOOKUP(Table1[[#This Row],[Mã khách hàng]],Ma_KH!A:L,12,0)</f>
        <v>Hà Nội</v>
      </c>
    </row>
    <row r="82" spans="1:33">
      <c r="A82" s="110" t="s">
        <v>7233</v>
      </c>
      <c r="B82" s="110" t="s">
        <v>7234</v>
      </c>
      <c r="C82" s="127">
        <v>46182</v>
      </c>
      <c r="D82" s="119" t="s">
        <v>7235</v>
      </c>
      <c r="E82" s="127">
        <v>46182</v>
      </c>
      <c r="F82" s="110" t="s">
        <v>7236</v>
      </c>
      <c r="G82" s="110" t="s">
        <v>7237</v>
      </c>
      <c r="H82" s="120">
        <v>2444766</v>
      </c>
      <c r="I82" s="120">
        <v>0</v>
      </c>
      <c r="J82" s="29">
        <v>195581</v>
      </c>
      <c r="K82" s="29">
        <v>2640347</v>
      </c>
      <c r="L82" s="105" t="s">
        <v>24</v>
      </c>
      <c r="M82" s="109">
        <v>46275</v>
      </c>
      <c r="O82" s="29">
        <f>IF(Table1[[#This Row],[Phân loại]]="Tồn đầu kỳ",Table1[[#This Row],[Tổng giá trị]],0)</f>
        <v>0</v>
      </c>
      <c r="P82" s="105">
        <f>IF(Table1[[#This Row],[Số còn phải thu ĐK]]&lt;&gt;0,0,Table1[[#This Row],[Tổng giá trị]])</f>
        <v>2640347</v>
      </c>
      <c r="Q82" s="29">
        <f t="shared" si="11"/>
        <v>2640347</v>
      </c>
      <c r="R82" s="105">
        <f>Table1[[#This Row],[Số còn phải thu ĐK]]+Table1[[#This Row],[Giá Trị HD sau CK]]-Table1[[#This Row],[Số tiền đã thu]]</f>
        <v>0</v>
      </c>
      <c r="S82" s="106">
        <f>IF(Table1[[#This Row],[Ngày hóa đơn]]&lt;&gt;"",Table1[[#This Row],[Ngày hóa đơn]],Table1[[#This Row],[Ngày hạch toán]])</f>
        <v>46182</v>
      </c>
      <c r="T82" s="105"/>
      <c r="U82" s="106">
        <f>IF(Table1[[#This Row],[Ngày tính CN]]="","",S82+T82)</f>
        <v>46182</v>
      </c>
      <c r="V82" s="29">
        <f ca="1">IF(Table1[[#This Row],[Hạn thanh toán]]="","",IF((U82-NOW())&lt;0,0,(U82-NOW())))</f>
        <v>0</v>
      </c>
      <c r="W82" s="29"/>
      <c r="X82" s="133" t="str">
        <f t="shared" ca="1" si="12"/>
        <v/>
      </c>
      <c r="Y82" s="93" t="str">
        <f t="shared" si="13"/>
        <v>Đã thanh toán</v>
      </c>
      <c r="Z8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46182</v>
      </c>
      <c r="AA82" s="92">
        <f>Table1[[#This Row],[Ngày Thanh toán]]</f>
        <v>46275</v>
      </c>
      <c r="AD82" s="93" t="str">
        <f>IF(Table1[[#This Row],[Mã khách hàng]]="","",VLOOKUP($A82,Ma_KH!$A:$Q,Ma_KH!O$1,0))</f>
        <v>SIBA MIỀN NAM</v>
      </c>
      <c r="AE82" s="93" t="str">
        <f>IF(Table1[[#This Row],[Mã khách hàng]]="","",VLOOKUP($A82,Ma_KH!$A:$Q,Ma_KH!P$1,0))</f>
        <v>CÔNG TY CỔ PHẦN SIBA FOOD VIỆT NAM</v>
      </c>
      <c r="AF82" s="93" t="str">
        <f>VLOOKUP(A82,Ma_KH!A:Q,Ma_KH!J$1,0)</f>
        <v>Nguyễn Quốc Thái</v>
      </c>
      <c r="AG82" s="93" t="str">
        <f>VLOOKUP(Table1[[#This Row],[Mã khách hàng]],Ma_KH!A:L,12,0)</f>
        <v>Hồ Chí Minh</v>
      </c>
    </row>
    <row r="83" spans="1:33">
      <c r="A83" s="110" t="s">
        <v>7225</v>
      </c>
      <c r="B83" s="110" t="s">
        <v>7226</v>
      </c>
      <c r="C83" s="127">
        <v>46182</v>
      </c>
      <c r="D83" s="119" t="s">
        <v>7238</v>
      </c>
      <c r="E83" s="127">
        <v>46182</v>
      </c>
      <c r="F83" s="110" t="s">
        <v>7239</v>
      </c>
      <c r="G83" s="110" t="s">
        <v>7240</v>
      </c>
      <c r="H83" s="120">
        <v>1521538</v>
      </c>
      <c r="I83" s="120">
        <v>0</v>
      </c>
      <c r="J83" s="29">
        <v>121723</v>
      </c>
      <c r="K83" s="29">
        <v>1643261</v>
      </c>
      <c r="L83" s="105" t="s">
        <v>24</v>
      </c>
      <c r="M83" s="109">
        <v>46275</v>
      </c>
      <c r="O83" s="29">
        <f>IF(Table1[[#This Row],[Phân loại]]="Tồn đầu kỳ",Table1[[#This Row],[Tổng giá trị]],0)</f>
        <v>0</v>
      </c>
      <c r="P83" s="105">
        <f>IF(Table1[[#This Row],[Số còn phải thu ĐK]]&lt;&gt;0,0,Table1[[#This Row],[Tổng giá trị]])</f>
        <v>1643261</v>
      </c>
      <c r="Q83" s="29">
        <f t="shared" si="11"/>
        <v>1643261</v>
      </c>
      <c r="R83" s="105">
        <f>Table1[[#This Row],[Số còn phải thu ĐK]]+Table1[[#This Row],[Giá Trị HD sau CK]]-Table1[[#This Row],[Số tiền đã thu]]</f>
        <v>0</v>
      </c>
      <c r="S83" s="106">
        <f>IF(Table1[[#This Row],[Ngày hóa đơn]]&lt;&gt;"",Table1[[#This Row],[Ngày hóa đơn]],Table1[[#This Row],[Ngày hạch toán]])</f>
        <v>46182</v>
      </c>
      <c r="T83" s="105"/>
      <c r="U83" s="106">
        <f>IF(Table1[[#This Row],[Ngày tính CN]]="","",S83+T83)</f>
        <v>46182</v>
      </c>
      <c r="V83" s="29">
        <f ca="1">IF(Table1[[#This Row],[Hạn thanh toán]]="","",IF((U83-NOW())&lt;0,0,(U83-NOW())))</f>
        <v>0</v>
      </c>
      <c r="W83" s="29"/>
      <c r="X83" s="133" t="str">
        <f t="shared" ca="1" si="12"/>
        <v/>
      </c>
      <c r="Y83" s="93" t="str">
        <f t="shared" si="13"/>
        <v>Đã thanh toán</v>
      </c>
      <c r="Z8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46182</v>
      </c>
      <c r="AA83" s="92">
        <f>Table1[[#This Row],[Ngày Thanh toán]]</f>
        <v>46275</v>
      </c>
      <c r="AD83" s="93" t="str">
        <f>IF(Table1[[#This Row],[Mã khách hàng]]="","",VLOOKUP($A83,Ma_KH!$A:$Q,Ma_KH!O$1,0))</f>
        <v>SIBA MIỀN BẮC</v>
      </c>
      <c r="AE83" s="93" t="str">
        <f>IF(Table1[[#This Row],[Mã khách hàng]]="","",VLOOKUP($A83,Ma_KH!$A:$Q,Ma_KH!P$1,0))</f>
        <v>CHI NHÁNH CÔNG TY CỔ PHẦN SIBA FOOD VIỆT NAM TẠI HÀ NỘI</v>
      </c>
      <c r="AF83" s="93" t="str">
        <f>VLOOKUP(A83,Ma_KH!A:Q,Ma_KH!J$1,0)</f>
        <v>Vũ Anh Tuấn</v>
      </c>
      <c r="AG83" s="93" t="str">
        <f>VLOOKUP(Table1[[#This Row],[Mã khách hàng]],Ma_KH!A:L,12,0)</f>
        <v>Hà Nội</v>
      </c>
    </row>
    <row r="84" spans="1:33">
      <c r="A84" s="110" t="s">
        <v>7241</v>
      </c>
      <c r="B84" s="110" t="s">
        <v>7242</v>
      </c>
      <c r="C84" s="127">
        <v>46182</v>
      </c>
      <c r="D84" s="119" t="s">
        <v>7243</v>
      </c>
      <c r="E84" s="127">
        <v>46182</v>
      </c>
      <c r="F84" s="110" t="s">
        <v>7244</v>
      </c>
      <c r="G84" s="110" t="s">
        <v>7245</v>
      </c>
      <c r="H84" s="120">
        <v>1575414</v>
      </c>
      <c r="I84" s="120">
        <v>157541</v>
      </c>
      <c r="J84" s="29">
        <v>113430</v>
      </c>
      <c r="K84" s="29">
        <v>1531303</v>
      </c>
      <c r="L84" s="105" t="s">
        <v>24</v>
      </c>
      <c r="M84" s="109">
        <v>46275</v>
      </c>
      <c r="O84" s="29">
        <f>IF(Table1[[#This Row],[Phân loại]]="Tồn đầu kỳ",Table1[[#This Row],[Tổng giá trị]],0)</f>
        <v>0</v>
      </c>
      <c r="P84" s="105">
        <f>IF(Table1[[#This Row],[Số còn phải thu ĐK]]&lt;&gt;0,0,Table1[[#This Row],[Tổng giá trị]])</f>
        <v>1531303</v>
      </c>
      <c r="Q84" s="29">
        <f t="shared" si="11"/>
        <v>1531303</v>
      </c>
      <c r="R84" s="105">
        <f>Table1[[#This Row],[Số còn phải thu ĐK]]+Table1[[#This Row],[Giá Trị HD sau CK]]-Table1[[#This Row],[Số tiền đã thu]]</f>
        <v>0</v>
      </c>
      <c r="S84" s="106">
        <f>IF(Table1[[#This Row],[Ngày hóa đơn]]&lt;&gt;"",Table1[[#This Row],[Ngày hóa đơn]],Table1[[#This Row],[Ngày hạch toán]])</f>
        <v>46182</v>
      </c>
      <c r="T84" s="105"/>
      <c r="U84" s="106">
        <f>IF(Table1[[#This Row],[Ngày tính CN]]="","",S84+T84)</f>
        <v>46182</v>
      </c>
      <c r="V84" s="29">
        <f ca="1">IF(Table1[[#This Row],[Hạn thanh toán]]="","",IF((U84-NOW())&lt;0,0,(U84-NOW())))</f>
        <v>0</v>
      </c>
      <c r="W84" s="29"/>
      <c r="X84" s="133" t="str">
        <f t="shared" ca="1" si="12"/>
        <v/>
      </c>
      <c r="Y84" s="93" t="str">
        <f t="shared" si="13"/>
        <v>Đã thanh toán</v>
      </c>
      <c r="Z8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46182</v>
      </c>
      <c r="AA84" s="92">
        <f>Table1[[#This Row],[Ngày Thanh toán]]</f>
        <v>46275</v>
      </c>
      <c r="AD84" s="93" t="str">
        <f>IF(Table1[[#This Row],[Mã khách hàng]]="","",VLOOKUP($A84,Ma_KH!$A:$Q,Ma_KH!O$1,0))</f>
        <v>SIBA MIỀN BẮC</v>
      </c>
      <c r="AE84" s="93" t="str">
        <f>IF(Table1[[#This Row],[Mã khách hàng]]="","",VLOOKUP($A84,Ma_KH!$A:$Q,Ma_KH!P$1,0))</f>
        <v>CHI NHÁNH CÔNG TY CỔ PHẦN SIBA FOOD VIỆT NAM TẠI HÀ NỘI</v>
      </c>
      <c r="AF84" s="93" t="str">
        <f>VLOOKUP(A84,Ma_KH!A:Q,Ma_KH!J$1,0)</f>
        <v>Đỗ Minh Quang</v>
      </c>
      <c r="AG84" s="93" t="str">
        <f>VLOOKUP(Table1[[#This Row],[Mã khách hàng]],Ma_KH!A:L,12,0)</f>
        <v>Hà Nội</v>
      </c>
    </row>
    <row r="85" spans="1:33">
      <c r="A85" s="110" t="s">
        <v>7214</v>
      </c>
      <c r="B85" s="110" t="s">
        <v>7215</v>
      </c>
      <c r="C85" s="127">
        <v>46183</v>
      </c>
      <c r="D85" s="119" t="s">
        <v>7246</v>
      </c>
      <c r="E85" s="127">
        <v>46183</v>
      </c>
      <c r="F85" s="110" t="s">
        <v>7247</v>
      </c>
      <c r="G85" s="110" t="s">
        <v>7248</v>
      </c>
      <c r="H85" s="120">
        <v>946702</v>
      </c>
      <c r="I85" s="120">
        <v>0</v>
      </c>
      <c r="J85" s="29">
        <v>75736</v>
      </c>
      <c r="K85" s="29">
        <v>1022438</v>
      </c>
      <c r="L85" s="105" t="s">
        <v>24</v>
      </c>
      <c r="M85" s="109">
        <v>46275</v>
      </c>
      <c r="O85" s="29">
        <f>IF(Table1[[#This Row],[Phân loại]]="Tồn đầu kỳ",Table1[[#This Row],[Tổng giá trị]],0)</f>
        <v>0</v>
      </c>
      <c r="P85" s="105">
        <f>IF(Table1[[#This Row],[Số còn phải thu ĐK]]&lt;&gt;0,0,Table1[[#This Row],[Tổng giá trị]])</f>
        <v>1022438</v>
      </c>
      <c r="Q85" s="29">
        <f t="shared" si="11"/>
        <v>1022438</v>
      </c>
      <c r="R85" s="105">
        <f>Table1[[#This Row],[Số còn phải thu ĐK]]+Table1[[#This Row],[Giá Trị HD sau CK]]-Table1[[#This Row],[Số tiền đã thu]]</f>
        <v>0</v>
      </c>
      <c r="S85" s="106">
        <f>IF(Table1[[#This Row],[Ngày hóa đơn]]&lt;&gt;"",Table1[[#This Row],[Ngày hóa đơn]],Table1[[#This Row],[Ngày hạch toán]])</f>
        <v>46183</v>
      </c>
      <c r="T85" s="105"/>
      <c r="U85" s="106">
        <f>IF(Table1[[#This Row],[Ngày tính CN]]="","",S85+T85)</f>
        <v>46183</v>
      </c>
      <c r="V85" s="29">
        <f ca="1">IF(Table1[[#This Row],[Hạn thanh toán]]="","",IF((U85-NOW())&lt;0,0,(U85-NOW())))</f>
        <v>0</v>
      </c>
      <c r="W85" s="29"/>
      <c r="X85" s="133" t="str">
        <f t="shared" ca="1" si="12"/>
        <v/>
      </c>
      <c r="Y85" s="93" t="str">
        <f t="shared" si="13"/>
        <v>Đã thanh toán</v>
      </c>
      <c r="Z8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46183</v>
      </c>
      <c r="AA85" s="92">
        <f>Table1[[#This Row],[Ngày Thanh toán]]</f>
        <v>46275</v>
      </c>
      <c r="AD85" s="93" t="str">
        <f>IF(Table1[[#This Row],[Mã khách hàng]]="","",VLOOKUP($A85,Ma_KH!$A:$Q,Ma_KH!O$1,0))</f>
        <v>SIBA MIỀN NAM</v>
      </c>
      <c r="AE85" s="93" t="str">
        <f>IF(Table1[[#This Row],[Mã khách hàng]]="","",VLOOKUP($A85,Ma_KH!$A:$Q,Ma_KH!P$1,0))</f>
        <v>CÔNG TY CỔ PHẦN SIBA FOOD VIỆT NAM</v>
      </c>
      <c r="AF85" s="93" t="str">
        <f>VLOOKUP(A85,Ma_KH!A:Q,Ma_KH!J$1,0)</f>
        <v>Trần Hạo Nhị</v>
      </c>
      <c r="AG85" s="93" t="str">
        <f>VLOOKUP(Table1[[#This Row],[Mã khách hàng]],Ma_KH!A:L,12,0)</f>
        <v>Hồ Chí Minh</v>
      </c>
    </row>
    <row r="86" spans="1:33">
      <c r="A86" s="110" t="s">
        <v>6871</v>
      </c>
      <c r="B86" s="110" t="s">
        <v>2878</v>
      </c>
      <c r="C86" s="127">
        <v>46183</v>
      </c>
      <c r="D86" s="119" t="s">
        <v>7249</v>
      </c>
      <c r="E86" s="127">
        <v>46183</v>
      </c>
      <c r="F86" s="110" t="s">
        <v>7250</v>
      </c>
      <c r="G86" s="110" t="s">
        <v>7251</v>
      </c>
      <c r="H86" s="120">
        <v>1252024</v>
      </c>
      <c r="I86" s="120">
        <v>0</v>
      </c>
      <c r="J86" s="29">
        <v>100162</v>
      </c>
      <c r="K86" s="29">
        <v>1352186</v>
      </c>
      <c r="L86" s="105" t="s">
        <v>24</v>
      </c>
      <c r="M86" s="109">
        <v>46275</v>
      </c>
      <c r="O86" s="29">
        <f>IF(Table1[[#This Row],[Phân loại]]="Tồn đầu kỳ",Table1[[#This Row],[Tổng giá trị]],0)</f>
        <v>0</v>
      </c>
      <c r="P86" s="105">
        <f>IF(Table1[[#This Row],[Số còn phải thu ĐK]]&lt;&gt;0,0,Table1[[#This Row],[Tổng giá trị]])</f>
        <v>1352186</v>
      </c>
      <c r="Q86" s="29">
        <f t="shared" si="11"/>
        <v>1352186</v>
      </c>
      <c r="R86" s="105">
        <f>Table1[[#This Row],[Số còn phải thu ĐK]]+Table1[[#This Row],[Giá Trị HD sau CK]]-Table1[[#This Row],[Số tiền đã thu]]</f>
        <v>0</v>
      </c>
      <c r="S86" s="106">
        <f>IF(Table1[[#This Row],[Ngày hóa đơn]]&lt;&gt;"",Table1[[#This Row],[Ngày hóa đơn]],Table1[[#This Row],[Ngày hạch toán]])</f>
        <v>46183</v>
      </c>
      <c r="T86" s="105"/>
      <c r="U86" s="106">
        <f>IF(Table1[[#This Row],[Ngày tính CN]]="","",S86+T86)</f>
        <v>46183</v>
      </c>
      <c r="V86" s="29">
        <f ca="1">IF(Table1[[#This Row],[Hạn thanh toán]]="","",IF((U86-NOW())&lt;0,0,(U86-NOW())))</f>
        <v>0</v>
      </c>
      <c r="W86" s="29"/>
      <c r="X86" s="133" t="str">
        <f t="shared" ca="1" si="12"/>
        <v/>
      </c>
      <c r="Y86" s="93" t="str">
        <f t="shared" si="13"/>
        <v>Đã thanh toán</v>
      </c>
      <c r="Z8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46183</v>
      </c>
      <c r="AA86" s="92">
        <f>Table1[[#This Row],[Ngày Thanh toán]]</f>
        <v>46275</v>
      </c>
      <c r="AD86" s="93" t="str">
        <f>IF(Table1[[#This Row],[Mã khách hàng]]="","",VLOOKUP($A86,Ma_KH!$A:$Q,Ma_KH!O$1,0))</f>
        <v>SIBA MIỀN BẮC</v>
      </c>
      <c r="AE86" s="93" t="str">
        <f>IF(Table1[[#This Row],[Mã khách hàng]]="","",VLOOKUP($A86,Ma_KH!$A:$Q,Ma_KH!P$1,0))</f>
        <v>CHI NHÁNH CÔNG TY CỔ PHẦN SIBA FOOD VIỆT NAM TẠI HÀ NỘI</v>
      </c>
      <c r="AF86" s="93" t="str">
        <f>VLOOKUP(A86,Ma_KH!A:Q,Ma_KH!J$1,0)</f>
        <v>Đỗ Minh Quang</v>
      </c>
      <c r="AG86" s="93" t="str">
        <f>VLOOKUP(Table1[[#This Row],[Mã khách hàng]],Ma_KH!A:L,12,0)</f>
        <v>Hà Nội</v>
      </c>
    </row>
    <row r="87" spans="1:33">
      <c r="A87" s="110" t="s">
        <v>6875</v>
      </c>
      <c r="B87" s="110" t="s">
        <v>2917</v>
      </c>
      <c r="C87" s="127">
        <v>46185</v>
      </c>
      <c r="D87" s="119" t="s">
        <v>7252</v>
      </c>
      <c r="E87" s="127">
        <v>46185</v>
      </c>
      <c r="F87" s="110" t="s">
        <v>7253</v>
      </c>
      <c r="G87" s="110" t="s">
        <v>7254</v>
      </c>
      <c r="H87" s="120">
        <v>1525383</v>
      </c>
      <c r="I87" s="120">
        <v>0</v>
      </c>
      <c r="J87" s="29">
        <v>122031</v>
      </c>
      <c r="K87" s="29">
        <v>1647414</v>
      </c>
      <c r="L87" s="105" t="s">
        <v>24</v>
      </c>
      <c r="M87" s="109">
        <v>46275</v>
      </c>
      <c r="O87" s="29">
        <f>IF(Table1[[#This Row],[Phân loại]]="Tồn đầu kỳ",Table1[[#This Row],[Tổng giá trị]],0)</f>
        <v>0</v>
      </c>
      <c r="P87" s="105">
        <f>IF(Table1[[#This Row],[Số còn phải thu ĐK]]&lt;&gt;0,0,Table1[[#This Row],[Tổng giá trị]])</f>
        <v>1647414</v>
      </c>
      <c r="Q87" s="29">
        <f t="shared" si="11"/>
        <v>1647414</v>
      </c>
      <c r="R87" s="105">
        <f>Table1[[#This Row],[Số còn phải thu ĐK]]+Table1[[#This Row],[Giá Trị HD sau CK]]-Table1[[#This Row],[Số tiền đã thu]]</f>
        <v>0</v>
      </c>
      <c r="S87" s="106">
        <f>IF(Table1[[#This Row],[Ngày hóa đơn]]&lt;&gt;"",Table1[[#This Row],[Ngày hóa đơn]],Table1[[#This Row],[Ngày hạch toán]])</f>
        <v>46185</v>
      </c>
      <c r="T87" s="105"/>
      <c r="U87" s="106">
        <f>IF(Table1[[#This Row],[Ngày tính CN]]="","",S87+T87)</f>
        <v>46185</v>
      </c>
      <c r="V87" s="29">
        <f ca="1">IF(Table1[[#This Row],[Hạn thanh toán]]="","",IF((U87-NOW())&lt;0,0,(U87-NOW())))</f>
        <v>0</v>
      </c>
      <c r="W87" s="29"/>
      <c r="X87" s="133" t="str">
        <f t="shared" ca="1" si="12"/>
        <v/>
      </c>
      <c r="Y87" s="93" t="str">
        <f t="shared" si="13"/>
        <v>Đã thanh toán</v>
      </c>
      <c r="Z8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46185</v>
      </c>
      <c r="AA87" s="92">
        <f>Table1[[#This Row],[Ngày Thanh toán]]</f>
        <v>46275</v>
      </c>
      <c r="AD87" s="93" t="str">
        <f>IF(Table1[[#This Row],[Mã khách hàng]]="","",VLOOKUP($A87,Ma_KH!$A:$Q,Ma_KH!O$1,0))</f>
        <v>SIBA MIỀN BẮC</v>
      </c>
      <c r="AE87" s="93" t="str">
        <f>IF(Table1[[#This Row],[Mã khách hàng]]="","",VLOOKUP($A87,Ma_KH!$A:$Q,Ma_KH!P$1,0))</f>
        <v>CHI NHÁNH CÔNG TY CỔ PHẦN SIBA FOOD VIỆT NAM TẠI HÀ NỘI</v>
      </c>
      <c r="AF87" s="93" t="str">
        <f>VLOOKUP(A87,Ma_KH!A:Q,Ma_KH!J$1,0)</f>
        <v>Đỗ Minh Quang</v>
      </c>
      <c r="AG87" s="93" t="str">
        <f>VLOOKUP(Table1[[#This Row],[Mã khách hàng]],Ma_KH!A:L,12,0)</f>
        <v>Hà Nội</v>
      </c>
    </row>
    <row r="88" spans="1:33">
      <c r="A88" s="110" t="s">
        <v>7209</v>
      </c>
      <c r="B88" s="110" t="s">
        <v>7210</v>
      </c>
      <c r="C88" s="127">
        <v>46188</v>
      </c>
      <c r="D88" s="119" t="s">
        <v>7255</v>
      </c>
      <c r="E88" s="127">
        <v>46188</v>
      </c>
      <c r="F88" s="110" t="s">
        <v>7256</v>
      </c>
      <c r="G88" s="110" t="s">
        <v>7257</v>
      </c>
      <c r="H88" s="120">
        <v>2998446</v>
      </c>
      <c r="I88" s="120">
        <v>0</v>
      </c>
      <c r="J88" s="29">
        <v>239876</v>
      </c>
      <c r="K88" s="29">
        <v>3238322</v>
      </c>
      <c r="L88" s="105" t="s">
        <v>24</v>
      </c>
      <c r="M88" s="109">
        <v>46275</v>
      </c>
      <c r="O88" s="29">
        <f>IF(Table1[[#This Row],[Phân loại]]="Tồn đầu kỳ",Table1[[#This Row],[Tổng giá trị]],0)</f>
        <v>0</v>
      </c>
      <c r="P88" s="105">
        <f>IF(Table1[[#This Row],[Số còn phải thu ĐK]]&lt;&gt;0,0,Table1[[#This Row],[Tổng giá trị]])</f>
        <v>3238322</v>
      </c>
      <c r="Q88" s="29">
        <f t="shared" si="11"/>
        <v>3238322</v>
      </c>
      <c r="R88" s="105">
        <f>Table1[[#This Row],[Số còn phải thu ĐK]]+Table1[[#This Row],[Giá Trị HD sau CK]]-Table1[[#This Row],[Số tiền đã thu]]</f>
        <v>0</v>
      </c>
      <c r="S88" s="106">
        <f>IF(Table1[[#This Row],[Ngày hóa đơn]]&lt;&gt;"",Table1[[#This Row],[Ngày hóa đơn]],Table1[[#This Row],[Ngày hạch toán]])</f>
        <v>46188</v>
      </c>
      <c r="T88" s="105"/>
      <c r="U88" s="106">
        <f>IF(Table1[[#This Row],[Ngày tính CN]]="","",S88+T88)</f>
        <v>46188</v>
      </c>
      <c r="V88" s="29">
        <f ca="1">IF(Table1[[#This Row],[Hạn thanh toán]]="","",IF((U88-NOW())&lt;0,0,(U88-NOW())))</f>
        <v>0</v>
      </c>
      <c r="W88" s="29"/>
      <c r="X88" s="133" t="str">
        <f t="shared" ca="1" si="12"/>
        <v/>
      </c>
      <c r="Y88" s="93" t="str">
        <f t="shared" si="13"/>
        <v>Đã thanh toán</v>
      </c>
      <c r="Z8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46188</v>
      </c>
      <c r="AA88" s="92">
        <f>Table1[[#This Row],[Ngày Thanh toán]]</f>
        <v>46275</v>
      </c>
      <c r="AD88" s="93" t="str">
        <f>IF(Table1[[#This Row],[Mã khách hàng]]="","",VLOOKUP($A88,Ma_KH!$A:$Q,Ma_KH!O$1,0))</f>
        <v>SIBA MIỀN NAM</v>
      </c>
      <c r="AE88" s="93" t="str">
        <f>IF(Table1[[#This Row],[Mã khách hàng]]="","",VLOOKUP($A88,Ma_KH!$A:$Q,Ma_KH!P$1,0))</f>
        <v>CÔNG TY CỔ PHẦN SIBA FOOD VIỆT NAM</v>
      </c>
      <c r="AF88" s="93" t="str">
        <f>VLOOKUP(A88,Ma_KH!A:Q,Ma_KH!J$1,0)</f>
        <v>Trần Hạo Nhị</v>
      </c>
      <c r="AG88" s="93" t="str">
        <f>VLOOKUP(Table1[[#This Row],[Mã khách hàng]],Ma_KH!A:L,12,0)</f>
        <v>Hồ Chí Minh</v>
      </c>
    </row>
    <row r="89" spans="1:33">
      <c r="A89" s="110" t="s">
        <v>6878</v>
      </c>
      <c r="B89" s="110" t="s">
        <v>2865</v>
      </c>
      <c r="C89" s="127">
        <v>46188</v>
      </c>
      <c r="D89" s="119" t="s">
        <v>7258</v>
      </c>
      <c r="E89" s="127">
        <v>46188</v>
      </c>
      <c r="F89" s="110" t="s">
        <v>7259</v>
      </c>
      <c r="G89" s="110" t="s">
        <v>7260</v>
      </c>
      <c r="H89" s="120">
        <v>1414898</v>
      </c>
      <c r="I89" s="120">
        <v>0</v>
      </c>
      <c r="J89" s="29">
        <v>113192</v>
      </c>
      <c r="K89" s="29">
        <v>1528090</v>
      </c>
      <c r="L89" s="105" t="s">
        <v>24</v>
      </c>
      <c r="M89" s="109">
        <v>46275</v>
      </c>
      <c r="O89" s="29">
        <f>IF(Table1[[#This Row],[Phân loại]]="Tồn đầu kỳ",Table1[[#This Row],[Tổng giá trị]],0)</f>
        <v>0</v>
      </c>
      <c r="P89" s="105">
        <f>IF(Table1[[#This Row],[Số còn phải thu ĐK]]&lt;&gt;0,0,Table1[[#This Row],[Tổng giá trị]])</f>
        <v>1528090</v>
      </c>
      <c r="Q89" s="29">
        <f t="shared" si="11"/>
        <v>1528090</v>
      </c>
      <c r="R89" s="105">
        <f>Table1[[#This Row],[Số còn phải thu ĐK]]+Table1[[#This Row],[Giá Trị HD sau CK]]-Table1[[#This Row],[Số tiền đã thu]]</f>
        <v>0</v>
      </c>
      <c r="S89" s="106">
        <f>IF(Table1[[#This Row],[Ngày hóa đơn]]&lt;&gt;"",Table1[[#This Row],[Ngày hóa đơn]],Table1[[#This Row],[Ngày hạch toán]])</f>
        <v>46188</v>
      </c>
      <c r="T89" s="105"/>
      <c r="U89" s="106">
        <f>IF(Table1[[#This Row],[Ngày tính CN]]="","",S89+T89)</f>
        <v>46188</v>
      </c>
      <c r="V89" s="29">
        <f ca="1">IF(Table1[[#This Row],[Hạn thanh toán]]="","",IF((U89-NOW())&lt;0,0,(U89-NOW())))</f>
        <v>0</v>
      </c>
      <c r="W89" s="29"/>
      <c r="X89" s="133" t="str">
        <f t="shared" ca="1" si="12"/>
        <v/>
      </c>
      <c r="Y89" s="93" t="str">
        <f t="shared" si="13"/>
        <v>Đã thanh toán</v>
      </c>
      <c r="Z8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46188</v>
      </c>
      <c r="AA89" s="92">
        <f>Table1[[#This Row],[Ngày Thanh toán]]</f>
        <v>46275</v>
      </c>
      <c r="AD89" s="93" t="str">
        <f>IF(Table1[[#This Row],[Mã khách hàng]]="","",VLOOKUP($A89,Ma_KH!$A:$Q,Ma_KH!O$1,0))</f>
        <v>SIBA MIỀN BẮC</v>
      </c>
      <c r="AE89" s="93" t="str">
        <f>IF(Table1[[#This Row],[Mã khách hàng]]="","",VLOOKUP($A89,Ma_KH!$A:$Q,Ma_KH!P$1,0))</f>
        <v>CHI NHÁNH CÔNG TY CỔ PHẦN SIBA FOOD VIỆT NAM TẠI HÀ NỘI</v>
      </c>
      <c r="AF89" s="93" t="str">
        <f>VLOOKUP(A89,Ma_KH!A:Q,Ma_KH!J$1,0)</f>
        <v>Đỗ Minh Quang</v>
      </c>
      <c r="AG89" s="93" t="str">
        <f>VLOOKUP(Table1[[#This Row],[Mã khách hàng]],Ma_KH!A:L,12,0)</f>
        <v>Hà Nội</v>
      </c>
    </row>
    <row r="90" spans="1:33">
      <c r="A90" s="110" t="s">
        <v>6877</v>
      </c>
      <c r="B90" s="110" t="s">
        <v>2890</v>
      </c>
      <c r="C90" s="127">
        <v>46190</v>
      </c>
      <c r="D90" s="119" t="s">
        <v>7261</v>
      </c>
      <c r="E90" s="127">
        <v>46190</v>
      </c>
      <c r="F90" s="110" t="s">
        <v>7262</v>
      </c>
      <c r="G90" s="110" t="s">
        <v>7263</v>
      </c>
      <c r="H90" s="120">
        <v>634340</v>
      </c>
      <c r="I90" s="120">
        <v>0</v>
      </c>
      <c r="J90" s="29">
        <v>50747</v>
      </c>
      <c r="K90" s="29">
        <v>685087</v>
      </c>
      <c r="L90" s="105" t="s">
        <v>24</v>
      </c>
      <c r="M90" s="109">
        <v>46275</v>
      </c>
      <c r="O90" s="29">
        <f>IF(Table1[[#This Row],[Phân loại]]="Tồn đầu kỳ",Table1[[#This Row],[Tổng giá trị]],0)</f>
        <v>0</v>
      </c>
      <c r="P90" s="105">
        <f>IF(Table1[[#This Row],[Số còn phải thu ĐK]]&lt;&gt;0,0,Table1[[#This Row],[Tổng giá trị]])</f>
        <v>685087</v>
      </c>
      <c r="Q90" s="29">
        <f t="shared" si="11"/>
        <v>685087</v>
      </c>
      <c r="R90" s="105">
        <f>Table1[[#This Row],[Số còn phải thu ĐK]]+Table1[[#This Row],[Giá Trị HD sau CK]]-Table1[[#This Row],[Số tiền đã thu]]</f>
        <v>0</v>
      </c>
      <c r="S90" s="106">
        <f>IF(Table1[[#This Row],[Ngày hóa đơn]]&lt;&gt;"",Table1[[#This Row],[Ngày hóa đơn]],Table1[[#This Row],[Ngày hạch toán]])</f>
        <v>46190</v>
      </c>
      <c r="T90" s="105"/>
      <c r="U90" s="106">
        <f>IF(Table1[[#This Row],[Ngày tính CN]]="","",S90+T90)</f>
        <v>46190</v>
      </c>
      <c r="V90" s="29">
        <f ca="1">IF(Table1[[#This Row],[Hạn thanh toán]]="","",IF((U90-NOW())&lt;0,0,(U90-NOW())))</f>
        <v>0</v>
      </c>
      <c r="W90" s="29"/>
      <c r="X90" s="133" t="str">
        <f t="shared" ca="1" si="12"/>
        <v/>
      </c>
      <c r="Y90" s="93" t="str">
        <f t="shared" si="13"/>
        <v>Đã thanh toán</v>
      </c>
      <c r="Z9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46190</v>
      </c>
      <c r="AA90" s="92">
        <f>Table1[[#This Row],[Ngày Thanh toán]]</f>
        <v>46275</v>
      </c>
      <c r="AD90" s="93" t="str">
        <f>IF(Table1[[#This Row],[Mã khách hàng]]="","",VLOOKUP($A90,Ma_KH!$A:$Q,Ma_KH!O$1,0))</f>
        <v>SIBA MIỀN BẮC</v>
      </c>
      <c r="AE90" s="93" t="str">
        <f>IF(Table1[[#This Row],[Mã khách hàng]]="","",VLOOKUP($A90,Ma_KH!$A:$Q,Ma_KH!P$1,0))</f>
        <v>CHI NHÁNH CÔNG TY CỔ PHẦN SIBA FOOD VIỆT NAM TẠI HÀ NỘI</v>
      </c>
      <c r="AF90" s="93" t="str">
        <f>VLOOKUP(A90,Ma_KH!A:Q,Ma_KH!J$1,0)</f>
        <v>Vũ Anh Tuấn</v>
      </c>
      <c r="AG90" s="93" t="str">
        <f>VLOOKUP(Table1[[#This Row],[Mã khách hàng]],Ma_KH!A:L,12,0)</f>
        <v>Hà Nội</v>
      </c>
    </row>
    <row r="91" spans="1:33">
      <c r="A91" s="110" t="s">
        <v>7173</v>
      </c>
      <c r="B91" s="110" t="s">
        <v>7174</v>
      </c>
      <c r="C91" s="127">
        <v>46192</v>
      </c>
      <c r="D91" s="119" t="s">
        <v>7264</v>
      </c>
      <c r="E91" s="127">
        <v>46192</v>
      </c>
      <c r="F91" s="110" t="s">
        <v>7265</v>
      </c>
      <c r="G91" s="110" t="s">
        <v>7266</v>
      </c>
      <c r="H91" s="120">
        <v>1058084</v>
      </c>
      <c r="I91" s="120">
        <v>0</v>
      </c>
      <c r="J91" s="29">
        <v>84647</v>
      </c>
      <c r="K91" s="29">
        <v>1142731</v>
      </c>
      <c r="L91" s="105" t="s">
        <v>24</v>
      </c>
      <c r="M91" s="109">
        <v>46275</v>
      </c>
      <c r="O91" s="29">
        <f>IF(Table1[[#This Row],[Phân loại]]="Tồn đầu kỳ",Table1[[#This Row],[Tổng giá trị]],0)</f>
        <v>0</v>
      </c>
      <c r="P91" s="105">
        <f>IF(Table1[[#This Row],[Số còn phải thu ĐK]]&lt;&gt;0,0,Table1[[#This Row],[Tổng giá trị]])</f>
        <v>1142731</v>
      </c>
      <c r="Q91" s="29">
        <f t="shared" si="11"/>
        <v>1142731</v>
      </c>
      <c r="R91" s="105">
        <f>Table1[[#This Row],[Số còn phải thu ĐK]]+Table1[[#This Row],[Giá Trị HD sau CK]]-Table1[[#This Row],[Số tiền đã thu]]</f>
        <v>0</v>
      </c>
      <c r="S91" s="106">
        <f>IF(Table1[[#This Row],[Ngày hóa đơn]]&lt;&gt;"",Table1[[#This Row],[Ngày hóa đơn]],Table1[[#This Row],[Ngày hạch toán]])</f>
        <v>46192</v>
      </c>
      <c r="T91" s="105"/>
      <c r="U91" s="106">
        <f>IF(Table1[[#This Row],[Ngày tính CN]]="","",S91+T91)</f>
        <v>46192</v>
      </c>
      <c r="V91" s="29">
        <f ca="1">IF(Table1[[#This Row],[Hạn thanh toán]]="","",IF((U91-NOW())&lt;0,0,(U91-NOW())))</f>
        <v>0</v>
      </c>
      <c r="W91" s="29"/>
      <c r="X91" s="133" t="str">
        <f t="shared" ca="1" si="12"/>
        <v/>
      </c>
      <c r="Y91" s="93" t="str">
        <f t="shared" si="13"/>
        <v>Đã thanh toán</v>
      </c>
      <c r="Z9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46192</v>
      </c>
      <c r="AA91" s="92">
        <f>Table1[[#This Row],[Ngày Thanh toán]]</f>
        <v>46275</v>
      </c>
      <c r="AD91" s="93" t="str">
        <f>IF(Table1[[#This Row],[Mã khách hàng]]="","",VLOOKUP($A91,Ma_KH!$A:$Q,Ma_KH!O$1,0))</f>
        <v>SIBA MIỀN BẮC</v>
      </c>
      <c r="AE91" s="93" t="str">
        <f>IF(Table1[[#This Row],[Mã khách hàng]]="","",VLOOKUP($A91,Ma_KH!$A:$Q,Ma_KH!P$1,0))</f>
        <v>CHI NHÁNH CÔNG TY CỔ PHẦN SIBA FOOD VIỆT NAM TẠI HÀ NỘI</v>
      </c>
      <c r="AF91" s="93" t="str">
        <f>VLOOKUP(A91,Ma_KH!A:Q,Ma_KH!J$1,0)</f>
        <v>Vũ Anh Tuấn</v>
      </c>
      <c r="AG91" s="93" t="str">
        <f>VLOOKUP(Table1[[#This Row],[Mã khách hàng]],Ma_KH!A:L,12,0)</f>
        <v>Hà Nội</v>
      </c>
    </row>
    <row r="92" spans="1:33">
      <c r="A92" s="110" t="s">
        <v>7066</v>
      </c>
      <c r="B92" s="110" t="s">
        <v>7137</v>
      </c>
      <c r="C92" s="127">
        <v>46196</v>
      </c>
      <c r="D92" s="119" t="s">
        <v>7267</v>
      </c>
      <c r="E92" s="127">
        <v>46196</v>
      </c>
      <c r="F92" s="110" t="s">
        <v>7268</v>
      </c>
      <c r="G92" s="110" t="s">
        <v>7269</v>
      </c>
      <c r="H92" s="120">
        <v>918460</v>
      </c>
      <c r="I92" s="120">
        <v>0</v>
      </c>
      <c r="J92" s="29">
        <v>73477</v>
      </c>
      <c r="K92" s="29">
        <v>991937</v>
      </c>
      <c r="L92" s="105" t="s">
        <v>24</v>
      </c>
      <c r="M92" s="109">
        <v>46275</v>
      </c>
      <c r="O92" s="29">
        <f>IF(Table1[[#This Row],[Phân loại]]="Tồn đầu kỳ",Table1[[#This Row],[Tổng giá trị]],0)</f>
        <v>0</v>
      </c>
      <c r="P92" s="105">
        <f>IF(Table1[[#This Row],[Số còn phải thu ĐK]]&lt;&gt;0,0,Table1[[#This Row],[Tổng giá trị]])</f>
        <v>991937</v>
      </c>
      <c r="Q92" s="29">
        <f t="shared" si="11"/>
        <v>991937</v>
      </c>
      <c r="R92" s="105">
        <f>Table1[[#This Row],[Số còn phải thu ĐK]]+Table1[[#This Row],[Giá Trị HD sau CK]]-Table1[[#This Row],[Số tiền đã thu]]</f>
        <v>0</v>
      </c>
      <c r="S92" s="106">
        <f>IF(Table1[[#This Row],[Ngày hóa đơn]]&lt;&gt;"",Table1[[#This Row],[Ngày hóa đơn]],Table1[[#This Row],[Ngày hạch toán]])</f>
        <v>46196</v>
      </c>
      <c r="T92" s="105"/>
      <c r="U92" s="106">
        <f>IF(Table1[[#This Row],[Ngày tính CN]]="","",S92+T92)</f>
        <v>46196</v>
      </c>
      <c r="V92" s="29">
        <f ca="1">IF(Table1[[#This Row],[Hạn thanh toán]]="","",IF((U92-NOW())&lt;0,0,(U92-NOW())))</f>
        <v>0</v>
      </c>
      <c r="W92" s="29"/>
      <c r="X92" s="133" t="str">
        <f t="shared" ca="1" si="12"/>
        <v/>
      </c>
      <c r="Y92" s="93" t="str">
        <f t="shared" si="13"/>
        <v>Đã thanh toán</v>
      </c>
      <c r="Z9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46196</v>
      </c>
      <c r="AA92" s="92">
        <f>Table1[[#This Row],[Ngày Thanh toán]]</f>
        <v>46275</v>
      </c>
      <c r="AD92" s="93" t="str">
        <f>IF(Table1[[#This Row],[Mã khách hàng]]="","",VLOOKUP($A92,Ma_KH!$A:$Q,Ma_KH!O$1,0))</f>
        <v>SIBA MIỀN BẮC</v>
      </c>
      <c r="AE92" s="93" t="str">
        <f>IF(Table1[[#This Row],[Mã khách hàng]]="","",VLOOKUP($A92,Ma_KH!$A:$Q,Ma_KH!P$1,0))</f>
        <v>CHI NHÁNH CÔNG TY CỔ PHẦN SIBA FOOD VIỆT NAM TẠI HÀ NỘI</v>
      </c>
      <c r="AF92" s="93" t="str">
        <f>VLOOKUP(A92,Ma_KH!A:Q,Ma_KH!J$1,0)</f>
        <v>Vũ Anh Tuấn</v>
      </c>
      <c r="AG92" s="93" t="str">
        <f>VLOOKUP(Table1[[#This Row],[Mã khách hàng]],Ma_KH!A:L,12,0)</f>
        <v>Hà Nội</v>
      </c>
    </row>
    <row r="93" spans="1:33">
      <c r="A93" s="110" t="s">
        <v>6874</v>
      </c>
      <c r="B93" s="110" t="s">
        <v>2914</v>
      </c>
      <c r="C93" s="127">
        <v>46196</v>
      </c>
      <c r="D93" s="119" t="s">
        <v>7270</v>
      </c>
      <c r="E93" s="127">
        <v>46196</v>
      </c>
      <c r="F93" s="110" t="s">
        <v>7271</v>
      </c>
      <c r="G93" s="110" t="s">
        <v>7272</v>
      </c>
      <c r="H93" s="120">
        <v>1112347</v>
      </c>
      <c r="I93" s="120">
        <v>0</v>
      </c>
      <c r="J93" s="29">
        <v>88988</v>
      </c>
      <c r="K93" s="29">
        <v>1201335</v>
      </c>
      <c r="L93" s="105" t="s">
        <v>24</v>
      </c>
      <c r="M93" s="109">
        <v>46275</v>
      </c>
      <c r="O93" s="29">
        <f>IF(Table1[[#This Row],[Phân loại]]="Tồn đầu kỳ",Table1[[#This Row],[Tổng giá trị]],0)</f>
        <v>0</v>
      </c>
      <c r="P93" s="105">
        <f>IF(Table1[[#This Row],[Số còn phải thu ĐK]]&lt;&gt;0,0,Table1[[#This Row],[Tổng giá trị]])</f>
        <v>1201335</v>
      </c>
      <c r="Q93" s="29">
        <f t="shared" si="11"/>
        <v>1201335</v>
      </c>
      <c r="R93" s="105">
        <f>Table1[[#This Row],[Số còn phải thu ĐK]]+Table1[[#This Row],[Giá Trị HD sau CK]]-Table1[[#This Row],[Số tiền đã thu]]</f>
        <v>0</v>
      </c>
      <c r="S93" s="106">
        <f>IF(Table1[[#This Row],[Ngày hóa đơn]]&lt;&gt;"",Table1[[#This Row],[Ngày hóa đơn]],Table1[[#This Row],[Ngày hạch toán]])</f>
        <v>46196</v>
      </c>
      <c r="T93" s="105"/>
      <c r="U93" s="106">
        <f>IF(Table1[[#This Row],[Ngày tính CN]]="","",S93+T93)</f>
        <v>46196</v>
      </c>
      <c r="V93" s="29">
        <f ca="1">IF(Table1[[#This Row],[Hạn thanh toán]]="","",IF((U93-NOW())&lt;0,0,(U93-NOW())))</f>
        <v>0</v>
      </c>
      <c r="W93" s="29"/>
      <c r="X93" s="133" t="str">
        <f t="shared" ca="1" si="12"/>
        <v/>
      </c>
      <c r="Y93" s="93" t="str">
        <f t="shared" si="13"/>
        <v>Đã thanh toán</v>
      </c>
      <c r="Z9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46196</v>
      </c>
      <c r="AA93" s="92">
        <f>Table1[[#This Row],[Ngày Thanh toán]]</f>
        <v>46275</v>
      </c>
      <c r="AD93" s="93" t="str">
        <f>IF(Table1[[#This Row],[Mã khách hàng]]="","",VLOOKUP($A93,Ma_KH!$A:$Q,Ma_KH!O$1,0))</f>
        <v>SIBA MIỀN BẮC</v>
      </c>
      <c r="AE93" s="93" t="str">
        <f>IF(Table1[[#This Row],[Mã khách hàng]]="","",VLOOKUP($A93,Ma_KH!$A:$Q,Ma_KH!P$1,0))</f>
        <v>CHI NHÁNH CÔNG TY CỔ PHẦN SIBA FOOD VIỆT NAM TẠI HÀ NỘI</v>
      </c>
      <c r="AF93" s="93" t="str">
        <f>VLOOKUP(A93,Ma_KH!A:Q,Ma_KH!J$1,0)</f>
        <v>Đỗ Minh Quang</v>
      </c>
      <c r="AG93" s="93" t="str">
        <f>VLOOKUP(Table1[[#This Row],[Mã khách hàng]],Ma_KH!A:L,12,0)</f>
        <v>Hà Nội</v>
      </c>
    </row>
    <row r="94" spans="1:33">
      <c r="A94" s="110" t="s">
        <v>7273</v>
      </c>
      <c r="B94" s="110" t="s">
        <v>7274</v>
      </c>
      <c r="C94" s="127">
        <v>46200</v>
      </c>
      <c r="D94" s="119" t="s">
        <v>7275</v>
      </c>
      <c r="E94" s="127">
        <v>46200</v>
      </c>
      <c r="F94" s="110" t="s">
        <v>7276</v>
      </c>
      <c r="G94" s="110" t="s">
        <v>7277</v>
      </c>
      <c r="H94" s="120">
        <v>1797871</v>
      </c>
      <c r="I94" s="120">
        <v>179787</v>
      </c>
      <c r="J94" s="29">
        <v>129447</v>
      </c>
      <c r="K94" s="29">
        <v>1747531</v>
      </c>
      <c r="L94" s="105" t="s">
        <v>24</v>
      </c>
      <c r="M94" s="109">
        <v>46275</v>
      </c>
      <c r="O94" s="29">
        <f>IF(Table1[[#This Row],[Phân loại]]="Tồn đầu kỳ",Table1[[#This Row],[Tổng giá trị]],0)</f>
        <v>0</v>
      </c>
      <c r="P94" s="105">
        <f>IF(Table1[[#This Row],[Số còn phải thu ĐK]]&lt;&gt;0,0,Table1[[#This Row],[Tổng giá trị]])</f>
        <v>1747531</v>
      </c>
      <c r="Q94" s="29">
        <f t="shared" si="11"/>
        <v>1747531</v>
      </c>
      <c r="R94" s="105">
        <f>Table1[[#This Row],[Số còn phải thu ĐK]]+Table1[[#This Row],[Giá Trị HD sau CK]]-Table1[[#This Row],[Số tiền đã thu]]</f>
        <v>0</v>
      </c>
      <c r="S94" s="106">
        <f>IF(Table1[[#This Row],[Ngày hóa đơn]]&lt;&gt;"",Table1[[#This Row],[Ngày hóa đơn]],Table1[[#This Row],[Ngày hạch toán]])</f>
        <v>46200</v>
      </c>
      <c r="T94" s="105"/>
      <c r="U94" s="106">
        <f>IF(Table1[[#This Row],[Ngày tính CN]]="","",S94+T94)</f>
        <v>46200</v>
      </c>
      <c r="V94" s="29">
        <f ca="1">IF(Table1[[#This Row],[Hạn thanh toán]]="","",IF((U94-NOW())&lt;0,0,(U94-NOW())))</f>
        <v>0</v>
      </c>
      <c r="W94" s="29"/>
      <c r="X94" s="133" t="str">
        <f t="shared" ca="1" si="12"/>
        <v/>
      </c>
      <c r="Y94" s="93" t="str">
        <f t="shared" si="13"/>
        <v>Đã thanh toán</v>
      </c>
      <c r="Z9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46200</v>
      </c>
      <c r="AA94" s="92">
        <f>Table1[[#This Row],[Ngày Thanh toán]]</f>
        <v>46275</v>
      </c>
      <c r="AD94" s="93" t="str">
        <f>IF(Table1[[#This Row],[Mã khách hàng]]="","",VLOOKUP($A94,Ma_KH!$A:$Q,Ma_KH!O$1,0))</f>
        <v>SIBA MIỀN BẮC</v>
      </c>
      <c r="AE94" s="93" t="str">
        <f>IF(Table1[[#This Row],[Mã khách hàng]]="","",VLOOKUP($A94,Ma_KH!$A:$Q,Ma_KH!P$1,0))</f>
        <v>CHI NHÁNH CÔNG TY CỔ PHẦN SIBA FOOD VIỆT NAM TẠI HÀ NỘI</v>
      </c>
      <c r="AF94" s="93" t="str">
        <f>VLOOKUP(A94,Ma_KH!A:Q,Ma_KH!J$1,0)</f>
        <v>Vũ Anh Tuấn</v>
      </c>
      <c r="AG94" s="93" t="str">
        <f>VLOOKUP(Table1[[#This Row],[Mã khách hàng]],Ma_KH!A:L,12,0)</f>
        <v>Hà Nội</v>
      </c>
    </row>
    <row r="95" spans="1:33" ht="15">
      <c r="A95" s="110" t="s">
        <v>6877</v>
      </c>
      <c r="B95" s="110" t="s">
        <v>2890</v>
      </c>
      <c r="C95" s="145">
        <v>46177</v>
      </c>
      <c r="D95" s="119" t="s">
        <v>7350</v>
      </c>
      <c r="E95" s="127">
        <v>46262</v>
      </c>
      <c r="F95" s="161" t="s">
        <v>7456</v>
      </c>
      <c r="G95" s="110" t="s">
        <v>7351</v>
      </c>
      <c r="H95" s="162">
        <v>-155667</v>
      </c>
      <c r="I95" s="29">
        <v>0</v>
      </c>
      <c r="J95" s="29">
        <v>-12453</v>
      </c>
      <c r="K95" s="29">
        <v>-168120</v>
      </c>
      <c r="L95" s="105" t="s">
        <v>17</v>
      </c>
      <c r="M95" s="109">
        <v>46275</v>
      </c>
      <c r="O95" s="29">
        <f>IF(Table1[[#This Row],[Phân loại]]="Tồn đầu kỳ",Table1[[#This Row],[Tổng giá trị]],0)</f>
        <v>0</v>
      </c>
      <c r="P95" s="105">
        <f>IF(Table1[[#This Row],[Số còn phải thu ĐK]]&lt;&gt;0,0,Table1[[#This Row],[Tổng giá trị]])</f>
        <v>-168120</v>
      </c>
      <c r="Q95" s="29">
        <f t="shared" ref="Q95:Q97" si="14">IF(M95&lt;&gt;"",IF(O95&lt;&gt;0,O95,P95),0)</f>
        <v>-168120</v>
      </c>
      <c r="R95" s="105">
        <f>Table1[[#This Row],[Số còn phải thu ĐK]]+Table1[[#This Row],[Giá Trị HD sau CK]]-Table1[[#This Row],[Số tiền đã thu]]</f>
        <v>0</v>
      </c>
      <c r="S95" s="106">
        <f>IF(Table1[[#This Row],[Ngày hóa đơn]]&lt;&gt;"",Table1[[#This Row],[Ngày hóa đơn]],Table1[[#This Row],[Ngày hạch toán]])</f>
        <v>46262</v>
      </c>
      <c r="T95" s="105"/>
      <c r="U95" s="106">
        <f>IF(Table1[[#This Row],[Ngày tính CN]]="","",S95+T95)</f>
        <v>46262</v>
      </c>
      <c r="V95" s="133">
        <f ca="1">IF(Table1[[#This Row],[Hạn thanh toán]]="","",IF((U95-NOW())&lt;0,0,(U95-NOW())))</f>
        <v>0</v>
      </c>
      <c r="W95" s="29"/>
      <c r="X95" s="29" t="str">
        <f t="shared" ref="X95:X97" ca="1" si="15">IF(OR($U95="",$R95=0),"",IF(($U95-NOW())&lt;0,-($U95-NOW()),0))</f>
        <v/>
      </c>
      <c r="Y95" s="93" t="str">
        <f t="shared" ref="Y95:Y97" si="16">IF(R95=0,"Đã thanh toán",IF(X95="","",IF(X95&lt;=0,"Chưa đến hạn thanh toán",IF(X95&lt;=30,"Nợ quá hạn 30 ngày",IF(X95&lt;=60,"Nợ quá hạn từ 30 ngày đến 60 ngày",IF(X95&lt;=90,"Nợ quá hạn từ 60 ngày đến 90 ngày",IF(X95&lt;=120,"Nợ quá hạn từ 90 ngày đến 120 ngày","Nợ quá hạn hơn 120 ngày có khả năng mất thanh toán")))))))</f>
        <v>Đã thanh toán</v>
      </c>
      <c r="Z9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95" s="92">
        <f>Table1[[#This Row],[Ngày Thanh toán]]</f>
        <v>46275</v>
      </c>
      <c r="AD95" s="93" t="str">
        <f>IF(Table1[[#This Row],[Mã khách hàng]]="","",VLOOKUP($A95,Ma_KH!$A:$Q,Ma_KH!O$1,0))</f>
        <v>SIBA MIỀN BẮC</v>
      </c>
      <c r="AE95" s="93" t="str">
        <f>IF(Table1[[#This Row],[Mã khách hàng]]="","",VLOOKUP($A95,Ma_KH!$A:$Q,Ma_KH!P$1,0))</f>
        <v>CHI NHÁNH CÔNG TY CỔ PHẦN SIBA FOOD VIỆT NAM TẠI HÀ NỘI</v>
      </c>
      <c r="AF95" s="93" t="str">
        <f>VLOOKUP(A95,Ma_KH!A:Q,Ma_KH!J$1,0)</f>
        <v>Vũ Anh Tuấn</v>
      </c>
      <c r="AG95" s="93" t="str">
        <f>VLOOKUP(Table1[[#This Row],[Mã khách hàng]],Ma_KH!A:L,12,0)</f>
        <v>Hà Nội</v>
      </c>
    </row>
    <row r="96" spans="1:33" ht="15">
      <c r="A96" s="110" t="s">
        <v>7066</v>
      </c>
      <c r="B96" s="110" t="s">
        <v>7067</v>
      </c>
      <c r="C96" s="145">
        <v>46182</v>
      </c>
      <c r="D96" s="119" t="s">
        <v>7352</v>
      </c>
      <c r="E96" s="127">
        <v>46262</v>
      </c>
      <c r="F96" s="161" t="s">
        <v>7457</v>
      </c>
      <c r="G96" s="110" t="s">
        <v>7353</v>
      </c>
      <c r="H96" s="162">
        <v>-381146</v>
      </c>
      <c r="I96" s="29">
        <v>0</v>
      </c>
      <c r="J96" s="29">
        <v>-30492</v>
      </c>
      <c r="K96" s="29">
        <v>-411638</v>
      </c>
      <c r="L96" s="105" t="s">
        <v>17</v>
      </c>
      <c r="M96" s="109">
        <v>46275</v>
      </c>
      <c r="O96" s="29">
        <f>IF(Table1[[#This Row],[Phân loại]]="Tồn đầu kỳ",Table1[[#This Row],[Tổng giá trị]],0)</f>
        <v>0</v>
      </c>
      <c r="P96" s="105">
        <f>IF(Table1[[#This Row],[Số còn phải thu ĐK]]&lt;&gt;0,0,Table1[[#This Row],[Tổng giá trị]])</f>
        <v>-411638</v>
      </c>
      <c r="Q96" s="29">
        <f t="shared" si="14"/>
        <v>-411638</v>
      </c>
      <c r="R96" s="105">
        <f>Table1[[#This Row],[Số còn phải thu ĐK]]+Table1[[#This Row],[Giá Trị HD sau CK]]-Table1[[#This Row],[Số tiền đã thu]]</f>
        <v>0</v>
      </c>
      <c r="S96" s="106">
        <f>IF(Table1[[#This Row],[Ngày hóa đơn]]&lt;&gt;"",Table1[[#This Row],[Ngày hóa đơn]],Table1[[#This Row],[Ngày hạch toán]])</f>
        <v>46262</v>
      </c>
      <c r="T96" s="105"/>
      <c r="U96" s="106">
        <f>IF(Table1[[#This Row],[Ngày tính CN]]="","",S96+T96)</f>
        <v>46262</v>
      </c>
      <c r="V96" s="133">
        <f ca="1">IF(Table1[[#This Row],[Hạn thanh toán]]="","",IF((U96-NOW())&lt;0,0,(U96-NOW())))</f>
        <v>0</v>
      </c>
      <c r="W96" s="29"/>
      <c r="X96" s="29" t="str">
        <f t="shared" ca="1" si="15"/>
        <v/>
      </c>
      <c r="Y96" s="93" t="str">
        <f t="shared" si="16"/>
        <v>Đã thanh toán</v>
      </c>
      <c r="Z9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96" s="92">
        <f>Table1[[#This Row],[Ngày Thanh toán]]</f>
        <v>46275</v>
      </c>
      <c r="AD96" s="93" t="str">
        <f>IF(Table1[[#This Row],[Mã khách hàng]]="","",VLOOKUP($A96,Ma_KH!$A:$Q,Ma_KH!O$1,0))</f>
        <v>SIBA MIỀN BẮC</v>
      </c>
      <c r="AE96" s="93" t="str">
        <f>IF(Table1[[#This Row],[Mã khách hàng]]="","",VLOOKUP($A96,Ma_KH!$A:$Q,Ma_KH!P$1,0))</f>
        <v>CHI NHÁNH CÔNG TY CỔ PHẦN SIBA FOOD VIỆT NAM TẠI HÀ NỘI</v>
      </c>
      <c r="AF96" s="93" t="str">
        <f>VLOOKUP(A96,Ma_KH!A:Q,Ma_KH!J$1,0)</f>
        <v>Vũ Anh Tuấn</v>
      </c>
      <c r="AG96" s="93" t="str">
        <f>VLOOKUP(Table1[[#This Row],[Mã khách hàng]],Ma_KH!A:L,12,0)</f>
        <v>Hà Nội</v>
      </c>
    </row>
    <row r="97" spans="1:33" ht="15">
      <c r="A97" s="116" t="s">
        <v>6878</v>
      </c>
      <c r="B97" s="116" t="s">
        <v>2865</v>
      </c>
      <c r="C97" s="145">
        <v>46190</v>
      </c>
      <c r="D97" s="117" t="s">
        <v>7354</v>
      </c>
      <c r="E97" s="127">
        <v>46262</v>
      </c>
      <c r="F97" s="161" t="s">
        <v>7458</v>
      </c>
      <c r="G97" s="116" t="s">
        <v>7355</v>
      </c>
      <c r="H97" s="162">
        <v>-260577</v>
      </c>
      <c r="I97" s="29">
        <v>0</v>
      </c>
      <c r="J97" s="29">
        <v>-20846</v>
      </c>
      <c r="K97" s="29">
        <v>-281423</v>
      </c>
      <c r="L97" s="105" t="s">
        <v>17</v>
      </c>
      <c r="M97" s="109">
        <v>46275</v>
      </c>
      <c r="O97" s="29">
        <f>IF(Table1[[#This Row],[Phân loại]]="Tồn đầu kỳ",Table1[[#This Row],[Tổng giá trị]],0)</f>
        <v>0</v>
      </c>
      <c r="P97" s="105">
        <f>IF(Table1[[#This Row],[Số còn phải thu ĐK]]&lt;&gt;0,0,Table1[[#This Row],[Tổng giá trị]])</f>
        <v>-281423</v>
      </c>
      <c r="Q97" s="29">
        <f t="shared" si="14"/>
        <v>-281423</v>
      </c>
      <c r="R97" s="105">
        <f>Table1[[#This Row],[Số còn phải thu ĐK]]+Table1[[#This Row],[Giá Trị HD sau CK]]-Table1[[#This Row],[Số tiền đã thu]]</f>
        <v>0</v>
      </c>
      <c r="S97" s="106">
        <f>IF(Table1[[#This Row],[Ngày hóa đơn]]&lt;&gt;"",Table1[[#This Row],[Ngày hóa đơn]],Table1[[#This Row],[Ngày hạch toán]])</f>
        <v>46262</v>
      </c>
      <c r="T97" s="105"/>
      <c r="U97" s="106">
        <f>IF(Table1[[#This Row],[Ngày tính CN]]="","",S97+T97)</f>
        <v>46262</v>
      </c>
      <c r="V97" s="133">
        <f ca="1">IF(Table1[[#This Row],[Hạn thanh toán]]="","",IF((U97-NOW())&lt;0,0,(U97-NOW())))</f>
        <v>0</v>
      </c>
      <c r="W97" s="29"/>
      <c r="X97" s="29" t="str">
        <f t="shared" ca="1" si="15"/>
        <v/>
      </c>
      <c r="Y97" s="93" t="str">
        <f t="shared" si="16"/>
        <v>Đã thanh toán</v>
      </c>
      <c r="Z9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97" s="92">
        <f>Table1[[#This Row],[Ngày Thanh toán]]</f>
        <v>46275</v>
      </c>
      <c r="AD97" s="93" t="str">
        <f>IF(Table1[[#This Row],[Mã khách hàng]]="","",VLOOKUP($A97,Ma_KH!$A:$Q,Ma_KH!O$1,0))</f>
        <v>SIBA MIỀN BẮC</v>
      </c>
      <c r="AE97" s="93" t="str">
        <f>IF(Table1[[#This Row],[Mã khách hàng]]="","",VLOOKUP($A97,Ma_KH!$A:$Q,Ma_KH!P$1,0))</f>
        <v>CHI NHÁNH CÔNG TY CỔ PHẦN SIBA FOOD VIỆT NAM TẠI HÀ NỘI</v>
      </c>
      <c r="AF97" s="93" t="str">
        <f>VLOOKUP(A97,Ma_KH!A:Q,Ma_KH!J$1,0)</f>
        <v>Đỗ Minh Quang</v>
      </c>
      <c r="AG97" s="93" t="str">
        <f>VLOOKUP(Table1[[#This Row],[Mã khách hàng]],Ma_KH!A:L,12,0)</f>
        <v>Hà Nội</v>
      </c>
    </row>
    <row r="98" spans="1:33" ht="15">
      <c r="A98" s="110" t="s">
        <v>6871</v>
      </c>
      <c r="B98" t="s">
        <v>2878</v>
      </c>
      <c r="C98" s="145">
        <v>46192</v>
      </c>
      <c r="D98" s="117"/>
      <c r="E98" s="127">
        <v>46262</v>
      </c>
      <c r="F98" s="161" t="s">
        <v>7459</v>
      </c>
      <c r="G98" t="s">
        <v>7461</v>
      </c>
      <c r="H98" s="162">
        <v>-57486</v>
      </c>
      <c r="I98" s="29"/>
      <c r="J98" s="29">
        <v>-4599</v>
      </c>
      <c r="K98" s="29">
        <v>-62085</v>
      </c>
      <c r="L98" s="105" t="s">
        <v>17</v>
      </c>
      <c r="M98" s="109">
        <v>46275</v>
      </c>
      <c r="O98" s="29">
        <f>IF(Table1[[#This Row],[Phân loại]]="Tồn đầu kỳ",Table1[[#This Row],[Tổng giá trị]],0)</f>
        <v>0</v>
      </c>
      <c r="P98" s="105">
        <f>IF(Table1[[#This Row],[Số còn phải thu ĐK]]&lt;&gt;0,0,Table1[[#This Row],[Tổng giá trị]])</f>
        <v>-62085</v>
      </c>
      <c r="Q98" s="29">
        <f>IF(M98&lt;&gt;"",IF(O98&lt;&gt;0,O98,P98),0)</f>
        <v>-62085</v>
      </c>
      <c r="R98" s="105">
        <f>Table1[[#This Row],[Số còn phải thu ĐK]]+Table1[[#This Row],[Giá Trị HD sau CK]]-Table1[[#This Row],[Số tiền đã thu]]</f>
        <v>0</v>
      </c>
      <c r="S98" s="106">
        <f>IF(Table1[[#This Row],[Ngày hóa đơn]]&lt;&gt;"",Table1[[#This Row],[Ngày hóa đơn]],Table1[[#This Row],[Ngày hạch toán]])</f>
        <v>46262</v>
      </c>
      <c r="T98" s="105"/>
      <c r="U98" s="106">
        <f>IF(Table1[[#This Row],[Ngày tính CN]]="","",S98+T98)</f>
        <v>46262</v>
      </c>
      <c r="V98" s="133">
        <f ca="1">IF(Table1[[#This Row],[Hạn thanh toán]]="","",IF((U98-NOW())&lt;0,0,(U98-NOW())))</f>
        <v>0</v>
      </c>
      <c r="W98" s="29"/>
      <c r="X98" s="29" t="str">
        <f ca="1">IF(OR($U98="",$R98=0),"",IF(($U98-NOW())&lt;0,-($U98-NOW()),0))</f>
        <v/>
      </c>
      <c r="Y98" s="93" t="str">
        <f>IF(R98=0,"Đã thanh toán",IF(X98="","",IF(X98&lt;=0,"Chưa đến hạn thanh toán",IF(X98&lt;=30,"Nợ quá hạn 30 ngày",IF(X98&lt;=60,"Nợ quá hạn từ 30 ngày đến 60 ngày",IF(X98&lt;=90,"Nợ quá hạn từ 60 ngày đến 90 ngày",IF(X98&lt;=120,"Nợ quá hạn từ 90 ngày đến 120 ngày","Nợ quá hạn hơn 120 ngày có khả năng mất thanh toán")))))))</f>
        <v>Đã thanh toán</v>
      </c>
      <c r="Z9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98" s="92">
        <f>Table1[[#This Row],[Ngày Thanh toán]]</f>
        <v>46275</v>
      </c>
      <c r="AD98" s="93" t="str">
        <f>IF(Table1[[#This Row],[Mã khách hàng]]="","",VLOOKUP($A98,Ma_KH!$A:$Q,Ma_KH!O$1,0))</f>
        <v>SIBA MIỀN BẮC</v>
      </c>
      <c r="AE98" s="93" t="str">
        <f>IF(Table1[[#This Row],[Mã khách hàng]]="","",VLOOKUP($A98,Ma_KH!$A:$Q,Ma_KH!P$1,0))</f>
        <v>CHI NHÁNH CÔNG TY CỔ PHẦN SIBA FOOD VIỆT NAM TẠI HÀ NỘI</v>
      </c>
      <c r="AF98" s="93" t="str">
        <f>VLOOKUP(A98,Ma_KH!A:Q,Ma_KH!J$1,0)</f>
        <v>Đỗ Minh Quang</v>
      </c>
      <c r="AG98" s="93" t="str">
        <f>VLOOKUP(Table1[[#This Row],[Mã khách hàng]],Ma_KH!A:L,12,0)</f>
        <v>Hà Nội</v>
      </c>
    </row>
    <row r="99" spans="1:33" ht="15">
      <c r="A99" s="142" t="s">
        <v>6874</v>
      </c>
      <c r="B99" t="s">
        <v>2914</v>
      </c>
      <c r="C99" s="145">
        <v>46200</v>
      </c>
      <c r="D99" s="117"/>
      <c r="E99" s="127">
        <v>46262</v>
      </c>
      <c r="F99" s="1" t="s">
        <v>7460</v>
      </c>
      <c r="G99" t="s">
        <v>7462</v>
      </c>
      <c r="H99" s="162">
        <v>-131600</v>
      </c>
      <c r="I99" s="29"/>
      <c r="J99" s="29">
        <v>-10528</v>
      </c>
      <c r="K99" s="29">
        <v>-142128</v>
      </c>
      <c r="L99" s="105" t="s">
        <v>17</v>
      </c>
      <c r="M99" s="109">
        <v>46275</v>
      </c>
      <c r="O99" s="29">
        <f>IF(Table1[[#This Row],[Phân loại]]="Tồn đầu kỳ",Table1[[#This Row],[Tổng giá trị]],0)</f>
        <v>0</v>
      </c>
      <c r="P99" s="105">
        <f>IF(Table1[[#This Row],[Số còn phải thu ĐK]]&lt;&gt;0,0,Table1[[#This Row],[Tổng giá trị]])</f>
        <v>-142128</v>
      </c>
      <c r="Q99" s="29">
        <f>IF(M99&lt;&gt;"",IF(O99&lt;&gt;0,O99,P99),0)</f>
        <v>-142128</v>
      </c>
      <c r="R99" s="105">
        <f>Table1[[#This Row],[Số còn phải thu ĐK]]+Table1[[#This Row],[Giá Trị HD sau CK]]-Table1[[#This Row],[Số tiền đã thu]]</f>
        <v>0</v>
      </c>
      <c r="S99" s="106">
        <f>IF(Table1[[#This Row],[Ngày hóa đơn]]&lt;&gt;"",Table1[[#This Row],[Ngày hóa đơn]],Table1[[#This Row],[Ngày hạch toán]])</f>
        <v>46262</v>
      </c>
      <c r="T99" s="105"/>
      <c r="U99" s="106">
        <f>IF(Table1[[#This Row],[Ngày tính CN]]="","",S99+T99)</f>
        <v>46262</v>
      </c>
      <c r="V99" s="133">
        <f ca="1">IF(Table1[[#This Row],[Hạn thanh toán]]="","",IF((U99-NOW())&lt;0,0,(U99-NOW())))</f>
        <v>0</v>
      </c>
      <c r="W99" s="29"/>
      <c r="X99" s="29" t="str">
        <f ca="1">IF(OR($U99="",$R99=0),"",IF(($U99-NOW())&lt;0,-($U99-NOW()),0))</f>
        <v/>
      </c>
      <c r="Y99" s="93" t="str">
        <f>IF(R99=0,"Đã thanh toán",IF(X99="","",IF(X99&lt;=0,"Chưa đến hạn thanh toán",IF(X99&lt;=30,"Nợ quá hạn 30 ngày",IF(X99&lt;=60,"Nợ quá hạn từ 30 ngày đến 60 ngày",IF(X99&lt;=90,"Nợ quá hạn từ 60 ngày đến 90 ngày",IF(X99&lt;=120,"Nợ quá hạn từ 90 ngày đến 120 ngày","Nợ quá hạn hơn 120 ngày có khả năng mất thanh toán")))))))</f>
        <v>Đã thanh toán</v>
      </c>
      <c r="Z9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99" s="92">
        <f>Table1[[#This Row],[Ngày Thanh toán]]</f>
        <v>46275</v>
      </c>
      <c r="AD99" s="93" t="str">
        <f>IF(Table1[[#This Row],[Mã khách hàng]]="","",VLOOKUP($A99,Ma_KH!$A:$Q,Ma_KH!O$1,0))</f>
        <v>SIBA MIỀN BẮC</v>
      </c>
      <c r="AE99" s="93" t="str">
        <f>IF(Table1[[#This Row],[Mã khách hàng]]="","",VLOOKUP($A99,Ma_KH!$A:$Q,Ma_KH!P$1,0))</f>
        <v>CHI NHÁNH CÔNG TY CỔ PHẦN SIBA FOOD VIỆT NAM TẠI HÀ NỘI</v>
      </c>
      <c r="AF99" s="93" t="str">
        <f>VLOOKUP(A99,Ma_KH!A:Q,Ma_KH!J$1,0)</f>
        <v>Đỗ Minh Quang</v>
      </c>
      <c r="AG99" s="93" t="str">
        <f>VLOOKUP(Table1[[#This Row],[Mã khách hàng]],Ma_KH!A:L,12,0)</f>
        <v>Hà Nội</v>
      </c>
    </row>
    <row r="100" spans="1:33">
      <c r="A100" s="116" t="s">
        <v>7278</v>
      </c>
      <c r="B100" s="116" t="s">
        <v>7279</v>
      </c>
      <c r="C100" s="128">
        <v>46204</v>
      </c>
      <c r="D100" s="117" t="s">
        <v>7280</v>
      </c>
      <c r="E100" s="128">
        <v>46204</v>
      </c>
      <c r="F100" s="116" t="s">
        <v>7281</v>
      </c>
      <c r="G100" s="116" t="s">
        <v>7282</v>
      </c>
      <c r="H100" s="118">
        <v>2444766</v>
      </c>
      <c r="I100" s="118">
        <v>0</v>
      </c>
      <c r="J100" s="29">
        <v>195581</v>
      </c>
      <c r="K100" s="29">
        <v>2640347</v>
      </c>
      <c r="L100" s="105" t="s">
        <v>24</v>
      </c>
      <c r="M100" s="109">
        <v>46275</v>
      </c>
      <c r="O100" s="29">
        <f>IF(Table1[[#This Row],[Phân loại]]="Tồn đầu kỳ",Table1[[#This Row],[Tổng giá trị]],0)</f>
        <v>0</v>
      </c>
      <c r="P100" s="105">
        <f>IF(Table1[[#This Row],[Số còn phải thu ĐK]]&lt;&gt;0,0,Table1[[#This Row],[Tổng giá trị]])</f>
        <v>2640347</v>
      </c>
      <c r="Q100" s="29">
        <f>IF(M100&lt;&gt;"",IF(O100&lt;&gt;0,O100,P100),0)</f>
        <v>2640347</v>
      </c>
      <c r="R100" s="105">
        <f>Table1[[#This Row],[Số còn phải thu ĐK]]+Table1[[#This Row],[Giá Trị HD sau CK]]-Table1[[#This Row],[Số tiền đã thu]]</f>
        <v>0</v>
      </c>
      <c r="S100" s="106">
        <f>IF(Table1[[#This Row],[Ngày hóa đơn]]&lt;&gt;"",Table1[[#This Row],[Ngày hóa đơn]],Table1[[#This Row],[Ngày hạch toán]])</f>
        <v>46204</v>
      </c>
      <c r="T100" s="105"/>
      <c r="U100" s="106">
        <f>IF(Table1[[#This Row],[Ngày tính CN]]="","",S100+T100)</f>
        <v>46204</v>
      </c>
      <c r="V100" s="133">
        <f ca="1">IF(Table1[[#This Row],[Hạn thanh toán]]="","",IF((U100-NOW())&lt;0,0,(U100-NOW())))</f>
        <v>0</v>
      </c>
      <c r="W100" s="29"/>
      <c r="X100" s="29" t="str">
        <f ca="1">IF(OR($U100="",$R100=0),"",IF(($U100-NOW())&lt;0,-($U100-NOW()),0))</f>
        <v/>
      </c>
      <c r="Y100" s="93" t="str">
        <f>IF(R100=0,"Đã thanh toán",IF(X100="","",IF(X100&lt;=0,"Chưa đến hạn thanh toán",IF(X100&lt;=30,"Nợ quá hạn 30 ngày",IF(X100&lt;=60,"Nợ quá hạn từ 30 ngày đến 60 ngày",IF(X100&lt;=90,"Nợ quá hạn từ 60 ngày đến 90 ngày",IF(X100&lt;=120,"Nợ quá hạn từ 90 ngày đến 120 ngày","Nợ quá hạn hơn 120 ngày có khả năng mất thanh toán")))))))</f>
        <v>Đã thanh toán</v>
      </c>
      <c r="Z10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46204</v>
      </c>
      <c r="AA100" s="92">
        <f>Table1[[#This Row],[Ngày Thanh toán]]</f>
        <v>46275</v>
      </c>
      <c r="AD100" s="93" t="str">
        <f>IF(Table1[[#This Row],[Mã khách hàng]]="","",VLOOKUP($A100,Ma_KH!$A:$Q,Ma_KH!O$1,0))</f>
        <v>SIBA MIỀN NAM</v>
      </c>
      <c r="AE100" s="93" t="str">
        <f>IF(Table1[[#This Row],[Mã khách hàng]]="","",VLOOKUP($A100,Ma_KH!$A:$Q,Ma_KH!P$1,0))</f>
        <v>CÔNG TY CỔ PHẦN SIBA FOOD VIỆT NAM</v>
      </c>
      <c r="AF100" s="93" t="str">
        <f>VLOOKUP(A100,Ma_KH!A:Q,Ma_KH!J$1,0)</f>
        <v>Trần Hạo Nhị</v>
      </c>
      <c r="AG100" s="93" t="str">
        <f>VLOOKUP(Table1[[#This Row],[Mã khách hàng]],Ma_KH!A:L,12,0)</f>
        <v>TP.Hồ Chí Minh</v>
      </c>
    </row>
    <row r="101" spans="1:33">
      <c r="A101" s="110" t="s">
        <v>7214</v>
      </c>
      <c r="B101" s="110" t="s">
        <v>7215</v>
      </c>
      <c r="C101" s="127">
        <v>46206</v>
      </c>
      <c r="D101" s="119" t="s">
        <v>7283</v>
      </c>
      <c r="E101" s="127">
        <v>46206</v>
      </c>
      <c r="F101" s="110" t="s">
        <v>7284</v>
      </c>
      <c r="G101" s="110" t="s">
        <v>7285</v>
      </c>
      <c r="H101" s="120">
        <v>1227964</v>
      </c>
      <c r="I101" s="120">
        <v>0</v>
      </c>
      <c r="J101" s="29">
        <v>98237</v>
      </c>
      <c r="K101" s="29">
        <v>1326201</v>
      </c>
      <c r="L101" s="105" t="s">
        <v>24</v>
      </c>
      <c r="M101" s="109">
        <v>46275</v>
      </c>
      <c r="O101" s="29">
        <f>IF(Table1[[#This Row],[Phân loại]]="Tồn đầu kỳ",Table1[[#This Row],[Tổng giá trị]],0)</f>
        <v>0</v>
      </c>
      <c r="P101" s="105">
        <f>IF(Table1[[#This Row],[Số còn phải thu ĐK]]&lt;&gt;0,0,Table1[[#This Row],[Tổng giá trị]])</f>
        <v>1326201</v>
      </c>
      <c r="Q101" s="29">
        <f t="shared" ref="Q101:Q103" si="17">IF(M101&lt;&gt;"",IF(O101&lt;&gt;0,O101,P101),0)</f>
        <v>1326201</v>
      </c>
      <c r="R101" s="105">
        <f>Table1[[#This Row],[Số còn phải thu ĐK]]+Table1[[#This Row],[Giá Trị HD sau CK]]-Table1[[#This Row],[Số tiền đã thu]]</f>
        <v>0</v>
      </c>
      <c r="S101" s="106">
        <f>IF(Table1[[#This Row],[Ngày hóa đơn]]&lt;&gt;"",Table1[[#This Row],[Ngày hóa đơn]],Table1[[#This Row],[Ngày hạch toán]])</f>
        <v>46206</v>
      </c>
      <c r="T101" s="105"/>
      <c r="U101" s="106">
        <f>IF(Table1[[#This Row],[Ngày tính CN]]="","",S101+T101)</f>
        <v>46206</v>
      </c>
      <c r="V101" s="133">
        <f ca="1">IF(Table1[[#This Row],[Hạn thanh toán]]="","",IF((U101-NOW())&lt;0,0,(U101-NOW())))</f>
        <v>0</v>
      </c>
      <c r="W101" s="29"/>
      <c r="X101" s="29" t="str">
        <f t="shared" ref="X101:X103" ca="1" si="18">IF(OR($U101="",$R101=0),"",IF(($U101-NOW())&lt;0,-($U101-NOW()),0))</f>
        <v/>
      </c>
      <c r="Y101" s="93" t="str">
        <f t="shared" ref="Y101:Y103" si="19">IF(R101=0,"Đã thanh toán",IF(X101="","",IF(X101&lt;=0,"Chưa đến hạn thanh toán",IF(X101&lt;=30,"Nợ quá hạn 30 ngày",IF(X101&lt;=60,"Nợ quá hạn từ 30 ngày đến 60 ngày",IF(X101&lt;=90,"Nợ quá hạn từ 60 ngày đến 90 ngày",IF(X101&lt;=120,"Nợ quá hạn từ 90 ngày đến 120 ngày","Nợ quá hạn hơn 120 ngày có khả năng mất thanh toán")))))))</f>
        <v>Đã thanh toán</v>
      </c>
      <c r="Z10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46206</v>
      </c>
      <c r="AA101" s="92">
        <f>Table1[[#This Row],[Ngày Thanh toán]]</f>
        <v>46275</v>
      </c>
      <c r="AD101" s="93" t="str">
        <f>IF(Table1[[#This Row],[Mã khách hàng]]="","",VLOOKUP($A101,Ma_KH!$A:$Q,Ma_KH!O$1,0))</f>
        <v>SIBA MIỀN NAM</v>
      </c>
      <c r="AE101" s="93" t="str">
        <f>IF(Table1[[#This Row],[Mã khách hàng]]="","",VLOOKUP($A101,Ma_KH!$A:$Q,Ma_KH!P$1,0))</f>
        <v>CÔNG TY CỔ PHẦN SIBA FOOD VIỆT NAM</v>
      </c>
      <c r="AF101" s="93" t="str">
        <f>VLOOKUP(A101,Ma_KH!A:Q,Ma_KH!J$1,0)</f>
        <v>Trần Hạo Nhị</v>
      </c>
      <c r="AG101" s="93" t="str">
        <f>VLOOKUP(Table1[[#This Row],[Mã khách hàng]],Ma_KH!A:L,12,0)</f>
        <v>Hồ Chí Minh</v>
      </c>
    </row>
    <row r="102" spans="1:33">
      <c r="A102" s="110" t="s">
        <v>7286</v>
      </c>
      <c r="B102" s="110" t="s">
        <v>7287</v>
      </c>
      <c r="C102" s="127">
        <v>46206</v>
      </c>
      <c r="D102" s="119" t="s">
        <v>7288</v>
      </c>
      <c r="E102" s="127">
        <v>46206</v>
      </c>
      <c r="F102" s="110" t="s">
        <v>7289</v>
      </c>
      <c r="G102" s="110" t="s">
        <v>7290</v>
      </c>
      <c r="H102" s="120">
        <v>1596296</v>
      </c>
      <c r="I102" s="120">
        <v>159629</v>
      </c>
      <c r="J102" s="29">
        <v>114933</v>
      </c>
      <c r="K102" s="29">
        <v>1551600</v>
      </c>
      <c r="L102" s="105" t="s">
        <v>24</v>
      </c>
      <c r="M102" s="109">
        <v>46275</v>
      </c>
      <c r="O102" s="29">
        <f>IF(Table1[[#This Row],[Phân loại]]="Tồn đầu kỳ",Table1[[#This Row],[Tổng giá trị]],0)</f>
        <v>0</v>
      </c>
      <c r="P102" s="105">
        <f>IF(Table1[[#This Row],[Số còn phải thu ĐK]]&lt;&gt;0,0,Table1[[#This Row],[Tổng giá trị]])</f>
        <v>1551600</v>
      </c>
      <c r="Q102" s="29">
        <f t="shared" si="17"/>
        <v>1551600</v>
      </c>
      <c r="R102" s="105">
        <f>Table1[[#This Row],[Số còn phải thu ĐK]]+Table1[[#This Row],[Giá Trị HD sau CK]]-Table1[[#This Row],[Số tiền đã thu]]</f>
        <v>0</v>
      </c>
      <c r="S102" s="106">
        <f>IF(Table1[[#This Row],[Ngày hóa đơn]]&lt;&gt;"",Table1[[#This Row],[Ngày hóa đơn]],Table1[[#This Row],[Ngày hạch toán]])</f>
        <v>46206</v>
      </c>
      <c r="T102" s="105"/>
      <c r="U102" s="106">
        <f>IF(Table1[[#This Row],[Ngày tính CN]]="","",S102+T102)</f>
        <v>46206</v>
      </c>
      <c r="V102" s="133">
        <f ca="1">IF(Table1[[#This Row],[Hạn thanh toán]]="","",IF((U102-NOW())&lt;0,0,(U102-NOW())))</f>
        <v>0</v>
      </c>
      <c r="W102" s="29"/>
      <c r="X102" s="29" t="str">
        <f t="shared" ca="1" si="18"/>
        <v/>
      </c>
      <c r="Y102" s="93" t="str">
        <f t="shared" si="19"/>
        <v>Đã thanh toán</v>
      </c>
      <c r="Z10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46206</v>
      </c>
      <c r="AA102" s="92">
        <f>Table1[[#This Row],[Ngày Thanh toán]]</f>
        <v>46275</v>
      </c>
      <c r="AD102" s="93" t="str">
        <f>IF(Table1[[#This Row],[Mã khách hàng]]="","",VLOOKUP($A102,Ma_KH!$A:$Q,Ma_KH!O$1,0))</f>
        <v>SIBA MIỀN BẮC</v>
      </c>
      <c r="AE102" s="93" t="str">
        <f>IF(Table1[[#This Row],[Mã khách hàng]]="","",VLOOKUP($A102,Ma_KH!$A:$Q,Ma_KH!P$1,0))</f>
        <v>CHI NHÁNH CÔNG TY CỔ PHẦN SIBA FOOD VIỆT NAM TẠI HÀ NỘI</v>
      </c>
      <c r="AF102" s="93" t="str">
        <f>VLOOKUP(A102,Ma_KH!A:Q,Ma_KH!J$1,0)</f>
        <v>Vũ Anh Tuấn</v>
      </c>
      <c r="AG102" s="93" t="str">
        <f>VLOOKUP(Table1[[#This Row],[Mã khách hàng]],Ma_KH!A:L,12,0)</f>
        <v>Hà Nội</v>
      </c>
    </row>
    <row r="103" spans="1:33">
      <c r="A103" s="116" t="s">
        <v>7356</v>
      </c>
      <c r="B103" s="116" t="s">
        <v>7357</v>
      </c>
      <c r="C103" s="128">
        <v>46206</v>
      </c>
      <c r="D103" s="117" t="s">
        <v>7358</v>
      </c>
      <c r="E103" s="128">
        <v>46206</v>
      </c>
      <c r="F103" s="116" t="s">
        <v>7359</v>
      </c>
      <c r="G103" s="116" t="s">
        <v>7360</v>
      </c>
      <c r="H103" s="118">
        <v>1070054</v>
      </c>
      <c r="I103" s="118">
        <v>107005</v>
      </c>
      <c r="J103" s="29">
        <v>77044</v>
      </c>
      <c r="K103" s="29">
        <v>1040093</v>
      </c>
      <c r="L103" s="105" t="s">
        <v>24</v>
      </c>
      <c r="M103" s="109">
        <v>46275</v>
      </c>
      <c r="O103" s="29">
        <f>IF(Table1[[#This Row],[Phân loại]]="Tồn đầu kỳ",Table1[[#This Row],[Tổng giá trị]],0)</f>
        <v>0</v>
      </c>
      <c r="P103" s="105">
        <f>IF(Table1[[#This Row],[Số còn phải thu ĐK]]&lt;&gt;0,0,Table1[[#This Row],[Tổng giá trị]])</f>
        <v>1040093</v>
      </c>
      <c r="Q103" s="29">
        <f t="shared" si="17"/>
        <v>1040093</v>
      </c>
      <c r="R103" s="105">
        <f>Table1[[#This Row],[Số còn phải thu ĐK]]+Table1[[#This Row],[Giá Trị HD sau CK]]-Table1[[#This Row],[Số tiền đã thu]]</f>
        <v>0</v>
      </c>
      <c r="S103" s="106">
        <f>IF(Table1[[#This Row],[Ngày hóa đơn]]&lt;&gt;"",Table1[[#This Row],[Ngày hóa đơn]],Table1[[#This Row],[Ngày hạch toán]])</f>
        <v>46206</v>
      </c>
      <c r="T103" s="105"/>
      <c r="U103" s="106">
        <f>IF(Table1[[#This Row],[Ngày tính CN]]="","",S103+T103)</f>
        <v>46206</v>
      </c>
      <c r="V103" s="133">
        <f ca="1">IF(Table1[[#This Row],[Hạn thanh toán]]="","",IF((U103-NOW())&lt;0,0,(U103-NOW())))</f>
        <v>0</v>
      </c>
      <c r="W103" s="29"/>
      <c r="X103" s="29" t="str">
        <f t="shared" ca="1" si="18"/>
        <v/>
      </c>
      <c r="Y103" s="93" t="str">
        <f t="shared" si="19"/>
        <v>Đã thanh toán</v>
      </c>
      <c r="Z10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46206</v>
      </c>
      <c r="AA103" s="92">
        <f>Table1[[#This Row],[Ngày Thanh toán]]</f>
        <v>46275</v>
      </c>
      <c r="AD103" s="93" t="str">
        <f>IF(Table1[[#This Row],[Mã khách hàng]]="","",VLOOKUP($A103,Ma_KH!$A:$Q,Ma_KH!O$1,0))</f>
        <v>SIBA MIỀN BẮC</v>
      </c>
      <c r="AE103" s="93" t="str">
        <f>IF(Table1[[#This Row],[Mã khách hàng]]="","",VLOOKUP($A103,Ma_KH!$A:$Q,Ma_KH!P$1,0))</f>
        <v>CHI NHÁNH CÔNG TY CỔ PHẦN SIBA FOOD VIỆT NAM TẠI HÀ NỘI</v>
      </c>
      <c r="AF103" s="93" t="str">
        <f>VLOOKUP(A103,Ma_KH!A:Q,Ma_KH!J$1,0)</f>
        <v>Đỗ Minh Quang</v>
      </c>
      <c r="AG103" s="93" t="str">
        <f>VLOOKUP(Table1[[#This Row],[Mã khách hàng]],Ma_KH!A:L,12,0)</f>
        <v>Hà Nội</v>
      </c>
    </row>
    <row r="104" spans="1:33">
      <c r="A104" s="116" t="s">
        <v>6875</v>
      </c>
      <c r="B104" s="116" t="s">
        <v>2917</v>
      </c>
      <c r="C104" s="128">
        <v>46209</v>
      </c>
      <c r="D104" s="117" t="s">
        <v>7361</v>
      </c>
      <c r="E104" s="128">
        <v>46209</v>
      </c>
      <c r="F104" s="116" t="s">
        <v>7362</v>
      </c>
      <c r="G104" s="116" t="s">
        <v>7363</v>
      </c>
      <c r="H104" s="118">
        <v>720528</v>
      </c>
      <c r="I104" s="118">
        <v>0</v>
      </c>
      <c r="J104" s="29">
        <v>57642</v>
      </c>
      <c r="K104" s="29">
        <v>778170</v>
      </c>
      <c r="L104" s="105" t="s">
        <v>24</v>
      </c>
      <c r="M104" s="109">
        <v>46275</v>
      </c>
      <c r="O104" s="29">
        <f>IF(Table1[[#This Row],[Phân loại]]="Tồn đầu kỳ",Table1[[#This Row],[Tổng giá trị]],0)</f>
        <v>0</v>
      </c>
      <c r="P104" s="105">
        <f>IF(Table1[[#This Row],[Số còn phải thu ĐK]]&lt;&gt;0,0,Table1[[#This Row],[Tổng giá trị]])</f>
        <v>778170</v>
      </c>
      <c r="Q104" s="29">
        <f>IF(M104&lt;&gt;"",IF(O104&lt;&gt;0,O104,P104),0)</f>
        <v>778170</v>
      </c>
      <c r="R104" s="105">
        <f>Table1[[#This Row],[Số còn phải thu ĐK]]+Table1[[#This Row],[Giá Trị HD sau CK]]-Table1[[#This Row],[Số tiền đã thu]]</f>
        <v>0</v>
      </c>
      <c r="S104" s="106">
        <f>IF(Table1[[#This Row],[Ngày hóa đơn]]&lt;&gt;"",Table1[[#This Row],[Ngày hóa đơn]],Table1[[#This Row],[Ngày hạch toán]])</f>
        <v>46209</v>
      </c>
      <c r="T104" s="105"/>
      <c r="U104" s="106">
        <f>IF(Table1[[#This Row],[Ngày tính CN]]="","",S104+T104)</f>
        <v>46209</v>
      </c>
      <c r="V104" s="133">
        <f ca="1">IF(Table1[[#This Row],[Hạn thanh toán]]="","",IF((U104-NOW())&lt;0,0,(U104-NOW())))</f>
        <v>0</v>
      </c>
      <c r="W104" s="29"/>
      <c r="X104" s="29" t="str">
        <f ca="1">IF(OR($U104="",$R104=0),"",IF(($U104-NOW())&lt;0,-($U104-NOW()),0))</f>
        <v/>
      </c>
      <c r="Y104" s="93" t="str">
        <f>IF(R104=0,"Đã thanh toán",IF(X104="","",IF(X104&lt;=0,"Chưa đến hạn thanh toán",IF(X104&lt;=30,"Nợ quá hạn 30 ngày",IF(X104&lt;=60,"Nợ quá hạn từ 30 ngày đến 60 ngày",IF(X104&lt;=90,"Nợ quá hạn từ 60 ngày đến 90 ngày",IF(X104&lt;=120,"Nợ quá hạn từ 90 ngày đến 120 ngày","Nợ quá hạn hơn 120 ngày có khả năng mất thanh toán")))))))</f>
        <v>Đã thanh toán</v>
      </c>
      <c r="Z10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46209</v>
      </c>
      <c r="AA104" s="92">
        <f>Table1[[#This Row],[Ngày Thanh toán]]</f>
        <v>46275</v>
      </c>
      <c r="AD104" s="93" t="str">
        <f>IF(Table1[[#This Row],[Mã khách hàng]]="","",VLOOKUP($A104,Ma_KH!$A:$Q,Ma_KH!O$1,0))</f>
        <v>SIBA MIỀN BẮC</v>
      </c>
      <c r="AE104" s="93" t="str">
        <f>IF(Table1[[#This Row],[Mã khách hàng]]="","",VLOOKUP($A104,Ma_KH!$A:$Q,Ma_KH!P$1,0))</f>
        <v>CHI NHÁNH CÔNG TY CỔ PHẦN SIBA FOOD VIỆT NAM TẠI HÀ NỘI</v>
      </c>
      <c r="AF104" s="93" t="str">
        <f>VLOOKUP(A104,Ma_KH!A:Q,Ma_KH!J$1,0)</f>
        <v>Đỗ Minh Quang</v>
      </c>
      <c r="AG104" s="93" t="str">
        <f>VLOOKUP(Table1[[#This Row],[Mã khách hàng]],Ma_KH!A:L,12,0)</f>
        <v>Hà Nội</v>
      </c>
    </row>
    <row r="105" spans="1:33">
      <c r="A105" s="116" t="s">
        <v>7241</v>
      </c>
      <c r="B105" s="116" t="s">
        <v>7242</v>
      </c>
      <c r="C105" s="128">
        <v>46211</v>
      </c>
      <c r="D105" s="117" t="s">
        <v>7364</v>
      </c>
      <c r="E105" s="128">
        <v>46211</v>
      </c>
      <c r="F105" s="116" t="s">
        <v>7365</v>
      </c>
      <c r="G105" s="116" t="s">
        <v>7366</v>
      </c>
      <c r="H105" s="118">
        <v>1328565</v>
      </c>
      <c r="I105" s="118">
        <v>0</v>
      </c>
      <c r="J105" s="29">
        <v>106285</v>
      </c>
      <c r="K105" s="29">
        <v>1434850</v>
      </c>
      <c r="L105" s="105" t="s">
        <v>24</v>
      </c>
      <c r="M105" s="109">
        <v>46275</v>
      </c>
      <c r="O105" s="29">
        <f>IF(Table1[[#This Row],[Phân loại]]="Tồn đầu kỳ",Table1[[#This Row],[Tổng giá trị]],0)</f>
        <v>0</v>
      </c>
      <c r="P105" s="105">
        <f>IF(Table1[[#This Row],[Số còn phải thu ĐK]]&lt;&gt;0,0,Table1[[#This Row],[Tổng giá trị]])</f>
        <v>1434850</v>
      </c>
      <c r="Q105" s="29">
        <f>IF(M105&lt;&gt;"",IF(O105&lt;&gt;0,O105,P105),0)</f>
        <v>1434850</v>
      </c>
      <c r="R105" s="105">
        <f>Table1[[#This Row],[Số còn phải thu ĐK]]+Table1[[#This Row],[Giá Trị HD sau CK]]-Table1[[#This Row],[Số tiền đã thu]]</f>
        <v>0</v>
      </c>
      <c r="S105" s="106">
        <f>IF(Table1[[#This Row],[Ngày hóa đơn]]&lt;&gt;"",Table1[[#This Row],[Ngày hóa đơn]],Table1[[#This Row],[Ngày hạch toán]])</f>
        <v>46211</v>
      </c>
      <c r="T105" s="105"/>
      <c r="U105" s="106">
        <f>IF(Table1[[#This Row],[Ngày tính CN]]="","",S105+T105)</f>
        <v>46211</v>
      </c>
      <c r="V105" s="133">
        <f ca="1">IF(Table1[[#This Row],[Hạn thanh toán]]="","",IF((U105-NOW())&lt;0,0,(U105-NOW())))</f>
        <v>0</v>
      </c>
      <c r="W105" s="29"/>
      <c r="X105" s="29" t="str">
        <f ca="1">IF(OR($U105="",$R105=0),"",IF(($U105-NOW())&lt;0,-($U105-NOW()),0))</f>
        <v/>
      </c>
      <c r="Y105" s="93" t="str">
        <f>IF(R105=0,"Đã thanh toán",IF(X105="","",IF(X105&lt;=0,"Chưa đến hạn thanh toán",IF(X105&lt;=30,"Nợ quá hạn 30 ngày",IF(X105&lt;=60,"Nợ quá hạn từ 30 ngày đến 60 ngày",IF(X105&lt;=90,"Nợ quá hạn từ 60 ngày đến 90 ngày",IF(X105&lt;=120,"Nợ quá hạn từ 90 ngày đến 120 ngày","Nợ quá hạn hơn 120 ngày có khả năng mất thanh toán")))))))</f>
        <v>Đã thanh toán</v>
      </c>
      <c r="Z10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46211</v>
      </c>
      <c r="AA105" s="92">
        <f>Table1[[#This Row],[Ngày Thanh toán]]</f>
        <v>46275</v>
      </c>
      <c r="AD105" s="93" t="str">
        <f>IF(Table1[[#This Row],[Mã khách hàng]]="","",VLOOKUP($A105,Ma_KH!$A:$Q,Ma_KH!O$1,0))</f>
        <v>SIBA MIỀN BẮC</v>
      </c>
      <c r="AE105" s="93" t="str">
        <f>IF(Table1[[#This Row],[Mã khách hàng]]="","",VLOOKUP($A105,Ma_KH!$A:$Q,Ma_KH!P$1,0))</f>
        <v>CHI NHÁNH CÔNG TY CỔ PHẦN SIBA FOOD VIỆT NAM TẠI HÀ NỘI</v>
      </c>
      <c r="AF105" s="93" t="str">
        <f>VLOOKUP(A105,Ma_KH!A:Q,Ma_KH!J$1,0)</f>
        <v>Đỗ Minh Quang</v>
      </c>
      <c r="AG105" s="93" t="str">
        <f>VLOOKUP(Table1[[#This Row],[Mã khách hàng]],Ma_KH!A:L,12,0)</f>
        <v>Hà Nội</v>
      </c>
    </row>
    <row r="106" spans="1:33">
      <c r="A106" s="110" t="s">
        <v>7209</v>
      </c>
      <c r="B106" s="110" t="s">
        <v>7210</v>
      </c>
      <c r="C106" s="127">
        <v>46213</v>
      </c>
      <c r="D106" s="119" t="s">
        <v>7367</v>
      </c>
      <c r="E106" s="127">
        <v>46213</v>
      </c>
      <c r="F106" s="110" t="s">
        <v>7368</v>
      </c>
      <c r="G106" s="110" t="s">
        <v>7369</v>
      </c>
      <c r="H106" s="120">
        <v>1947852</v>
      </c>
      <c r="I106" s="120">
        <v>0</v>
      </c>
      <c r="J106" s="29">
        <v>155828</v>
      </c>
      <c r="K106" s="29">
        <v>2103680</v>
      </c>
      <c r="L106" s="105" t="s">
        <v>24</v>
      </c>
      <c r="M106" s="109">
        <v>46275</v>
      </c>
      <c r="O106" s="29">
        <f>IF(Table1[[#This Row],[Phân loại]]="Tồn đầu kỳ",Table1[[#This Row],[Tổng giá trị]],0)</f>
        <v>0</v>
      </c>
      <c r="P106" s="105">
        <f>IF(Table1[[#This Row],[Số còn phải thu ĐK]]&lt;&gt;0,0,Table1[[#This Row],[Tổng giá trị]])</f>
        <v>2103680</v>
      </c>
      <c r="Q106" s="29">
        <f t="shared" ref="Q106:Q107" si="20">IF(M106&lt;&gt;"",IF(O106&lt;&gt;0,O106,P106),0)</f>
        <v>2103680</v>
      </c>
      <c r="R106" s="105">
        <f>Table1[[#This Row],[Số còn phải thu ĐK]]+Table1[[#This Row],[Giá Trị HD sau CK]]-Table1[[#This Row],[Số tiền đã thu]]</f>
        <v>0</v>
      </c>
      <c r="S106" s="106">
        <f>IF(Table1[[#This Row],[Ngày hóa đơn]]&lt;&gt;"",Table1[[#This Row],[Ngày hóa đơn]],Table1[[#This Row],[Ngày hạch toán]])</f>
        <v>46213</v>
      </c>
      <c r="T106" s="105"/>
      <c r="U106" s="106">
        <f>IF(Table1[[#This Row],[Ngày tính CN]]="","",S106+T106)</f>
        <v>46213</v>
      </c>
      <c r="V106" s="133">
        <f ca="1">IF(Table1[[#This Row],[Hạn thanh toán]]="","",IF((U106-NOW())&lt;0,0,(U106-NOW())))</f>
        <v>0</v>
      </c>
      <c r="W106" s="29"/>
      <c r="X106" s="29" t="str">
        <f t="shared" ref="X106:X107" ca="1" si="21">IF(OR($U106="",$R106=0),"",IF(($U106-NOW())&lt;0,-($U106-NOW()),0))</f>
        <v/>
      </c>
      <c r="Y106" s="93" t="str">
        <f t="shared" ref="Y106:Y107" si="22">IF(R106=0,"Đã thanh toán",IF(X106="","",IF(X106&lt;=0,"Chưa đến hạn thanh toán",IF(X106&lt;=30,"Nợ quá hạn 30 ngày",IF(X106&lt;=60,"Nợ quá hạn từ 30 ngày đến 60 ngày",IF(X106&lt;=90,"Nợ quá hạn từ 60 ngày đến 90 ngày",IF(X106&lt;=120,"Nợ quá hạn từ 90 ngày đến 120 ngày","Nợ quá hạn hơn 120 ngày có khả năng mất thanh toán")))))))</f>
        <v>Đã thanh toán</v>
      </c>
      <c r="Z10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46213</v>
      </c>
      <c r="AA106" s="92">
        <f>Table1[[#This Row],[Ngày Thanh toán]]</f>
        <v>46275</v>
      </c>
      <c r="AD106" s="93" t="str">
        <f>IF(Table1[[#This Row],[Mã khách hàng]]="","",VLOOKUP($A106,Ma_KH!$A:$Q,Ma_KH!O$1,0))</f>
        <v>SIBA MIỀN NAM</v>
      </c>
      <c r="AE106" s="93" t="str">
        <f>IF(Table1[[#This Row],[Mã khách hàng]]="","",VLOOKUP($A106,Ma_KH!$A:$Q,Ma_KH!P$1,0))</f>
        <v>CÔNG TY CỔ PHẦN SIBA FOOD VIỆT NAM</v>
      </c>
      <c r="AF106" s="93" t="str">
        <f>VLOOKUP(A106,Ma_KH!A:Q,Ma_KH!J$1,0)</f>
        <v>Trần Hạo Nhị</v>
      </c>
      <c r="AG106" s="93" t="str">
        <f>VLOOKUP(Table1[[#This Row],[Mã khách hàng]],Ma_KH!A:L,12,0)</f>
        <v>Hồ Chí Minh</v>
      </c>
    </row>
    <row r="107" spans="1:33">
      <c r="A107" s="116" t="s">
        <v>6871</v>
      </c>
      <c r="B107" s="116" t="s">
        <v>2878</v>
      </c>
      <c r="C107" s="128">
        <v>46213</v>
      </c>
      <c r="D107" s="117" t="s">
        <v>7370</v>
      </c>
      <c r="E107" s="128">
        <v>46213</v>
      </c>
      <c r="F107" s="116" t="s">
        <v>7371</v>
      </c>
      <c r="G107" s="116" t="s">
        <v>7372</v>
      </c>
      <c r="H107" s="118">
        <v>862498</v>
      </c>
      <c r="I107" s="118">
        <v>0</v>
      </c>
      <c r="J107" s="29">
        <v>69000</v>
      </c>
      <c r="K107" s="29">
        <v>931498</v>
      </c>
      <c r="L107" s="105" t="s">
        <v>24</v>
      </c>
      <c r="M107" s="109">
        <v>46275</v>
      </c>
      <c r="O107" s="29">
        <f>IF(Table1[[#This Row],[Phân loại]]="Tồn đầu kỳ",Table1[[#This Row],[Tổng giá trị]],0)</f>
        <v>0</v>
      </c>
      <c r="P107" s="105">
        <f>IF(Table1[[#This Row],[Số còn phải thu ĐK]]&lt;&gt;0,0,Table1[[#This Row],[Tổng giá trị]])</f>
        <v>931498</v>
      </c>
      <c r="Q107" s="29">
        <f t="shared" si="20"/>
        <v>931498</v>
      </c>
      <c r="R107" s="105">
        <f>Table1[[#This Row],[Số còn phải thu ĐK]]+Table1[[#This Row],[Giá Trị HD sau CK]]-Table1[[#This Row],[Số tiền đã thu]]</f>
        <v>0</v>
      </c>
      <c r="S107" s="106">
        <f>IF(Table1[[#This Row],[Ngày hóa đơn]]&lt;&gt;"",Table1[[#This Row],[Ngày hóa đơn]],Table1[[#This Row],[Ngày hạch toán]])</f>
        <v>46213</v>
      </c>
      <c r="T107" s="105"/>
      <c r="U107" s="106">
        <f>IF(Table1[[#This Row],[Ngày tính CN]]="","",S107+T107)</f>
        <v>46213</v>
      </c>
      <c r="V107" s="133">
        <f ca="1">IF(Table1[[#This Row],[Hạn thanh toán]]="","",IF((U107-NOW())&lt;0,0,(U107-NOW())))</f>
        <v>0</v>
      </c>
      <c r="W107" s="29"/>
      <c r="X107" s="29" t="str">
        <f t="shared" ca="1" si="21"/>
        <v/>
      </c>
      <c r="Y107" s="93" t="str">
        <f t="shared" si="22"/>
        <v>Đã thanh toán</v>
      </c>
      <c r="Z10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46213</v>
      </c>
      <c r="AA107" s="92">
        <f>Table1[[#This Row],[Ngày Thanh toán]]</f>
        <v>46275</v>
      </c>
      <c r="AD107" s="93" t="str">
        <f>IF(Table1[[#This Row],[Mã khách hàng]]="","",VLOOKUP($A107,Ma_KH!$A:$Q,Ma_KH!O$1,0))</f>
        <v>SIBA MIỀN BẮC</v>
      </c>
      <c r="AE107" s="93" t="str">
        <f>IF(Table1[[#This Row],[Mã khách hàng]]="","",VLOOKUP($A107,Ma_KH!$A:$Q,Ma_KH!P$1,0))</f>
        <v>CHI NHÁNH CÔNG TY CỔ PHẦN SIBA FOOD VIỆT NAM TẠI HÀ NỘI</v>
      </c>
      <c r="AF107" s="93" t="str">
        <f>VLOOKUP(A107,Ma_KH!A:Q,Ma_KH!J$1,0)</f>
        <v>Đỗ Minh Quang</v>
      </c>
      <c r="AG107" s="93" t="str">
        <f>VLOOKUP(Table1[[#This Row],[Mã khách hàng]],Ma_KH!A:L,12,0)</f>
        <v>Hà Nội</v>
      </c>
    </row>
    <row r="108" spans="1:33">
      <c r="A108" s="110" t="s">
        <v>7373</v>
      </c>
      <c r="B108" s="110" t="s">
        <v>7374</v>
      </c>
      <c r="C108" s="127">
        <v>46216</v>
      </c>
      <c r="D108" s="119" t="s">
        <v>7375</v>
      </c>
      <c r="E108" s="127">
        <v>46216</v>
      </c>
      <c r="F108" s="110" t="s">
        <v>7376</v>
      </c>
      <c r="G108" s="110" t="s">
        <v>7377</v>
      </c>
      <c r="H108" s="120">
        <v>2132427</v>
      </c>
      <c r="I108" s="120">
        <v>213243</v>
      </c>
      <c r="J108" s="78">
        <v>153535</v>
      </c>
      <c r="K108" s="78">
        <v>2072719</v>
      </c>
      <c r="L108" s="105" t="s">
        <v>24</v>
      </c>
      <c r="M108" s="109">
        <v>46275</v>
      </c>
      <c r="O108" s="78">
        <f>IF(Table1[[#This Row],[Phân loại]]="Tồn đầu kỳ",Table1[[#This Row],[Tổng giá trị]],0)</f>
        <v>0</v>
      </c>
      <c r="P108" s="105">
        <f>IF(Table1[[#This Row],[Số còn phải thu ĐK]]&lt;&gt;0,0,Table1[[#This Row],[Tổng giá trị]])</f>
        <v>2072719</v>
      </c>
      <c r="Q108" s="78">
        <f t="shared" ref="Q108:Q111" si="23">IF(M108&lt;&gt;"",IF(O108&lt;&gt;0,O108,P108),0)</f>
        <v>2072719</v>
      </c>
      <c r="R108" s="105">
        <f>Table1[[#This Row],[Số còn phải thu ĐK]]+Table1[[#This Row],[Giá Trị HD sau CK]]-Table1[[#This Row],[Số tiền đã thu]]</f>
        <v>0</v>
      </c>
      <c r="S108" s="106">
        <f>IF(Table1[[#This Row],[Ngày hóa đơn]]&lt;&gt;"",Table1[[#This Row],[Ngày hóa đơn]],Table1[[#This Row],[Ngày hạch toán]])</f>
        <v>46216</v>
      </c>
      <c r="T108" s="105"/>
      <c r="U108" s="106">
        <f>IF(Table1[[#This Row],[Ngày tính CN]]="","",S108+T108)</f>
        <v>46216</v>
      </c>
      <c r="V108" s="133">
        <f ca="1">IF(Table1[[#This Row],[Hạn thanh toán]]="","",IF((U108-NOW())&lt;0,0,(U108-NOW())))</f>
        <v>0</v>
      </c>
      <c r="X108" s="78" t="str">
        <f t="shared" ref="X108:X111" ca="1" si="24">IF(OR($U108="",$R108=0),"",IF(($U108-NOW())&lt;0,-($U108-NOW()),0))</f>
        <v/>
      </c>
      <c r="Y108" s="93" t="str">
        <f t="shared" ref="Y108:Y111" si="25">IF(R108=0,"Đã thanh toán",IF(X108="","",IF(X108&lt;=0,"Chưa đến hạn thanh toán",IF(X108&lt;=30,"Nợ quá hạn 30 ngày",IF(X108&lt;=60,"Nợ quá hạn từ 30 ngày đến 60 ngày",IF(X108&lt;=90,"Nợ quá hạn từ 60 ngày đến 90 ngày",IF(X108&lt;=120,"Nợ quá hạn từ 90 ngày đến 120 ngày","Nợ quá hạn hơn 120 ngày có khả năng mất thanh toán")))))))</f>
        <v>Đã thanh toán</v>
      </c>
      <c r="Z10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46216</v>
      </c>
      <c r="AA108" s="92">
        <f>Table1[[#This Row],[Ngày Thanh toán]]</f>
        <v>46275</v>
      </c>
      <c r="AD108" s="93" t="str">
        <f>IF(Table1[[#This Row],[Mã khách hàng]]="","",VLOOKUP($A108,Ma_KH!$A:$Q,Ma_KH!O$1,0))</f>
        <v>SIBA MIỀN BẮC</v>
      </c>
      <c r="AE108" s="93" t="str">
        <f>IF(Table1[[#This Row],[Mã khách hàng]]="","",VLOOKUP($A108,Ma_KH!$A:$Q,Ma_KH!P$1,0))</f>
        <v>CHI NHÁNH CÔNG TY CỔ PHẦN SIBA FOOD VIỆT NAM TẠI HÀ NỘI</v>
      </c>
      <c r="AF108" s="93" t="str">
        <f>VLOOKUP(A108,Ma_KH!A:Q,Ma_KH!J$1,0)</f>
        <v>Đỗ Minh Quang</v>
      </c>
      <c r="AG108" s="93" t="str">
        <f>VLOOKUP(Table1[[#This Row],[Mã khách hàng]],Ma_KH!A:L,12,0)</f>
        <v>Hà Nội</v>
      </c>
    </row>
    <row r="109" spans="1:33">
      <c r="A109" s="110" t="s">
        <v>7378</v>
      </c>
      <c r="B109" s="110" t="s">
        <v>7379</v>
      </c>
      <c r="C109" s="127">
        <v>46216</v>
      </c>
      <c r="D109" s="119" t="s">
        <v>7380</v>
      </c>
      <c r="E109" s="127">
        <v>46216</v>
      </c>
      <c r="F109" s="110" t="s">
        <v>7381</v>
      </c>
      <c r="G109" s="110" t="s">
        <v>7382</v>
      </c>
      <c r="H109" s="120">
        <v>1596296</v>
      </c>
      <c r="I109" s="120">
        <v>159629</v>
      </c>
      <c r="J109" s="78">
        <v>114933</v>
      </c>
      <c r="K109" s="78">
        <v>1551600</v>
      </c>
      <c r="L109" s="105" t="s">
        <v>24</v>
      </c>
      <c r="M109" s="109">
        <v>46275</v>
      </c>
      <c r="O109" s="78">
        <f>IF(Table1[[#This Row],[Phân loại]]="Tồn đầu kỳ",Table1[[#This Row],[Tổng giá trị]],0)</f>
        <v>0</v>
      </c>
      <c r="P109" s="105">
        <f>IF(Table1[[#This Row],[Số còn phải thu ĐK]]&lt;&gt;0,0,Table1[[#This Row],[Tổng giá trị]])</f>
        <v>1551600</v>
      </c>
      <c r="Q109" s="78">
        <f t="shared" si="23"/>
        <v>1551600</v>
      </c>
      <c r="R109" s="105">
        <f>Table1[[#This Row],[Số còn phải thu ĐK]]+Table1[[#This Row],[Giá Trị HD sau CK]]-Table1[[#This Row],[Số tiền đã thu]]</f>
        <v>0</v>
      </c>
      <c r="S109" s="106">
        <f>IF(Table1[[#This Row],[Ngày hóa đơn]]&lt;&gt;"",Table1[[#This Row],[Ngày hóa đơn]],Table1[[#This Row],[Ngày hạch toán]])</f>
        <v>46216</v>
      </c>
      <c r="T109" s="105"/>
      <c r="U109" s="106">
        <f>IF(Table1[[#This Row],[Ngày tính CN]]="","",S109+T109)</f>
        <v>46216</v>
      </c>
      <c r="V109" s="133">
        <f ca="1">IF(Table1[[#This Row],[Hạn thanh toán]]="","",IF((U109-NOW())&lt;0,0,(U109-NOW())))</f>
        <v>0</v>
      </c>
      <c r="X109" s="78" t="str">
        <f t="shared" ca="1" si="24"/>
        <v/>
      </c>
      <c r="Y109" s="93" t="str">
        <f t="shared" si="25"/>
        <v>Đã thanh toán</v>
      </c>
      <c r="Z10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46216</v>
      </c>
      <c r="AA109" s="92">
        <f>Table1[[#This Row],[Ngày Thanh toán]]</f>
        <v>46275</v>
      </c>
      <c r="AD109" s="93" t="str">
        <f>IF(Table1[[#This Row],[Mã khách hàng]]="","",VLOOKUP($A109,Ma_KH!$A:$Q,Ma_KH!O$1,0))</f>
        <v>SIBA MIỀN BẮC</v>
      </c>
      <c r="AE109" s="93" t="str">
        <f>IF(Table1[[#This Row],[Mã khách hàng]]="","",VLOOKUP($A109,Ma_KH!$A:$Q,Ma_KH!P$1,0))</f>
        <v>CHI NHÁNH CÔNG TY CỔ PHẦN SIBA FOOD VIỆT NAM TẠI HÀ NỘI</v>
      </c>
      <c r="AF109" s="93" t="str">
        <f>VLOOKUP(A109,Ma_KH!A:Q,Ma_KH!J$1,0)</f>
        <v>Đỗ Minh Quang</v>
      </c>
      <c r="AG109" s="93" t="str">
        <f>VLOOKUP(Table1[[#This Row],[Mã khách hàng]],Ma_KH!A:L,12,0)</f>
        <v>Hà Nội</v>
      </c>
    </row>
    <row r="110" spans="1:33">
      <c r="A110" s="110" t="s">
        <v>7383</v>
      </c>
      <c r="B110" s="110" t="s">
        <v>7384</v>
      </c>
      <c r="C110" s="127">
        <v>46216</v>
      </c>
      <c r="D110" s="119" t="s">
        <v>7385</v>
      </c>
      <c r="E110" s="127">
        <v>46216</v>
      </c>
      <c r="F110" s="110" t="s">
        <v>7386</v>
      </c>
      <c r="G110" s="110" t="s">
        <v>7387</v>
      </c>
      <c r="H110" s="120">
        <v>1596296</v>
      </c>
      <c r="I110" s="120">
        <v>159629</v>
      </c>
      <c r="J110" s="78">
        <v>114933</v>
      </c>
      <c r="K110" s="78">
        <v>1551600</v>
      </c>
      <c r="L110" s="105" t="s">
        <v>24</v>
      </c>
      <c r="M110" s="109">
        <v>46275</v>
      </c>
      <c r="O110" s="78">
        <f>IF(Table1[[#This Row],[Phân loại]]="Tồn đầu kỳ",Table1[[#This Row],[Tổng giá trị]],0)</f>
        <v>0</v>
      </c>
      <c r="P110" s="105">
        <f>IF(Table1[[#This Row],[Số còn phải thu ĐK]]&lt;&gt;0,0,Table1[[#This Row],[Tổng giá trị]])</f>
        <v>1551600</v>
      </c>
      <c r="Q110" s="78">
        <f t="shared" si="23"/>
        <v>1551600</v>
      </c>
      <c r="R110" s="105">
        <f>Table1[[#This Row],[Số còn phải thu ĐK]]+Table1[[#This Row],[Giá Trị HD sau CK]]-Table1[[#This Row],[Số tiền đã thu]]</f>
        <v>0</v>
      </c>
      <c r="S110" s="106">
        <f>IF(Table1[[#This Row],[Ngày hóa đơn]]&lt;&gt;"",Table1[[#This Row],[Ngày hóa đơn]],Table1[[#This Row],[Ngày hạch toán]])</f>
        <v>46216</v>
      </c>
      <c r="T110" s="105"/>
      <c r="U110" s="106">
        <f>IF(Table1[[#This Row],[Ngày tính CN]]="","",S110+T110)</f>
        <v>46216</v>
      </c>
      <c r="V110" s="133">
        <f ca="1">IF(Table1[[#This Row],[Hạn thanh toán]]="","",IF((U110-NOW())&lt;0,0,(U110-NOW())))</f>
        <v>0</v>
      </c>
      <c r="X110" s="78" t="str">
        <f t="shared" ca="1" si="24"/>
        <v/>
      </c>
      <c r="Y110" s="93" t="str">
        <f t="shared" si="25"/>
        <v>Đã thanh toán</v>
      </c>
      <c r="Z11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46216</v>
      </c>
      <c r="AA110" s="92">
        <f>Table1[[#This Row],[Ngày Thanh toán]]</f>
        <v>46275</v>
      </c>
      <c r="AD110" s="93" t="str">
        <f>IF(Table1[[#This Row],[Mã khách hàng]]="","",VLOOKUP($A110,Ma_KH!$A:$Q,Ma_KH!O$1,0))</f>
        <v>SIBA MIỀN BẮC</v>
      </c>
      <c r="AE110" s="93" t="str">
        <f>IF(Table1[[#This Row],[Mã khách hàng]]="","",VLOOKUP($A110,Ma_KH!$A:$Q,Ma_KH!P$1,0))</f>
        <v>CHI NHÁNH CÔNG TY CỔ PHẦN SIBA FOOD VIỆT NAM TẠI HÀ NỘI</v>
      </c>
      <c r="AF110" s="93" t="str">
        <f>VLOOKUP(A110,Ma_KH!A:Q,Ma_KH!J$1,0)</f>
        <v>Đỗ Minh Quang</v>
      </c>
      <c r="AG110" s="93" t="str">
        <f>VLOOKUP(Table1[[#This Row],[Mã khách hàng]],Ma_KH!A:L,12,0)</f>
        <v>Hà Nội</v>
      </c>
    </row>
    <row r="111" spans="1:33">
      <c r="A111" s="116" t="s">
        <v>7388</v>
      </c>
      <c r="B111" s="116" t="s">
        <v>7389</v>
      </c>
      <c r="C111" s="128">
        <v>46216</v>
      </c>
      <c r="D111" s="117" t="s">
        <v>7390</v>
      </c>
      <c r="E111" s="128">
        <v>46216</v>
      </c>
      <c r="F111" s="116" t="s">
        <v>7391</v>
      </c>
      <c r="G111" s="116" t="s">
        <v>7392</v>
      </c>
      <c r="H111" s="118">
        <v>1256552</v>
      </c>
      <c r="I111" s="118">
        <v>125655</v>
      </c>
      <c r="J111" s="78">
        <v>90472</v>
      </c>
      <c r="K111" s="78">
        <v>1221369</v>
      </c>
      <c r="L111" s="105" t="s">
        <v>24</v>
      </c>
      <c r="M111" s="109">
        <v>46275</v>
      </c>
      <c r="O111" s="78">
        <f>IF(Table1[[#This Row],[Phân loại]]="Tồn đầu kỳ",Table1[[#This Row],[Tổng giá trị]],0)</f>
        <v>0</v>
      </c>
      <c r="P111" s="105">
        <f>IF(Table1[[#This Row],[Số còn phải thu ĐK]]&lt;&gt;0,0,Table1[[#This Row],[Tổng giá trị]])</f>
        <v>1221369</v>
      </c>
      <c r="Q111" s="78">
        <f t="shared" si="23"/>
        <v>1221369</v>
      </c>
      <c r="R111" s="105">
        <f>Table1[[#This Row],[Số còn phải thu ĐK]]+Table1[[#This Row],[Giá Trị HD sau CK]]-Table1[[#This Row],[Số tiền đã thu]]</f>
        <v>0</v>
      </c>
      <c r="S111" s="106">
        <f>IF(Table1[[#This Row],[Ngày hóa đơn]]&lt;&gt;"",Table1[[#This Row],[Ngày hóa đơn]],Table1[[#This Row],[Ngày hạch toán]])</f>
        <v>46216</v>
      </c>
      <c r="T111" s="105"/>
      <c r="U111" s="106">
        <f>IF(Table1[[#This Row],[Ngày tính CN]]="","",S111+T111)</f>
        <v>46216</v>
      </c>
      <c r="V111" s="133">
        <f ca="1">IF(Table1[[#This Row],[Hạn thanh toán]]="","",IF((U111-NOW())&lt;0,0,(U111-NOW())))</f>
        <v>0</v>
      </c>
      <c r="X111" s="78" t="str">
        <f t="shared" ca="1" si="24"/>
        <v/>
      </c>
      <c r="Y111" s="93" t="str">
        <f t="shared" si="25"/>
        <v>Đã thanh toán</v>
      </c>
      <c r="Z11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46216</v>
      </c>
      <c r="AA111" s="92">
        <f>Table1[[#This Row],[Ngày Thanh toán]]</f>
        <v>46275</v>
      </c>
      <c r="AD111" s="93" t="str">
        <f>IF(Table1[[#This Row],[Mã khách hàng]]="","",VLOOKUP($A111,Ma_KH!$A:$Q,Ma_KH!O$1,0))</f>
        <v>SIBA MIỀN BẮC</v>
      </c>
      <c r="AE111" s="93" t="str">
        <f>IF(Table1[[#This Row],[Mã khách hàng]]="","",VLOOKUP($A111,Ma_KH!$A:$Q,Ma_KH!P$1,0))</f>
        <v>CHI NHÁNH CÔNG TY CỔ PHẦN SIBA FOOD VIỆT NAM TẠI HÀ NỘI</v>
      </c>
      <c r="AF111" s="93" t="str">
        <f>VLOOKUP(A111,Ma_KH!A:Q,Ma_KH!J$1,0)</f>
        <v>Đỗ Minh Quang</v>
      </c>
      <c r="AG111" s="93" t="str">
        <f>VLOOKUP(Table1[[#This Row],[Mã khách hàng]],Ma_KH!A:L,12,0)</f>
        <v>Hà Nội</v>
      </c>
    </row>
    <row r="112" spans="1:33">
      <c r="A112" s="110" t="s">
        <v>7199</v>
      </c>
      <c r="B112" s="110" t="s">
        <v>7200</v>
      </c>
      <c r="C112" s="127">
        <v>46217</v>
      </c>
      <c r="D112" s="119" t="s">
        <v>7393</v>
      </c>
      <c r="E112" s="127">
        <v>46217</v>
      </c>
      <c r="F112" s="110" t="s">
        <v>7394</v>
      </c>
      <c r="G112" s="110" t="s">
        <v>7395</v>
      </c>
      <c r="H112" s="120">
        <v>1039443</v>
      </c>
      <c r="I112" s="120">
        <v>0</v>
      </c>
      <c r="J112" s="78">
        <v>83155</v>
      </c>
      <c r="K112" s="78">
        <v>1122598</v>
      </c>
      <c r="L112" s="105" t="s">
        <v>24</v>
      </c>
      <c r="M112" s="109">
        <v>46275</v>
      </c>
      <c r="O112" s="78">
        <f>IF(Table1[[#This Row],[Phân loại]]="Tồn đầu kỳ",Table1[[#This Row],[Tổng giá trị]],0)</f>
        <v>0</v>
      </c>
      <c r="P112" s="105">
        <f>IF(Table1[[#This Row],[Số còn phải thu ĐK]]&lt;&gt;0,0,Table1[[#This Row],[Tổng giá trị]])</f>
        <v>1122598</v>
      </c>
      <c r="Q112" s="78">
        <f t="shared" ref="Q112:Q113" si="26">IF(M112&lt;&gt;"",IF(O112&lt;&gt;0,O112,P112),0)</f>
        <v>1122598</v>
      </c>
      <c r="R112" s="105">
        <f>Table1[[#This Row],[Số còn phải thu ĐK]]+Table1[[#This Row],[Giá Trị HD sau CK]]-Table1[[#This Row],[Số tiền đã thu]]</f>
        <v>0</v>
      </c>
      <c r="S112" s="106">
        <f>IF(Table1[[#This Row],[Ngày hóa đơn]]&lt;&gt;"",Table1[[#This Row],[Ngày hóa đơn]],Table1[[#This Row],[Ngày hạch toán]])</f>
        <v>46217</v>
      </c>
      <c r="T112" s="105"/>
      <c r="U112" s="106">
        <f>IF(Table1[[#This Row],[Ngày tính CN]]="","",S112+T112)</f>
        <v>46217</v>
      </c>
      <c r="V112" s="133">
        <f ca="1">IF(Table1[[#This Row],[Hạn thanh toán]]="","",IF((U112-NOW())&lt;0,0,(U112-NOW())))</f>
        <v>0</v>
      </c>
      <c r="X112" s="78" t="str">
        <f t="shared" ref="X112:X113" ca="1" si="27">IF(OR($U112="",$R112=0),"",IF(($U112-NOW())&lt;0,-($U112-NOW()),0))</f>
        <v/>
      </c>
      <c r="Y112" s="93" t="str">
        <f t="shared" ref="Y112:Y113" si="28">IF(R112=0,"Đã thanh toán",IF(X112="","",IF(X112&lt;=0,"Chưa đến hạn thanh toán",IF(X112&lt;=30,"Nợ quá hạn 30 ngày",IF(X112&lt;=60,"Nợ quá hạn từ 30 ngày đến 60 ngày",IF(X112&lt;=90,"Nợ quá hạn từ 60 ngày đến 90 ngày",IF(X112&lt;=120,"Nợ quá hạn từ 90 ngày đến 120 ngày","Nợ quá hạn hơn 120 ngày có khả năng mất thanh toán")))))))</f>
        <v>Đã thanh toán</v>
      </c>
      <c r="Z11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46217</v>
      </c>
      <c r="AA112" s="92">
        <f>Table1[[#This Row],[Ngày Thanh toán]]</f>
        <v>46275</v>
      </c>
      <c r="AD112" s="93" t="str">
        <f>IF(Table1[[#This Row],[Mã khách hàng]]="","",VLOOKUP($A112,Ma_KH!$A:$Q,Ma_KH!O$1,0))</f>
        <v>SIBA MIỀN NAM</v>
      </c>
      <c r="AE112" s="93" t="str">
        <f>IF(Table1[[#This Row],[Mã khách hàng]]="","",VLOOKUP($A112,Ma_KH!$A:$Q,Ma_KH!P$1,0))</f>
        <v>CÔNG TY CỔ PHẦN SIBA FOOD VIỆT NAM</v>
      </c>
      <c r="AF112" s="93" t="str">
        <f>VLOOKUP(A112,Ma_KH!A:Q,Ma_KH!J$1,0)</f>
        <v>Hứa Thị Ngọc Thơ</v>
      </c>
      <c r="AG112" s="93" t="str">
        <f>VLOOKUP(Table1[[#This Row],[Mã khách hàng]],Ma_KH!A:L,12,0)</f>
        <v>Hồ Chí Minh</v>
      </c>
    </row>
    <row r="113" spans="1:33">
      <c r="A113" s="116" t="s">
        <v>6875</v>
      </c>
      <c r="B113" s="116" t="s">
        <v>2917</v>
      </c>
      <c r="C113" s="128">
        <v>46217</v>
      </c>
      <c r="D113" s="117" t="s">
        <v>7396</v>
      </c>
      <c r="E113" s="128">
        <v>46217</v>
      </c>
      <c r="F113" s="116" t="s">
        <v>7397</v>
      </c>
      <c r="G113" s="116" t="s">
        <v>7398</v>
      </c>
      <c r="H113" s="118">
        <v>611235</v>
      </c>
      <c r="I113" s="118">
        <v>0</v>
      </c>
      <c r="J113" s="78">
        <v>48899</v>
      </c>
      <c r="K113" s="78">
        <v>660134</v>
      </c>
      <c r="L113" s="105" t="s">
        <v>24</v>
      </c>
      <c r="M113" s="109">
        <v>46275</v>
      </c>
      <c r="O113" s="78">
        <f>IF(Table1[[#This Row],[Phân loại]]="Tồn đầu kỳ",Table1[[#This Row],[Tổng giá trị]],0)</f>
        <v>0</v>
      </c>
      <c r="P113" s="105">
        <f>IF(Table1[[#This Row],[Số còn phải thu ĐK]]&lt;&gt;0,0,Table1[[#This Row],[Tổng giá trị]])</f>
        <v>660134</v>
      </c>
      <c r="Q113" s="78">
        <f t="shared" si="26"/>
        <v>660134</v>
      </c>
      <c r="R113" s="105">
        <f>Table1[[#This Row],[Số còn phải thu ĐK]]+Table1[[#This Row],[Giá Trị HD sau CK]]-Table1[[#This Row],[Số tiền đã thu]]</f>
        <v>0</v>
      </c>
      <c r="S113" s="106">
        <f>IF(Table1[[#This Row],[Ngày hóa đơn]]&lt;&gt;"",Table1[[#This Row],[Ngày hóa đơn]],Table1[[#This Row],[Ngày hạch toán]])</f>
        <v>46217</v>
      </c>
      <c r="T113" s="105"/>
      <c r="U113" s="106">
        <f>IF(Table1[[#This Row],[Ngày tính CN]]="","",S113+T113)</f>
        <v>46217</v>
      </c>
      <c r="V113" s="133">
        <f ca="1">IF(Table1[[#This Row],[Hạn thanh toán]]="","",IF((U113-NOW())&lt;0,0,(U113-NOW())))</f>
        <v>0</v>
      </c>
      <c r="X113" s="78" t="str">
        <f t="shared" ca="1" si="27"/>
        <v/>
      </c>
      <c r="Y113" s="93" t="str">
        <f t="shared" si="28"/>
        <v>Đã thanh toán</v>
      </c>
      <c r="Z11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46217</v>
      </c>
      <c r="AA113" s="92">
        <f>Table1[[#This Row],[Ngày Thanh toán]]</f>
        <v>46275</v>
      </c>
      <c r="AD113" s="93" t="str">
        <f>IF(Table1[[#This Row],[Mã khách hàng]]="","",VLOOKUP($A113,Ma_KH!$A:$Q,Ma_KH!O$1,0))</f>
        <v>SIBA MIỀN BẮC</v>
      </c>
      <c r="AE113" s="93" t="str">
        <f>IF(Table1[[#This Row],[Mã khách hàng]]="","",VLOOKUP($A113,Ma_KH!$A:$Q,Ma_KH!P$1,0))</f>
        <v>CHI NHÁNH CÔNG TY CỔ PHẦN SIBA FOOD VIỆT NAM TẠI HÀ NỘI</v>
      </c>
      <c r="AF113" s="93" t="str">
        <f>VLOOKUP(A113,Ma_KH!A:Q,Ma_KH!J$1,0)</f>
        <v>Đỗ Minh Quang</v>
      </c>
      <c r="AG113" s="93" t="str">
        <f>VLOOKUP(Table1[[#This Row],[Mã khách hàng]],Ma_KH!A:L,12,0)</f>
        <v>Hà Nội</v>
      </c>
    </row>
    <row r="114" spans="1:33">
      <c r="A114" s="116" t="s">
        <v>7181</v>
      </c>
      <c r="B114" s="116" t="s">
        <v>7182</v>
      </c>
      <c r="C114" s="128">
        <v>46219</v>
      </c>
      <c r="D114" s="117" t="s">
        <v>7399</v>
      </c>
      <c r="E114" s="128">
        <v>46219</v>
      </c>
      <c r="F114" s="116" t="s">
        <v>7400</v>
      </c>
      <c r="G114" s="116" t="s">
        <v>7401</v>
      </c>
      <c r="H114" s="118">
        <v>1394916</v>
      </c>
      <c r="I114" s="118">
        <v>0</v>
      </c>
      <c r="J114" s="78">
        <v>111593</v>
      </c>
      <c r="K114" s="78">
        <v>1506509</v>
      </c>
      <c r="L114" s="105" t="s">
        <v>24</v>
      </c>
      <c r="M114" s="109">
        <v>46275</v>
      </c>
      <c r="O114" s="78">
        <f>IF(Table1[[#This Row],[Phân loại]]="Tồn đầu kỳ",Table1[[#This Row],[Tổng giá trị]],0)</f>
        <v>0</v>
      </c>
      <c r="P114" s="105">
        <f>IF(Table1[[#This Row],[Số còn phải thu ĐK]]&lt;&gt;0,0,Table1[[#This Row],[Tổng giá trị]])</f>
        <v>1506509</v>
      </c>
      <c r="Q114" s="78">
        <f>IF(M114&lt;&gt;"",IF(O114&lt;&gt;0,O114,P114),0)</f>
        <v>1506509</v>
      </c>
      <c r="R114" s="105">
        <f>Table1[[#This Row],[Số còn phải thu ĐK]]+Table1[[#This Row],[Giá Trị HD sau CK]]-Table1[[#This Row],[Số tiền đã thu]]</f>
        <v>0</v>
      </c>
      <c r="S114" s="106">
        <f>IF(Table1[[#This Row],[Ngày hóa đơn]]&lt;&gt;"",Table1[[#This Row],[Ngày hóa đơn]],Table1[[#This Row],[Ngày hạch toán]])</f>
        <v>46219</v>
      </c>
      <c r="T114" s="105"/>
      <c r="U114" s="106">
        <f>IF(Table1[[#This Row],[Ngày tính CN]]="","",S114+T114)</f>
        <v>46219</v>
      </c>
      <c r="V114" s="133">
        <f ca="1">IF(Table1[[#This Row],[Hạn thanh toán]]="","",IF((U114-NOW())&lt;0,0,(U114-NOW())))</f>
        <v>0</v>
      </c>
      <c r="X114" s="78" t="str">
        <f ca="1">IF(OR($U114="",$R114=0),"",IF(($U114-NOW())&lt;0,-($U114-NOW()),0))</f>
        <v/>
      </c>
      <c r="Y114" s="93" t="str">
        <f>IF(R114=0,"Đã thanh toán",IF(X114="","",IF(X114&lt;=0,"Chưa đến hạn thanh toán",IF(X114&lt;=30,"Nợ quá hạn 30 ngày",IF(X114&lt;=60,"Nợ quá hạn từ 30 ngày đến 60 ngày",IF(X114&lt;=90,"Nợ quá hạn từ 60 ngày đến 90 ngày",IF(X114&lt;=120,"Nợ quá hạn từ 90 ngày đến 120 ngày","Nợ quá hạn hơn 120 ngày có khả năng mất thanh toán")))))))</f>
        <v>Đã thanh toán</v>
      </c>
      <c r="Z11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46219</v>
      </c>
      <c r="AA114" s="92">
        <f>Table1[[#This Row],[Ngày Thanh toán]]</f>
        <v>46275</v>
      </c>
      <c r="AD114" s="93" t="str">
        <f>IF(Table1[[#This Row],[Mã khách hàng]]="","",VLOOKUP($A114,Ma_KH!$A:$Q,Ma_KH!O$1,0))</f>
        <v>SIBA MIỀN NAM</v>
      </c>
      <c r="AE114" s="93" t="str">
        <f>IF(Table1[[#This Row],[Mã khách hàng]]="","",VLOOKUP($A114,Ma_KH!$A:$Q,Ma_KH!P$1,0))</f>
        <v>CÔNG TY CỔ PHẦN SIBA FOOD VIỆT NAM</v>
      </c>
      <c r="AF114" s="93" t="str">
        <f>VLOOKUP(A114,Ma_KH!A:Q,Ma_KH!J$1,0)</f>
        <v>Hứa Thị Ngọc Thơ</v>
      </c>
      <c r="AG114" s="93" t="str">
        <f>VLOOKUP(Table1[[#This Row],[Mã khách hàng]],Ma_KH!A:L,12,0)</f>
        <v>Hồ Chí Minh</v>
      </c>
    </row>
    <row r="115" spans="1:33">
      <c r="A115" s="116" t="s">
        <v>7241</v>
      </c>
      <c r="B115" s="116" t="s">
        <v>7242</v>
      </c>
      <c r="C115" s="128">
        <v>46223</v>
      </c>
      <c r="D115" s="117" t="s">
        <v>7402</v>
      </c>
      <c r="E115" s="128">
        <v>46223</v>
      </c>
      <c r="F115" s="116" t="s">
        <v>7403</v>
      </c>
      <c r="G115" s="116" t="s">
        <v>7404</v>
      </c>
      <c r="H115" s="118">
        <v>1003638</v>
      </c>
      <c r="I115" s="118">
        <v>0</v>
      </c>
      <c r="J115" s="78">
        <v>80291</v>
      </c>
      <c r="K115" s="78">
        <v>1083929</v>
      </c>
      <c r="L115" s="105" t="s">
        <v>24</v>
      </c>
      <c r="M115" s="109">
        <v>46275</v>
      </c>
      <c r="O115" s="78">
        <f>IF(Table1[[#This Row],[Phân loại]]="Tồn đầu kỳ",Table1[[#This Row],[Tổng giá trị]],0)</f>
        <v>0</v>
      </c>
      <c r="P115" s="105">
        <f>IF(Table1[[#This Row],[Số còn phải thu ĐK]]&lt;&gt;0,0,Table1[[#This Row],[Tổng giá trị]])</f>
        <v>1083929</v>
      </c>
      <c r="Q115" s="78">
        <f>IF(M115&lt;&gt;"",IF(O115&lt;&gt;0,O115,P115),0)</f>
        <v>1083929</v>
      </c>
      <c r="R115" s="105">
        <f>Table1[[#This Row],[Số còn phải thu ĐK]]+Table1[[#This Row],[Giá Trị HD sau CK]]-Table1[[#This Row],[Số tiền đã thu]]</f>
        <v>0</v>
      </c>
      <c r="S115" s="106">
        <f>IF(Table1[[#This Row],[Ngày hóa đơn]]&lt;&gt;"",Table1[[#This Row],[Ngày hóa đơn]],Table1[[#This Row],[Ngày hạch toán]])</f>
        <v>46223</v>
      </c>
      <c r="T115" s="105"/>
      <c r="U115" s="106">
        <f>IF(Table1[[#This Row],[Ngày tính CN]]="","",S115+T115)</f>
        <v>46223</v>
      </c>
      <c r="V115" s="133">
        <f ca="1">IF(Table1[[#This Row],[Hạn thanh toán]]="","",IF((U115-NOW())&lt;0,0,(U115-NOW())))</f>
        <v>0</v>
      </c>
      <c r="X115" s="78" t="str">
        <f ca="1">IF(OR($U115="",$R115=0),"",IF(($U115-NOW())&lt;0,-($U115-NOW()),0))</f>
        <v/>
      </c>
      <c r="Y115" s="93" t="str">
        <f>IF(R115=0,"Đã thanh toán",IF(X115="","",IF(X115&lt;=0,"Chưa đến hạn thanh toán",IF(X115&lt;=30,"Nợ quá hạn 30 ngày",IF(X115&lt;=60,"Nợ quá hạn từ 30 ngày đến 60 ngày",IF(X115&lt;=90,"Nợ quá hạn từ 60 ngày đến 90 ngày",IF(X115&lt;=120,"Nợ quá hạn từ 90 ngày đến 120 ngày","Nợ quá hạn hơn 120 ngày có khả năng mất thanh toán")))))))</f>
        <v>Đã thanh toán</v>
      </c>
      <c r="Z11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46223</v>
      </c>
      <c r="AA115" s="92">
        <f>Table1[[#This Row],[Ngày Thanh toán]]</f>
        <v>46275</v>
      </c>
      <c r="AD115" s="93" t="str">
        <f>IF(Table1[[#This Row],[Mã khách hàng]]="","",VLOOKUP($A115,Ma_KH!$A:$Q,Ma_KH!O$1,0))</f>
        <v>SIBA MIỀN BẮC</v>
      </c>
      <c r="AE115" s="93" t="str">
        <f>IF(Table1[[#This Row],[Mã khách hàng]]="","",VLOOKUP($A115,Ma_KH!$A:$Q,Ma_KH!P$1,0))</f>
        <v>CHI NHÁNH CÔNG TY CỔ PHẦN SIBA FOOD VIỆT NAM TẠI HÀ NỘI</v>
      </c>
      <c r="AF115" s="93" t="str">
        <f>VLOOKUP(A115,Ma_KH!A:Q,Ma_KH!J$1,0)</f>
        <v>Đỗ Minh Quang</v>
      </c>
      <c r="AG115" s="93" t="str">
        <f>VLOOKUP(Table1[[#This Row],[Mã khách hàng]],Ma_KH!A:L,12,0)</f>
        <v>Hà Nội</v>
      </c>
    </row>
    <row r="116" spans="1:33">
      <c r="A116" s="116" t="s">
        <v>7405</v>
      </c>
      <c r="B116" s="116" t="s">
        <v>7406</v>
      </c>
      <c r="C116" s="128">
        <v>46225</v>
      </c>
      <c r="D116" s="117" t="s">
        <v>7407</v>
      </c>
      <c r="E116" s="128">
        <v>46225</v>
      </c>
      <c r="F116" s="116" t="s">
        <v>7408</v>
      </c>
      <c r="G116" s="116" t="s">
        <v>7409</v>
      </c>
      <c r="H116" s="118">
        <v>2444766</v>
      </c>
      <c r="I116" s="118">
        <v>0</v>
      </c>
      <c r="J116" s="78">
        <v>195581</v>
      </c>
      <c r="K116" s="78">
        <v>2640347</v>
      </c>
      <c r="L116" s="105" t="s">
        <v>24</v>
      </c>
      <c r="M116" s="109">
        <v>46275</v>
      </c>
      <c r="O116" s="78">
        <f>IF(Table1[[#This Row],[Phân loại]]="Tồn đầu kỳ",Table1[[#This Row],[Tổng giá trị]],0)</f>
        <v>0</v>
      </c>
      <c r="P116" s="105">
        <f>IF(Table1[[#This Row],[Số còn phải thu ĐK]]&lt;&gt;0,0,Table1[[#This Row],[Tổng giá trị]])</f>
        <v>2640347</v>
      </c>
      <c r="Q116" s="78">
        <f>IF(M116&lt;&gt;"",IF(O116&lt;&gt;0,O116,P116),0)</f>
        <v>2640347</v>
      </c>
      <c r="R116" s="105">
        <f>Table1[[#This Row],[Số còn phải thu ĐK]]+Table1[[#This Row],[Giá Trị HD sau CK]]-Table1[[#This Row],[Số tiền đã thu]]</f>
        <v>0</v>
      </c>
      <c r="S116" s="106">
        <f>IF(Table1[[#This Row],[Ngày hóa đơn]]&lt;&gt;"",Table1[[#This Row],[Ngày hóa đơn]],Table1[[#This Row],[Ngày hạch toán]])</f>
        <v>46225</v>
      </c>
      <c r="T116" s="105"/>
      <c r="U116" s="106">
        <f>IF(Table1[[#This Row],[Ngày tính CN]]="","",S116+T116)</f>
        <v>46225</v>
      </c>
      <c r="V116" s="133">
        <f ca="1">IF(Table1[[#This Row],[Hạn thanh toán]]="","",IF((U116-NOW())&lt;0,0,(U116-NOW())))</f>
        <v>0</v>
      </c>
      <c r="X116" s="78" t="str">
        <f ca="1">IF(OR($U116="",$R116=0),"",IF(($U116-NOW())&lt;0,-($U116-NOW()),0))</f>
        <v/>
      </c>
      <c r="Y116" s="93" t="str">
        <f>IF(R116=0,"Đã thanh toán",IF(X116="","",IF(X116&lt;=0,"Chưa đến hạn thanh toán",IF(X116&lt;=30,"Nợ quá hạn 30 ngày",IF(X116&lt;=60,"Nợ quá hạn từ 30 ngày đến 60 ngày",IF(X116&lt;=90,"Nợ quá hạn từ 60 ngày đến 90 ngày",IF(X116&lt;=120,"Nợ quá hạn từ 90 ngày đến 120 ngày","Nợ quá hạn hơn 120 ngày có khả năng mất thanh toán")))))))</f>
        <v>Đã thanh toán</v>
      </c>
      <c r="Z11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46225</v>
      </c>
      <c r="AA116" s="92">
        <f>Table1[[#This Row],[Ngày Thanh toán]]</f>
        <v>46275</v>
      </c>
      <c r="AD116" s="93" t="str">
        <f>IF(Table1[[#This Row],[Mã khách hàng]]="","",VLOOKUP($A116,Ma_KH!$A:$Q,Ma_KH!O$1,0))</f>
        <v>SIBA MIỀN NAM</v>
      </c>
      <c r="AE116" s="93" t="str">
        <f>IF(Table1[[#This Row],[Mã khách hàng]]="","",VLOOKUP($A116,Ma_KH!$A:$Q,Ma_KH!P$1,0))</f>
        <v>CÔNG TY CỔ PHẦN SIBA FOOD VIỆT NAM</v>
      </c>
      <c r="AF116" s="93" t="str">
        <f>VLOOKUP(A116,Ma_KH!A:Q,Ma_KH!J$1,0)</f>
        <v>Nguyễn Quốc Thái</v>
      </c>
      <c r="AG116" s="93" t="str">
        <f>VLOOKUP(Table1[[#This Row],[Mã khách hàng]],Ma_KH!A:L,12,0)</f>
        <v>TP.Hồ Chí Minh</v>
      </c>
    </row>
    <row r="117" spans="1:33">
      <c r="A117" s="110" t="s">
        <v>7189</v>
      </c>
      <c r="B117" s="110" t="s">
        <v>7174</v>
      </c>
      <c r="C117" s="127">
        <v>46230</v>
      </c>
      <c r="D117" s="119" t="s">
        <v>7410</v>
      </c>
      <c r="E117" s="127">
        <v>46230</v>
      </c>
      <c r="F117" s="110" t="s">
        <v>7411</v>
      </c>
      <c r="G117" s="110" t="s">
        <v>7412</v>
      </c>
      <c r="H117" s="120">
        <v>285028</v>
      </c>
      <c r="I117" s="120">
        <v>0</v>
      </c>
      <c r="J117" s="78">
        <v>22802</v>
      </c>
      <c r="K117" s="78">
        <v>307830</v>
      </c>
      <c r="L117" s="105" t="s">
        <v>24</v>
      </c>
      <c r="M117" s="109">
        <v>46275</v>
      </c>
      <c r="O117" s="78">
        <f>IF(Table1[[#This Row],[Phân loại]]="Tồn đầu kỳ",Table1[[#This Row],[Tổng giá trị]],0)</f>
        <v>0</v>
      </c>
      <c r="P117" s="105">
        <f>IF(Table1[[#This Row],[Số còn phải thu ĐK]]&lt;&gt;0,0,Table1[[#This Row],[Tổng giá trị]])</f>
        <v>307830</v>
      </c>
      <c r="Q117" s="78">
        <f t="shared" ref="Q117:Q120" si="29">IF(M117&lt;&gt;"",IF(O117&lt;&gt;0,O117,P117),0)</f>
        <v>307830</v>
      </c>
      <c r="R117" s="105">
        <f>Table1[[#This Row],[Số còn phải thu ĐK]]+Table1[[#This Row],[Giá Trị HD sau CK]]-Table1[[#This Row],[Số tiền đã thu]]</f>
        <v>0</v>
      </c>
      <c r="S117" s="106">
        <f>IF(Table1[[#This Row],[Ngày hóa đơn]]&lt;&gt;"",Table1[[#This Row],[Ngày hóa đơn]],Table1[[#This Row],[Ngày hạch toán]])</f>
        <v>46230</v>
      </c>
      <c r="T117" s="105"/>
      <c r="U117" s="106">
        <f>IF(Table1[[#This Row],[Ngày tính CN]]="","",S117+T117)</f>
        <v>46230</v>
      </c>
      <c r="V117" s="133">
        <f ca="1">IF(Table1[[#This Row],[Hạn thanh toán]]="","",IF((U117-NOW())&lt;0,0,(U117-NOW())))</f>
        <v>0</v>
      </c>
      <c r="X117" s="78" t="str">
        <f t="shared" ref="X117:X120" ca="1" si="30">IF(OR($U117="",$R117=0),"",IF(($U117-NOW())&lt;0,-($U117-NOW()),0))</f>
        <v/>
      </c>
      <c r="Y117" s="93" t="str">
        <f t="shared" ref="Y117:Y120" si="31">IF(R117=0,"Đã thanh toán",IF(X117="","",IF(X117&lt;=0,"Chưa đến hạn thanh toán",IF(X117&lt;=30,"Nợ quá hạn 30 ngày",IF(X117&lt;=60,"Nợ quá hạn từ 30 ngày đến 60 ngày",IF(X117&lt;=90,"Nợ quá hạn từ 60 ngày đến 90 ngày",IF(X117&lt;=120,"Nợ quá hạn từ 90 ngày đến 120 ngày","Nợ quá hạn hơn 120 ngày có khả năng mất thanh toán")))))))</f>
        <v>Đã thanh toán</v>
      </c>
      <c r="Z11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46230</v>
      </c>
      <c r="AA117" s="92">
        <f>Table1[[#This Row],[Ngày Thanh toán]]</f>
        <v>46275</v>
      </c>
      <c r="AD117" s="93" t="str">
        <f>IF(Table1[[#This Row],[Mã khách hàng]]="","",VLOOKUP($A117,Ma_KH!$A:$Q,Ma_KH!O$1,0))</f>
        <v>SIBA MIỀN BẮC</v>
      </c>
      <c r="AE117" s="93" t="str">
        <f>IF(Table1[[#This Row],[Mã khách hàng]]="","",VLOOKUP($A117,Ma_KH!$A:$Q,Ma_KH!P$1,0))</f>
        <v>CHI NHÁNH CÔNG TY CỔ PHẦN SIBA FOOD VIỆT NAM TẠI HÀ NỘI</v>
      </c>
      <c r="AF117" s="93" t="str">
        <f>VLOOKUP(A117,Ma_KH!A:Q,Ma_KH!J$1,0)</f>
        <v>Vũ Anh Tuấn</v>
      </c>
      <c r="AG117" s="93" t="str">
        <f>VLOOKUP(Table1[[#This Row],[Mã khách hàng]],Ma_KH!A:L,12,0)</f>
        <v>Hà Nội</v>
      </c>
    </row>
    <row r="118" spans="1:33">
      <c r="A118" s="110" t="s">
        <v>6871</v>
      </c>
      <c r="B118" s="110" t="s">
        <v>2878</v>
      </c>
      <c r="C118" s="127">
        <v>46230</v>
      </c>
      <c r="D118" s="119" t="s">
        <v>7413</v>
      </c>
      <c r="E118" s="127">
        <v>46230</v>
      </c>
      <c r="F118" s="110" t="s">
        <v>7414</v>
      </c>
      <c r="G118" s="110" t="s">
        <v>7415</v>
      </c>
      <c r="H118" s="120">
        <v>759280</v>
      </c>
      <c r="I118" s="120">
        <v>0</v>
      </c>
      <c r="J118" s="78">
        <v>60742</v>
      </c>
      <c r="K118" s="78">
        <v>820022</v>
      </c>
      <c r="L118" s="105" t="s">
        <v>24</v>
      </c>
      <c r="M118" s="109">
        <v>46275</v>
      </c>
      <c r="O118" s="78">
        <f>IF(Table1[[#This Row],[Phân loại]]="Tồn đầu kỳ",Table1[[#This Row],[Tổng giá trị]],0)</f>
        <v>0</v>
      </c>
      <c r="P118" s="105">
        <f>IF(Table1[[#This Row],[Số còn phải thu ĐK]]&lt;&gt;0,0,Table1[[#This Row],[Tổng giá trị]])</f>
        <v>820022</v>
      </c>
      <c r="Q118" s="78">
        <f t="shared" si="29"/>
        <v>820022</v>
      </c>
      <c r="R118" s="105">
        <f>Table1[[#This Row],[Số còn phải thu ĐK]]+Table1[[#This Row],[Giá Trị HD sau CK]]-Table1[[#This Row],[Số tiền đã thu]]</f>
        <v>0</v>
      </c>
      <c r="S118" s="106">
        <f>IF(Table1[[#This Row],[Ngày hóa đơn]]&lt;&gt;"",Table1[[#This Row],[Ngày hóa đơn]],Table1[[#This Row],[Ngày hạch toán]])</f>
        <v>46230</v>
      </c>
      <c r="T118" s="105"/>
      <c r="U118" s="106">
        <f>IF(Table1[[#This Row],[Ngày tính CN]]="","",S118+T118)</f>
        <v>46230</v>
      </c>
      <c r="V118" s="133">
        <f ca="1">IF(Table1[[#This Row],[Hạn thanh toán]]="","",IF((U118-NOW())&lt;0,0,(U118-NOW())))</f>
        <v>0</v>
      </c>
      <c r="X118" s="78" t="str">
        <f t="shared" ca="1" si="30"/>
        <v/>
      </c>
      <c r="Y118" s="93" t="str">
        <f t="shared" si="31"/>
        <v>Đã thanh toán</v>
      </c>
      <c r="Z11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46230</v>
      </c>
      <c r="AA118" s="92">
        <f>Table1[[#This Row],[Ngày Thanh toán]]</f>
        <v>46275</v>
      </c>
      <c r="AD118" s="93" t="str">
        <f>IF(Table1[[#This Row],[Mã khách hàng]]="","",VLOOKUP($A118,Ma_KH!$A:$Q,Ma_KH!O$1,0))</f>
        <v>SIBA MIỀN BẮC</v>
      </c>
      <c r="AE118" s="93" t="str">
        <f>IF(Table1[[#This Row],[Mã khách hàng]]="","",VLOOKUP($A118,Ma_KH!$A:$Q,Ma_KH!P$1,0))</f>
        <v>CHI NHÁNH CÔNG TY CỔ PHẦN SIBA FOOD VIỆT NAM TẠI HÀ NỘI</v>
      </c>
      <c r="AF118" s="93" t="str">
        <f>VLOOKUP(A118,Ma_KH!A:Q,Ma_KH!J$1,0)</f>
        <v>Đỗ Minh Quang</v>
      </c>
      <c r="AG118" s="93" t="str">
        <f>VLOOKUP(Table1[[#This Row],[Mã khách hàng]],Ma_KH!A:L,12,0)</f>
        <v>Hà Nội</v>
      </c>
    </row>
    <row r="119" spans="1:33">
      <c r="A119" s="110" t="s">
        <v>6874</v>
      </c>
      <c r="B119" s="110" t="s">
        <v>2914</v>
      </c>
      <c r="C119" s="127">
        <v>46230</v>
      </c>
      <c r="D119" s="119" t="s">
        <v>7416</v>
      </c>
      <c r="E119" s="127">
        <v>46230</v>
      </c>
      <c r="F119" s="110" t="s">
        <v>7417</v>
      </c>
      <c r="G119" s="110" t="s">
        <v>7418</v>
      </c>
      <c r="H119" s="120">
        <v>707765</v>
      </c>
      <c r="I119" s="120">
        <v>0</v>
      </c>
      <c r="J119" s="78">
        <v>56621</v>
      </c>
      <c r="K119" s="78">
        <v>764386</v>
      </c>
      <c r="L119" s="105" t="s">
        <v>24</v>
      </c>
      <c r="M119" s="109">
        <v>46275</v>
      </c>
      <c r="O119" s="78">
        <f>IF(Table1[[#This Row],[Phân loại]]="Tồn đầu kỳ",Table1[[#This Row],[Tổng giá trị]],0)</f>
        <v>0</v>
      </c>
      <c r="P119" s="105">
        <f>IF(Table1[[#This Row],[Số còn phải thu ĐK]]&lt;&gt;0,0,Table1[[#This Row],[Tổng giá trị]])</f>
        <v>764386</v>
      </c>
      <c r="Q119" s="78">
        <f t="shared" si="29"/>
        <v>764386</v>
      </c>
      <c r="R119" s="105">
        <f>Table1[[#This Row],[Số còn phải thu ĐK]]+Table1[[#This Row],[Giá Trị HD sau CK]]-Table1[[#This Row],[Số tiền đã thu]]</f>
        <v>0</v>
      </c>
      <c r="S119" s="106">
        <f>IF(Table1[[#This Row],[Ngày hóa đơn]]&lt;&gt;"",Table1[[#This Row],[Ngày hóa đơn]],Table1[[#This Row],[Ngày hạch toán]])</f>
        <v>46230</v>
      </c>
      <c r="T119" s="105"/>
      <c r="U119" s="106">
        <f>IF(Table1[[#This Row],[Ngày tính CN]]="","",S119+T119)</f>
        <v>46230</v>
      </c>
      <c r="V119" s="133">
        <f ca="1">IF(Table1[[#This Row],[Hạn thanh toán]]="","",IF((U119-NOW())&lt;0,0,(U119-NOW())))</f>
        <v>0</v>
      </c>
      <c r="X119" s="78" t="str">
        <f t="shared" ca="1" si="30"/>
        <v/>
      </c>
      <c r="Y119" s="93" t="str">
        <f t="shared" si="31"/>
        <v>Đã thanh toán</v>
      </c>
      <c r="Z11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46230</v>
      </c>
      <c r="AA119" s="92">
        <f>Table1[[#This Row],[Ngày Thanh toán]]</f>
        <v>46275</v>
      </c>
      <c r="AD119" s="93" t="str">
        <f>IF(Table1[[#This Row],[Mã khách hàng]]="","",VLOOKUP($A119,Ma_KH!$A:$Q,Ma_KH!O$1,0))</f>
        <v>SIBA MIỀN BẮC</v>
      </c>
      <c r="AE119" s="93" t="str">
        <f>IF(Table1[[#This Row],[Mã khách hàng]]="","",VLOOKUP($A119,Ma_KH!$A:$Q,Ma_KH!P$1,0))</f>
        <v>CHI NHÁNH CÔNG TY CỔ PHẦN SIBA FOOD VIỆT NAM TẠI HÀ NỘI</v>
      </c>
      <c r="AF119" s="93" t="str">
        <f>VLOOKUP(A119,Ma_KH!A:Q,Ma_KH!J$1,0)</f>
        <v>Đỗ Minh Quang</v>
      </c>
      <c r="AG119" s="93" t="str">
        <f>VLOOKUP(Table1[[#This Row],[Mã khách hàng]],Ma_KH!A:L,12,0)</f>
        <v>Hà Nội</v>
      </c>
    </row>
    <row r="120" spans="1:33">
      <c r="A120" s="116" t="s">
        <v>6877</v>
      </c>
      <c r="B120" s="116" t="s">
        <v>2890</v>
      </c>
      <c r="C120" s="128">
        <v>46230</v>
      </c>
      <c r="D120" s="117" t="s">
        <v>7419</v>
      </c>
      <c r="E120" s="128">
        <v>46230</v>
      </c>
      <c r="F120" s="116" t="s">
        <v>7420</v>
      </c>
      <c r="G120" s="116" t="s">
        <v>7421</v>
      </c>
      <c r="H120" s="118">
        <v>1088122</v>
      </c>
      <c r="I120" s="118">
        <v>0</v>
      </c>
      <c r="J120" s="78">
        <v>87050</v>
      </c>
      <c r="K120" s="78">
        <v>1175172</v>
      </c>
      <c r="L120" s="105" t="s">
        <v>24</v>
      </c>
      <c r="M120" s="109">
        <v>46275</v>
      </c>
      <c r="O120" s="78">
        <f>IF(Table1[[#This Row],[Phân loại]]="Tồn đầu kỳ",Table1[[#This Row],[Tổng giá trị]],0)</f>
        <v>0</v>
      </c>
      <c r="P120" s="105">
        <f>IF(Table1[[#This Row],[Số còn phải thu ĐK]]&lt;&gt;0,0,Table1[[#This Row],[Tổng giá trị]])</f>
        <v>1175172</v>
      </c>
      <c r="Q120" s="78">
        <f t="shared" si="29"/>
        <v>1175172</v>
      </c>
      <c r="R120" s="105">
        <f>Table1[[#This Row],[Số còn phải thu ĐK]]+Table1[[#This Row],[Giá Trị HD sau CK]]-Table1[[#This Row],[Số tiền đã thu]]</f>
        <v>0</v>
      </c>
      <c r="S120" s="106">
        <f>IF(Table1[[#This Row],[Ngày hóa đơn]]&lt;&gt;"",Table1[[#This Row],[Ngày hóa đơn]],Table1[[#This Row],[Ngày hạch toán]])</f>
        <v>46230</v>
      </c>
      <c r="T120" s="105"/>
      <c r="U120" s="106">
        <f>IF(Table1[[#This Row],[Ngày tính CN]]="","",S120+T120)</f>
        <v>46230</v>
      </c>
      <c r="V120" s="133">
        <f ca="1">IF(Table1[[#This Row],[Hạn thanh toán]]="","",IF((U120-NOW())&lt;0,0,(U120-NOW())))</f>
        <v>0</v>
      </c>
      <c r="X120" s="78" t="str">
        <f t="shared" ca="1" si="30"/>
        <v/>
      </c>
      <c r="Y120" s="93" t="str">
        <f t="shared" si="31"/>
        <v>Đã thanh toán</v>
      </c>
      <c r="Z12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46230</v>
      </c>
      <c r="AA120" s="92">
        <f>Table1[[#This Row],[Ngày Thanh toán]]</f>
        <v>46275</v>
      </c>
      <c r="AD120" s="93" t="str">
        <f>IF(Table1[[#This Row],[Mã khách hàng]]="","",VLOOKUP($A120,Ma_KH!$A:$Q,Ma_KH!O$1,0))</f>
        <v>SIBA MIỀN BẮC</v>
      </c>
      <c r="AE120" s="93" t="str">
        <f>IF(Table1[[#This Row],[Mã khách hàng]]="","",VLOOKUP($A120,Ma_KH!$A:$Q,Ma_KH!P$1,0))</f>
        <v>CHI NHÁNH CÔNG TY CỔ PHẦN SIBA FOOD VIỆT NAM TẠI HÀ NỘI</v>
      </c>
      <c r="AF120" s="93" t="str">
        <f>VLOOKUP(A120,Ma_KH!A:Q,Ma_KH!J$1,0)</f>
        <v>Vũ Anh Tuấn</v>
      </c>
      <c r="AG120" s="93" t="str">
        <f>VLOOKUP(Table1[[#This Row],[Mã khách hàng]],Ma_KH!A:L,12,0)</f>
        <v>Hà Nội</v>
      </c>
    </row>
    <row r="121" spans="1:33">
      <c r="A121" s="116" t="s">
        <v>7066</v>
      </c>
      <c r="B121" s="116" t="s">
        <v>7137</v>
      </c>
      <c r="C121" s="128">
        <v>46231</v>
      </c>
      <c r="D121" s="117" t="s">
        <v>7422</v>
      </c>
      <c r="E121" s="128">
        <v>46231</v>
      </c>
      <c r="F121" s="116" t="s">
        <v>7423</v>
      </c>
      <c r="G121" s="116" t="s">
        <v>7424</v>
      </c>
      <c r="H121" s="118">
        <v>1082151</v>
      </c>
      <c r="I121" s="118">
        <v>0</v>
      </c>
      <c r="J121" s="78">
        <v>86572</v>
      </c>
      <c r="K121" s="78">
        <v>1168723</v>
      </c>
      <c r="L121" s="105" t="s">
        <v>24</v>
      </c>
      <c r="M121" s="109">
        <v>46275</v>
      </c>
      <c r="O121" s="78">
        <f>IF(Table1[[#This Row],[Phân loại]]="Tồn đầu kỳ",Table1[[#This Row],[Tổng giá trị]],0)</f>
        <v>0</v>
      </c>
      <c r="P121" s="105">
        <f>IF(Table1[[#This Row],[Số còn phải thu ĐK]]&lt;&gt;0,0,Table1[[#This Row],[Tổng giá trị]])</f>
        <v>1168723</v>
      </c>
      <c r="Q121" s="78">
        <f>IF(M121&lt;&gt;"",IF(O121&lt;&gt;0,O121,P121),0)</f>
        <v>1168723</v>
      </c>
      <c r="R121" s="105">
        <f>Table1[[#This Row],[Số còn phải thu ĐK]]+Table1[[#This Row],[Giá Trị HD sau CK]]-Table1[[#This Row],[Số tiền đã thu]]</f>
        <v>0</v>
      </c>
      <c r="S121" s="106">
        <f>IF(Table1[[#This Row],[Ngày hóa đơn]]&lt;&gt;"",Table1[[#This Row],[Ngày hóa đơn]],Table1[[#This Row],[Ngày hạch toán]])</f>
        <v>46231</v>
      </c>
      <c r="T121" s="105"/>
      <c r="U121" s="106">
        <f>IF(Table1[[#This Row],[Ngày tính CN]]="","",S121+T121)</f>
        <v>46231</v>
      </c>
      <c r="V121" s="133">
        <f ca="1">IF(Table1[[#This Row],[Hạn thanh toán]]="","",IF((U121-NOW())&lt;0,0,(U121-NOW())))</f>
        <v>0</v>
      </c>
      <c r="X121" s="78" t="str">
        <f ca="1">IF(OR($U121="",$R121=0),"",IF(($U121-NOW())&lt;0,-($U121-NOW()),0))</f>
        <v/>
      </c>
      <c r="Y121" s="93" t="str">
        <f>IF(R121=0,"Đã thanh toán",IF(X121="","",IF(X121&lt;=0,"Chưa đến hạn thanh toán",IF(X121&lt;=30,"Nợ quá hạn 30 ngày",IF(X121&lt;=60,"Nợ quá hạn từ 30 ngày đến 60 ngày",IF(X121&lt;=90,"Nợ quá hạn từ 60 ngày đến 90 ngày",IF(X121&lt;=120,"Nợ quá hạn từ 90 ngày đến 120 ngày","Nợ quá hạn hơn 120 ngày có khả năng mất thanh toán")))))))</f>
        <v>Đã thanh toán</v>
      </c>
      <c r="Z12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46231</v>
      </c>
      <c r="AA121" s="92">
        <f>Table1[[#This Row],[Ngày Thanh toán]]</f>
        <v>46275</v>
      </c>
      <c r="AD121" s="93" t="str">
        <f>IF(Table1[[#This Row],[Mã khách hàng]]="","",VLOOKUP($A121,Ma_KH!$A:$Q,Ma_KH!O$1,0))</f>
        <v>SIBA MIỀN BẮC</v>
      </c>
      <c r="AE121" s="93" t="str">
        <f>IF(Table1[[#This Row],[Mã khách hàng]]="","",VLOOKUP($A121,Ma_KH!$A:$Q,Ma_KH!P$1,0))</f>
        <v>CHI NHÁNH CÔNG TY CỔ PHẦN SIBA FOOD VIỆT NAM TẠI HÀ NỘI</v>
      </c>
      <c r="AF121" s="93" t="str">
        <f>VLOOKUP(A121,Ma_KH!A:Q,Ma_KH!J$1,0)</f>
        <v>Vũ Anh Tuấn</v>
      </c>
      <c r="AG121" s="93" t="str">
        <f>VLOOKUP(Table1[[#This Row],[Mã khách hàng]],Ma_KH!A:L,12,0)</f>
        <v>Hà Nội</v>
      </c>
    </row>
    <row r="122" spans="1:33">
      <c r="A122" s="116" t="s">
        <v>7066</v>
      </c>
      <c r="B122" s="116" t="s">
        <v>7137</v>
      </c>
      <c r="C122" s="128">
        <v>46211</v>
      </c>
      <c r="D122" s="117" t="s">
        <v>7438</v>
      </c>
      <c r="E122" s="128">
        <v>46210</v>
      </c>
      <c r="F122" s="116"/>
      <c r="G122" s="116" t="s">
        <v>7439</v>
      </c>
      <c r="H122" s="118">
        <v>-131600</v>
      </c>
      <c r="I122" s="118">
        <v>0</v>
      </c>
      <c r="J122" s="78">
        <v>-10528</v>
      </c>
      <c r="K122" s="78">
        <v>-142128</v>
      </c>
      <c r="L122" s="105" t="s">
        <v>17</v>
      </c>
      <c r="M122" s="109">
        <v>46275</v>
      </c>
      <c r="O122" s="78">
        <f>IF(Table1[[#This Row],[Phân loại]]="Tồn đầu kỳ",Table1[[#This Row],[Tổng giá trị]],0)</f>
        <v>0</v>
      </c>
      <c r="P122" s="105">
        <f>IF(Table1[[#This Row],[Số còn phải thu ĐK]]&lt;&gt;0,0,Table1[[#This Row],[Tổng giá trị]])</f>
        <v>-142128</v>
      </c>
      <c r="Q122" s="78">
        <f>IF(M122&lt;&gt;"",IF(O122&lt;&gt;0,O122,P122),0)</f>
        <v>-142128</v>
      </c>
      <c r="R122" s="105">
        <f>Table1[[#This Row],[Số còn phải thu ĐK]]+Table1[[#This Row],[Giá Trị HD sau CK]]-Table1[[#This Row],[Số tiền đã thu]]</f>
        <v>0</v>
      </c>
      <c r="S122" s="106">
        <f>IF(Table1[[#This Row],[Ngày hóa đơn]]&lt;&gt;"",Table1[[#This Row],[Ngày hóa đơn]],Table1[[#This Row],[Ngày hạch toán]])</f>
        <v>46210</v>
      </c>
      <c r="T122" s="105"/>
      <c r="U122" s="106">
        <f>IF(Table1[[#This Row],[Ngày tính CN]]="","",S122+T122)</f>
        <v>46210</v>
      </c>
      <c r="V122" s="133">
        <f ca="1">IF(Table1[[#This Row],[Hạn thanh toán]]="","",IF((U122-NOW())&lt;0,0,(U122-NOW())))</f>
        <v>0</v>
      </c>
      <c r="X122" s="78" t="str">
        <f ca="1">IF(OR($U122="",$R122=0),"",IF(($U122-NOW())&lt;0,-($U122-NOW()),0))</f>
        <v/>
      </c>
      <c r="Y122" s="93" t="str">
        <f>IF(R122=0,"Đã thanh toán",IF(X122="","",IF(X122&lt;=0,"Chưa đến hạn thanh toán",IF(X122&lt;=30,"Nợ quá hạn 30 ngày",IF(X122&lt;=60,"Nợ quá hạn từ 30 ngày đến 60 ngày",IF(X122&lt;=90,"Nợ quá hạn từ 60 ngày đến 90 ngày",IF(X122&lt;=120,"Nợ quá hạn từ 90 ngày đến 120 ngày","Nợ quá hạn hơn 120 ngày có khả năng mất thanh toán")))))))</f>
        <v>Đã thanh toán</v>
      </c>
      <c r="Z12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46210</v>
      </c>
      <c r="AA122" s="92">
        <f>Table1[[#This Row],[Ngày Thanh toán]]</f>
        <v>46275</v>
      </c>
      <c r="AD122" s="93" t="str">
        <f>IF(Table1[[#This Row],[Mã khách hàng]]="","",VLOOKUP($A122,Ma_KH!$A:$Q,Ma_KH!O$1,0))</f>
        <v>SIBA MIỀN BẮC</v>
      </c>
      <c r="AE122" s="93" t="str">
        <f>IF(Table1[[#This Row],[Mã khách hàng]]="","",VLOOKUP($A122,Ma_KH!$A:$Q,Ma_KH!P$1,0))</f>
        <v>CHI NHÁNH CÔNG TY CỔ PHẦN SIBA FOOD VIỆT NAM TẠI HÀ NỘI</v>
      </c>
      <c r="AF122" s="93" t="str">
        <f>VLOOKUP(A122,Ma_KH!A:Q,Ma_KH!J$1,0)</f>
        <v>Vũ Anh Tuấn</v>
      </c>
      <c r="AG122" s="93" t="str">
        <f>VLOOKUP(Table1[[#This Row],[Mã khách hàng]],Ma_KH!A:L,12,0)</f>
        <v>Hà Nội</v>
      </c>
    </row>
    <row r="123" spans="1:33">
      <c r="A123" s="116" t="s">
        <v>6871</v>
      </c>
      <c r="B123" s="116" t="s">
        <v>2878</v>
      </c>
      <c r="C123" s="128">
        <v>46217</v>
      </c>
      <c r="D123" s="117" t="s">
        <v>7440</v>
      </c>
      <c r="E123" s="128">
        <v>46212</v>
      </c>
      <c r="F123" s="116"/>
      <c r="G123" s="116" t="s">
        <v>7441</v>
      </c>
      <c r="H123" s="118">
        <v>-328842</v>
      </c>
      <c r="I123" s="118">
        <v>0</v>
      </c>
      <c r="J123" s="78">
        <v>-26307</v>
      </c>
      <c r="K123" s="78">
        <v>-355149</v>
      </c>
      <c r="L123" s="105" t="s">
        <v>17</v>
      </c>
      <c r="M123" s="109">
        <v>46275</v>
      </c>
      <c r="O123" s="78">
        <f>IF(Table1[[#This Row],[Phân loại]]="Tồn đầu kỳ",Table1[[#This Row],[Tổng giá trị]],0)</f>
        <v>0</v>
      </c>
      <c r="P123" s="105">
        <f>IF(Table1[[#This Row],[Số còn phải thu ĐK]]&lt;&gt;0,0,Table1[[#This Row],[Tổng giá trị]])</f>
        <v>-355149</v>
      </c>
      <c r="Q123" s="78">
        <f>IF(M123&lt;&gt;"",IF(O123&lt;&gt;0,O123,P123),0)</f>
        <v>-355149</v>
      </c>
      <c r="R123" s="105">
        <f>Table1[[#This Row],[Số còn phải thu ĐK]]+Table1[[#This Row],[Giá Trị HD sau CK]]-Table1[[#This Row],[Số tiền đã thu]]</f>
        <v>0</v>
      </c>
      <c r="S123" s="106">
        <f>IF(Table1[[#This Row],[Ngày hóa đơn]]&lt;&gt;"",Table1[[#This Row],[Ngày hóa đơn]],Table1[[#This Row],[Ngày hạch toán]])</f>
        <v>46212</v>
      </c>
      <c r="T123" s="105"/>
      <c r="U123" s="106">
        <f>IF(Table1[[#This Row],[Ngày tính CN]]="","",S123+T123)</f>
        <v>46212</v>
      </c>
      <c r="V123" s="133">
        <f ca="1">IF(Table1[[#This Row],[Hạn thanh toán]]="","",IF((U123-NOW())&lt;0,0,(U123-NOW())))</f>
        <v>0</v>
      </c>
      <c r="X123" s="78" t="str">
        <f ca="1">IF(OR($U123="",$R123=0),"",IF(($U123-NOW())&lt;0,-($U123-NOW()),0))</f>
        <v/>
      </c>
      <c r="Y123" s="93" t="str">
        <f>IF(R123=0,"Đã thanh toán",IF(X123="","",IF(X123&lt;=0,"Chưa đến hạn thanh toán",IF(X123&lt;=30,"Nợ quá hạn 30 ngày",IF(X123&lt;=60,"Nợ quá hạn từ 30 ngày đến 60 ngày",IF(X123&lt;=90,"Nợ quá hạn từ 60 ngày đến 90 ngày",IF(X123&lt;=120,"Nợ quá hạn từ 90 ngày đến 120 ngày","Nợ quá hạn hơn 120 ngày có khả năng mất thanh toán")))))))</f>
        <v>Đã thanh toán</v>
      </c>
      <c r="Z12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46212</v>
      </c>
      <c r="AA123" s="92">
        <f>Table1[[#This Row],[Ngày Thanh toán]]</f>
        <v>46275</v>
      </c>
      <c r="AD123" s="93" t="str">
        <f>IF(Table1[[#This Row],[Mã khách hàng]]="","",VLOOKUP($A123,Ma_KH!$A:$Q,Ma_KH!O$1,0))</f>
        <v>SIBA MIỀN BẮC</v>
      </c>
      <c r="AE123" s="93" t="str">
        <f>IF(Table1[[#This Row],[Mã khách hàng]]="","",VLOOKUP($A123,Ma_KH!$A:$Q,Ma_KH!P$1,0))</f>
        <v>CHI NHÁNH CÔNG TY CỔ PHẦN SIBA FOOD VIỆT NAM TẠI HÀ NỘI</v>
      </c>
      <c r="AF123" s="93" t="str">
        <f>VLOOKUP(A123,Ma_KH!A:Q,Ma_KH!J$1,0)</f>
        <v>Đỗ Minh Quang</v>
      </c>
      <c r="AG123" s="93" t="str">
        <f>VLOOKUP(Table1[[#This Row],[Mã khách hàng]],Ma_KH!A:L,12,0)</f>
        <v>Hà Nội</v>
      </c>
    </row>
    <row r="124" spans="1:33" ht="15">
      <c r="A124" s="116" t="s">
        <v>7189</v>
      </c>
      <c r="B124" s="116" t="s">
        <v>7174</v>
      </c>
      <c r="C124" s="128">
        <v>46230</v>
      </c>
      <c r="D124" s="117" t="s">
        <v>7442</v>
      </c>
      <c r="E124" s="128">
        <v>46230</v>
      </c>
      <c r="F124" s="116"/>
      <c r="G124" s="147" t="s">
        <v>7443</v>
      </c>
      <c r="H124" s="118">
        <v>-285028</v>
      </c>
      <c r="I124" s="118">
        <v>0</v>
      </c>
      <c r="J124" s="78">
        <v>-22802</v>
      </c>
      <c r="K124" s="78">
        <v>-307830</v>
      </c>
      <c r="L124" s="105" t="s">
        <v>17</v>
      </c>
      <c r="M124" s="109">
        <v>46275</v>
      </c>
      <c r="O124" s="78">
        <f>IF(Table1[[#This Row],[Phân loại]]="Tồn đầu kỳ",Table1[[#This Row],[Tổng giá trị]],0)</f>
        <v>0</v>
      </c>
      <c r="P124" s="105">
        <f>IF(Table1[[#This Row],[Số còn phải thu ĐK]]&lt;&gt;0,0,Table1[[#This Row],[Tổng giá trị]])</f>
        <v>-307830</v>
      </c>
      <c r="Q124" s="78">
        <f>IF(M124&lt;&gt;"",IF(O124&lt;&gt;0,O124,P124),0)</f>
        <v>-307830</v>
      </c>
      <c r="R124" s="105">
        <f>Table1[[#This Row],[Số còn phải thu ĐK]]+Table1[[#This Row],[Giá Trị HD sau CK]]-Table1[[#This Row],[Số tiền đã thu]]</f>
        <v>0</v>
      </c>
      <c r="S124" s="106">
        <f>IF(Table1[[#This Row],[Ngày hóa đơn]]&lt;&gt;"",Table1[[#This Row],[Ngày hóa đơn]],Table1[[#This Row],[Ngày hạch toán]])</f>
        <v>46230</v>
      </c>
      <c r="T124" s="105"/>
      <c r="U124" s="106">
        <f>IF(Table1[[#This Row],[Ngày tính CN]]="","",S124+T124)</f>
        <v>46230</v>
      </c>
      <c r="V124" s="133">
        <f ca="1">IF(Table1[[#This Row],[Hạn thanh toán]]="","",IF((U124-NOW())&lt;0,0,(U124-NOW())))</f>
        <v>0</v>
      </c>
      <c r="X124" s="78" t="str">
        <f ca="1">IF(OR($U124="",$R124=0),"",IF(($U124-NOW())&lt;0,-($U124-NOW()),0))</f>
        <v/>
      </c>
      <c r="Y124" s="93" t="str">
        <f>IF(R124=0,"Đã thanh toán",IF(X124="","",IF(X124&lt;=0,"Chưa đến hạn thanh toán",IF(X124&lt;=30,"Nợ quá hạn 30 ngày",IF(X124&lt;=60,"Nợ quá hạn từ 30 ngày đến 60 ngày",IF(X124&lt;=90,"Nợ quá hạn từ 60 ngày đến 90 ngày",IF(X124&lt;=120,"Nợ quá hạn từ 90 ngày đến 120 ngày","Nợ quá hạn hơn 120 ngày có khả năng mất thanh toán")))))))</f>
        <v>Đã thanh toán</v>
      </c>
      <c r="Z12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46230</v>
      </c>
      <c r="AA124" s="92">
        <f>Table1[[#This Row],[Ngày Thanh toán]]</f>
        <v>46275</v>
      </c>
      <c r="AD124" s="93" t="str">
        <f>IF(Table1[[#This Row],[Mã khách hàng]]="","",VLOOKUP($A124,Ma_KH!$A:$Q,Ma_KH!O$1,0))</f>
        <v>SIBA MIỀN BẮC</v>
      </c>
      <c r="AE124" s="93" t="str">
        <f>IF(Table1[[#This Row],[Mã khách hàng]]="","",VLOOKUP($A124,Ma_KH!$A:$Q,Ma_KH!P$1,0))</f>
        <v>CHI NHÁNH CÔNG TY CỔ PHẦN SIBA FOOD VIỆT NAM TẠI HÀ NỘI</v>
      </c>
      <c r="AF124" s="93" t="str">
        <f>VLOOKUP(A124,Ma_KH!A:Q,Ma_KH!J$1,0)</f>
        <v>Vũ Anh Tuấn</v>
      </c>
      <c r="AG124" s="93" t="str">
        <f>VLOOKUP(Table1[[#This Row],[Mã khách hàng]],Ma_KH!A:L,12,0)</f>
        <v>Hà Nội</v>
      </c>
    </row>
    <row r="125" spans="1:33" ht="15">
      <c r="A125" s="104" t="s">
        <v>7066</v>
      </c>
      <c r="B125" s="104" t="s">
        <v>7137</v>
      </c>
      <c r="C125" s="109">
        <v>46232</v>
      </c>
      <c r="D125" s="89" t="s">
        <v>7445</v>
      </c>
      <c r="E125" s="109">
        <v>46232</v>
      </c>
      <c r="F125" s="104"/>
      <c r="G125" s="148" t="s">
        <v>7444</v>
      </c>
      <c r="H125" s="146">
        <v>-219228</v>
      </c>
      <c r="I125" s="118">
        <v>0</v>
      </c>
      <c r="J125" s="78">
        <v>-17538</v>
      </c>
      <c r="K125" s="78">
        <v>-236766</v>
      </c>
      <c r="L125" s="105" t="s">
        <v>17</v>
      </c>
      <c r="M125" s="109">
        <v>46275</v>
      </c>
      <c r="O125" s="78">
        <f>IF(Table1[[#This Row],[Phân loại]]="Tồn đầu kỳ",Table1[[#This Row],[Tổng giá trị]],0)</f>
        <v>0</v>
      </c>
      <c r="P125" s="105">
        <f>IF(Table1[[#This Row],[Số còn phải thu ĐK]]&lt;&gt;0,0,Table1[[#This Row],[Tổng giá trị]])</f>
        <v>-236766</v>
      </c>
      <c r="Q125" s="78">
        <f>IF(M125&lt;&gt;"",IF(O125&lt;&gt;0,O125,P125),0)</f>
        <v>-236766</v>
      </c>
      <c r="R125" s="105">
        <f>Table1[[#This Row],[Số còn phải thu ĐK]]+Table1[[#This Row],[Giá Trị HD sau CK]]-Table1[[#This Row],[Số tiền đã thu]]</f>
        <v>0</v>
      </c>
      <c r="S125" s="106">
        <f>IF(Table1[[#This Row],[Ngày hóa đơn]]&lt;&gt;"",Table1[[#This Row],[Ngày hóa đơn]],Table1[[#This Row],[Ngày hạch toán]])</f>
        <v>46232</v>
      </c>
      <c r="T125" s="105"/>
      <c r="U125" s="106">
        <f>IF(Table1[[#This Row],[Ngày tính CN]]="","",S125+T125)</f>
        <v>46232</v>
      </c>
      <c r="V125" s="133">
        <f ca="1">IF(Table1[[#This Row],[Hạn thanh toán]]="","",IF((U125-NOW())&lt;0,0,(U125-NOW())))</f>
        <v>0</v>
      </c>
      <c r="X125" s="78" t="str">
        <f ca="1">IF(OR($U125="",$R125=0),"",IF(($U125-NOW())&lt;0,-($U125-NOW()),0))</f>
        <v/>
      </c>
      <c r="Y125" s="93" t="str">
        <f>IF(R125=0,"Đã thanh toán",IF(X125="","",IF(X125&lt;=0,"Chưa đến hạn thanh toán",IF(X125&lt;=30,"Nợ quá hạn 30 ngày",IF(X125&lt;=60,"Nợ quá hạn từ 30 ngày đến 60 ngày",IF(X125&lt;=90,"Nợ quá hạn từ 60 ngày đến 90 ngày",IF(X125&lt;=120,"Nợ quá hạn từ 90 ngày đến 120 ngày","Nợ quá hạn hơn 120 ngày có khả năng mất thanh toán")))))))</f>
        <v>Đã thanh toán</v>
      </c>
      <c r="Z12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46232</v>
      </c>
      <c r="AA125" s="92">
        <f>Table1[[#This Row],[Ngày Thanh toán]]</f>
        <v>46275</v>
      </c>
      <c r="AD125" s="93" t="str">
        <f>IF(Table1[[#This Row],[Mã khách hàng]]="","",VLOOKUP($A125,Ma_KH!$A:$Q,Ma_KH!O$1,0))</f>
        <v>SIBA MIỀN BẮC</v>
      </c>
      <c r="AE125" s="93" t="str">
        <f>IF(Table1[[#This Row],[Mã khách hàng]]="","",VLOOKUP($A125,Ma_KH!$A:$Q,Ma_KH!P$1,0))</f>
        <v>CHI NHÁNH CÔNG TY CỔ PHẦN SIBA FOOD VIỆT NAM TẠI HÀ NỘI</v>
      </c>
      <c r="AF125" s="93" t="str">
        <f>VLOOKUP(A125,Ma_KH!A:Q,Ma_KH!J$1,0)</f>
        <v>Vũ Anh Tuấn</v>
      </c>
      <c r="AG125" s="93" t="str">
        <f>VLOOKUP(Table1[[#This Row],[Mã khách hàng]],Ma_KH!A:L,12,0)</f>
        <v>Hà Nội</v>
      </c>
    </row>
    <row r="126" spans="1:33">
      <c r="A126" s="110" t="s">
        <v>7286</v>
      </c>
      <c r="B126" s="110" t="s">
        <v>7287</v>
      </c>
      <c r="C126" s="127">
        <v>46235</v>
      </c>
      <c r="D126" s="119" t="s">
        <v>7463</v>
      </c>
      <c r="E126" s="127">
        <v>46235</v>
      </c>
      <c r="F126" s="110" t="s">
        <v>7464</v>
      </c>
      <c r="G126" s="110" t="s">
        <v>7465</v>
      </c>
      <c r="H126" s="120">
        <v>2247877</v>
      </c>
      <c r="I126" s="120">
        <v>0</v>
      </c>
      <c r="J126" s="163">
        <v>179830</v>
      </c>
      <c r="K126" s="163">
        <v>2427707</v>
      </c>
      <c r="L126" s="105" t="s">
        <v>24</v>
      </c>
      <c r="M126" s="109"/>
      <c r="O126" s="78">
        <f>IF(Table1[[#This Row],[Phân loại]]="Tồn đầu kỳ",Table1[[#This Row],[Tổng giá trị]],0)</f>
        <v>0</v>
      </c>
      <c r="P126" s="105">
        <f>IF(Table1[[#This Row],[Số còn phải thu ĐK]]&lt;&gt;0,0,Table1[[#This Row],[Tổng giá trị]])</f>
        <v>2427707</v>
      </c>
      <c r="Q126" s="78">
        <f t="shared" ref="Q126:Q128" si="32">IF(M126&lt;&gt;"",IF(O126&lt;&gt;0,O126,P126),0)</f>
        <v>0</v>
      </c>
      <c r="R126" s="105">
        <f>Table1[[#This Row],[Số còn phải thu ĐK]]+Table1[[#This Row],[Giá Trị HD sau CK]]-Table1[[#This Row],[Số tiền đã thu]]</f>
        <v>2427707</v>
      </c>
      <c r="S126" s="106">
        <f>IF(Table1[[#This Row],[Ngày hóa đơn]]&lt;&gt;"",Table1[[#This Row],[Ngày hóa đơn]],Table1[[#This Row],[Ngày hạch toán]])</f>
        <v>46235</v>
      </c>
      <c r="T126" s="105"/>
      <c r="U126" s="106">
        <f>IF(Table1[[#This Row],[Ngày tính CN]]="","",S126+T126)</f>
        <v>46235</v>
      </c>
      <c r="V126" s="133">
        <f ca="1">IF(Table1[[#This Row],[Hạn thanh toán]]="","",IF((U126-NOW())&lt;0,0,(U126-NOW())))</f>
        <v>0</v>
      </c>
      <c r="X126" s="78">
        <f t="shared" ref="X126:X128" ca="1" si="33">IF(OR($U126="",$R126=0),"",IF(($U126-NOW())&lt;0,-($U126-NOW()),0))</f>
        <v>56.727898958335572</v>
      </c>
      <c r="Y126" s="93" t="str">
        <f t="shared" ref="Y126:Y128" ca="1" si="34">IF(R126=0,"Đã thanh toán",IF(X126="","",IF(X126&lt;=0,"Chưa đến hạn thanh toán",IF(X126&lt;=30,"Nợ quá hạn 30 ngày",IF(X126&lt;=60,"Nợ quá hạn từ 30 ngày đến 60 ngày",IF(X126&lt;=90,"Nợ quá hạn từ 60 ngày đến 90 ngày",IF(X126&lt;=120,"Nợ quá hạn từ 90 ngày đến 120 ngày","Nợ quá hạn hơn 120 ngày có khả năng mất thanh toán")))))))</f>
        <v>Nợ quá hạn từ 30 ngày đến 60 ngày</v>
      </c>
      <c r="Z12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46235</v>
      </c>
      <c r="AA126" s="92">
        <f>Table1[[#This Row],[Ngày Thanh toán]]</f>
        <v>0</v>
      </c>
      <c r="AD126" s="93" t="str">
        <f>IF(Table1[[#This Row],[Mã khách hàng]]="","",VLOOKUP($A126,Ma_KH!$A:$Q,Ma_KH!O$1,0))</f>
        <v>SIBA MIỀN BẮC</v>
      </c>
      <c r="AE126" s="93" t="str">
        <f>IF(Table1[[#This Row],[Mã khách hàng]]="","",VLOOKUP($A126,Ma_KH!$A:$Q,Ma_KH!P$1,0))</f>
        <v>CHI NHÁNH CÔNG TY CỔ PHẦN SIBA FOOD VIỆT NAM TẠI HÀ NỘI</v>
      </c>
      <c r="AF126" s="93" t="str">
        <f>VLOOKUP(A126,Ma_KH!A:Q,Ma_KH!J$1,0)</f>
        <v>Vũ Anh Tuấn</v>
      </c>
      <c r="AG126" s="93" t="str">
        <f>VLOOKUP(Table1[[#This Row],[Mã khách hàng]],Ma_KH!A:L,12,0)</f>
        <v>Hà Nội</v>
      </c>
    </row>
    <row r="127" spans="1:33">
      <c r="A127" s="110" t="s">
        <v>6878</v>
      </c>
      <c r="B127" s="110" t="s">
        <v>2865</v>
      </c>
      <c r="C127" s="127">
        <v>46235</v>
      </c>
      <c r="D127" s="119" t="s">
        <v>7466</v>
      </c>
      <c r="E127" s="127">
        <v>46235</v>
      </c>
      <c r="F127" s="110" t="s">
        <v>7467</v>
      </c>
      <c r="G127" s="110" t="s">
        <v>7468</v>
      </c>
      <c r="H127" s="120">
        <v>927710</v>
      </c>
      <c r="I127" s="120">
        <v>0</v>
      </c>
      <c r="J127" s="163">
        <v>74217</v>
      </c>
      <c r="K127" s="163">
        <v>1001927</v>
      </c>
      <c r="L127" s="105" t="s">
        <v>24</v>
      </c>
      <c r="M127" s="109"/>
      <c r="O127" s="78">
        <f>IF(Table1[[#This Row],[Phân loại]]="Tồn đầu kỳ",Table1[[#This Row],[Tổng giá trị]],0)</f>
        <v>0</v>
      </c>
      <c r="P127" s="105">
        <f>IF(Table1[[#This Row],[Số còn phải thu ĐK]]&lt;&gt;0,0,Table1[[#This Row],[Tổng giá trị]])</f>
        <v>1001927</v>
      </c>
      <c r="Q127" s="78">
        <f t="shared" si="32"/>
        <v>0</v>
      </c>
      <c r="R127" s="105">
        <f>Table1[[#This Row],[Số còn phải thu ĐK]]+Table1[[#This Row],[Giá Trị HD sau CK]]-Table1[[#This Row],[Số tiền đã thu]]</f>
        <v>1001927</v>
      </c>
      <c r="S127" s="106">
        <f>IF(Table1[[#This Row],[Ngày hóa đơn]]&lt;&gt;"",Table1[[#This Row],[Ngày hóa đơn]],Table1[[#This Row],[Ngày hạch toán]])</f>
        <v>46235</v>
      </c>
      <c r="T127" s="105"/>
      <c r="U127" s="106">
        <f>IF(Table1[[#This Row],[Ngày tính CN]]="","",S127+T127)</f>
        <v>46235</v>
      </c>
      <c r="V127" s="133">
        <f ca="1">IF(Table1[[#This Row],[Hạn thanh toán]]="","",IF((U127-NOW())&lt;0,0,(U127-NOW())))</f>
        <v>0</v>
      </c>
      <c r="X127" s="78">
        <f t="shared" ca="1" si="33"/>
        <v>56.727898958335572</v>
      </c>
      <c r="Y127" s="93" t="str">
        <f t="shared" ca="1" si="34"/>
        <v>Nợ quá hạn từ 30 ngày đến 60 ngày</v>
      </c>
      <c r="Z12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46235</v>
      </c>
      <c r="AA127" s="92">
        <f>Table1[[#This Row],[Ngày Thanh toán]]</f>
        <v>0</v>
      </c>
      <c r="AD127" s="93" t="str">
        <f>IF(Table1[[#This Row],[Mã khách hàng]]="","",VLOOKUP($A127,Ma_KH!$A:$Q,Ma_KH!O$1,0))</f>
        <v>SIBA MIỀN BẮC</v>
      </c>
      <c r="AE127" s="93" t="str">
        <f>IF(Table1[[#This Row],[Mã khách hàng]]="","",VLOOKUP($A127,Ma_KH!$A:$Q,Ma_KH!P$1,0))</f>
        <v>CHI NHÁNH CÔNG TY CỔ PHẦN SIBA FOOD VIỆT NAM TẠI HÀ NỘI</v>
      </c>
      <c r="AF127" s="93" t="str">
        <f>VLOOKUP(A127,Ma_KH!A:Q,Ma_KH!J$1,0)</f>
        <v>Đỗ Minh Quang</v>
      </c>
      <c r="AG127" s="93" t="str">
        <f>VLOOKUP(Table1[[#This Row],[Mã khách hàng]],Ma_KH!A:L,12,0)</f>
        <v>Hà Nội</v>
      </c>
    </row>
    <row r="128" spans="1:33">
      <c r="A128" s="116" t="s">
        <v>7388</v>
      </c>
      <c r="B128" s="116" t="s">
        <v>7389</v>
      </c>
      <c r="C128" s="128">
        <v>46235</v>
      </c>
      <c r="D128" s="117" t="s">
        <v>7469</v>
      </c>
      <c r="E128" s="128">
        <v>46235</v>
      </c>
      <c r="F128" s="116" t="s">
        <v>7470</v>
      </c>
      <c r="G128" s="116" t="s">
        <v>7471</v>
      </c>
      <c r="H128" s="118">
        <v>667070</v>
      </c>
      <c r="I128" s="118">
        <v>0</v>
      </c>
      <c r="J128" s="164">
        <v>53366</v>
      </c>
      <c r="K128" s="164">
        <v>720436</v>
      </c>
      <c r="L128" s="105" t="s">
        <v>24</v>
      </c>
      <c r="M128" s="109"/>
      <c r="O128" s="78">
        <f>IF(Table1[[#This Row],[Phân loại]]="Tồn đầu kỳ",Table1[[#This Row],[Tổng giá trị]],0)</f>
        <v>0</v>
      </c>
      <c r="P128" s="105">
        <f>IF(Table1[[#This Row],[Số còn phải thu ĐK]]&lt;&gt;0,0,Table1[[#This Row],[Tổng giá trị]])</f>
        <v>720436</v>
      </c>
      <c r="Q128" s="78">
        <f t="shared" si="32"/>
        <v>0</v>
      </c>
      <c r="R128" s="105">
        <f>Table1[[#This Row],[Số còn phải thu ĐK]]+Table1[[#This Row],[Giá Trị HD sau CK]]-Table1[[#This Row],[Số tiền đã thu]]</f>
        <v>720436</v>
      </c>
      <c r="S128" s="106">
        <f>IF(Table1[[#This Row],[Ngày hóa đơn]]&lt;&gt;"",Table1[[#This Row],[Ngày hóa đơn]],Table1[[#This Row],[Ngày hạch toán]])</f>
        <v>46235</v>
      </c>
      <c r="T128" s="105"/>
      <c r="U128" s="106">
        <f>IF(Table1[[#This Row],[Ngày tính CN]]="","",S128+T128)</f>
        <v>46235</v>
      </c>
      <c r="V128" s="133">
        <f ca="1">IF(Table1[[#This Row],[Hạn thanh toán]]="","",IF((U128-NOW())&lt;0,0,(U128-NOW())))</f>
        <v>0</v>
      </c>
      <c r="X128" s="78">
        <f t="shared" ca="1" si="33"/>
        <v>56.727898958335572</v>
      </c>
      <c r="Y128" s="93" t="str">
        <f t="shared" ca="1" si="34"/>
        <v>Nợ quá hạn từ 30 ngày đến 60 ngày</v>
      </c>
      <c r="Z12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46235</v>
      </c>
      <c r="AA128" s="92">
        <f>Table1[[#This Row],[Ngày Thanh toán]]</f>
        <v>0</v>
      </c>
      <c r="AD128" s="93" t="str">
        <f>IF(Table1[[#This Row],[Mã khách hàng]]="","",VLOOKUP($A128,Ma_KH!$A:$Q,Ma_KH!O$1,0))</f>
        <v>SIBA MIỀN BẮC</v>
      </c>
      <c r="AE128" s="93" t="str">
        <f>IF(Table1[[#This Row],[Mã khách hàng]]="","",VLOOKUP($A128,Ma_KH!$A:$Q,Ma_KH!P$1,0))</f>
        <v>CHI NHÁNH CÔNG TY CỔ PHẦN SIBA FOOD VIỆT NAM TẠI HÀ NỘI</v>
      </c>
      <c r="AF128" s="93" t="str">
        <f>VLOOKUP(A128,Ma_KH!A:Q,Ma_KH!J$1,0)</f>
        <v>Đỗ Minh Quang</v>
      </c>
      <c r="AG128" s="93" t="str">
        <f>VLOOKUP(Table1[[#This Row],[Mã khách hàng]],Ma_KH!A:L,12,0)</f>
        <v>Hà Nội</v>
      </c>
    </row>
    <row r="129" spans="1:33">
      <c r="A129" s="110" t="s">
        <v>7225</v>
      </c>
      <c r="B129" s="110" t="s">
        <v>7226</v>
      </c>
      <c r="C129" s="127">
        <v>46237</v>
      </c>
      <c r="D129" s="119" t="s">
        <v>7472</v>
      </c>
      <c r="E129" s="127">
        <v>46237</v>
      </c>
      <c r="F129" s="110" t="s">
        <v>7473</v>
      </c>
      <c r="G129" s="110" t="s">
        <v>7474</v>
      </c>
      <c r="H129" s="120">
        <v>1176096</v>
      </c>
      <c r="I129" s="120">
        <v>0</v>
      </c>
      <c r="J129" s="163">
        <v>94088</v>
      </c>
      <c r="K129" s="163">
        <v>1270184</v>
      </c>
      <c r="L129" s="105" t="s">
        <v>24</v>
      </c>
      <c r="M129" s="109"/>
      <c r="O129" s="78">
        <f>IF(Table1[[#This Row],[Phân loại]]="Tồn đầu kỳ",Table1[[#This Row],[Tổng giá trị]],0)</f>
        <v>0</v>
      </c>
      <c r="P129" s="105">
        <f>IF(Table1[[#This Row],[Số còn phải thu ĐK]]&lt;&gt;0,0,Table1[[#This Row],[Tổng giá trị]])</f>
        <v>1270184</v>
      </c>
      <c r="Q129" s="78">
        <f t="shared" ref="Q129:Q134" si="35">IF(M129&lt;&gt;"",IF(O129&lt;&gt;0,O129,P129),0)</f>
        <v>0</v>
      </c>
      <c r="R129" s="105">
        <f>Table1[[#This Row],[Số còn phải thu ĐK]]+Table1[[#This Row],[Giá Trị HD sau CK]]-Table1[[#This Row],[Số tiền đã thu]]</f>
        <v>1270184</v>
      </c>
      <c r="S129" s="106">
        <f>IF(Table1[[#This Row],[Ngày hóa đơn]]&lt;&gt;"",Table1[[#This Row],[Ngày hóa đơn]],Table1[[#This Row],[Ngày hạch toán]])</f>
        <v>46237</v>
      </c>
      <c r="T129" s="105"/>
      <c r="U129" s="106">
        <f>IF(Table1[[#This Row],[Ngày tính CN]]="","",S129+T129)</f>
        <v>46237</v>
      </c>
      <c r="V129" s="133">
        <f ca="1">IF(Table1[[#This Row],[Hạn thanh toán]]="","",IF((U129-NOW())&lt;0,0,(U129-NOW())))</f>
        <v>0</v>
      </c>
      <c r="X129" s="78">
        <f t="shared" ref="X129:X134" ca="1" si="36">IF(OR($U129="",$R129=0),"",IF(($U129-NOW())&lt;0,-($U129-NOW()),0))</f>
        <v>54.727898958335572</v>
      </c>
      <c r="Y129" s="93" t="str">
        <f t="shared" ref="Y129:Y134" ca="1" si="37">IF(R129=0,"Đã thanh toán",IF(X129="","",IF(X129&lt;=0,"Chưa đến hạn thanh toán",IF(X129&lt;=30,"Nợ quá hạn 30 ngày",IF(X129&lt;=60,"Nợ quá hạn từ 30 ngày đến 60 ngày",IF(X129&lt;=90,"Nợ quá hạn từ 60 ngày đến 90 ngày",IF(X129&lt;=120,"Nợ quá hạn từ 90 ngày đến 120 ngày","Nợ quá hạn hơn 120 ngày có khả năng mất thanh toán")))))))</f>
        <v>Nợ quá hạn từ 30 ngày đến 60 ngày</v>
      </c>
      <c r="Z12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46237</v>
      </c>
      <c r="AA129" s="92">
        <f>Table1[[#This Row],[Ngày Thanh toán]]</f>
        <v>0</v>
      </c>
      <c r="AD129" s="93" t="str">
        <f>IF(Table1[[#This Row],[Mã khách hàng]]="","",VLOOKUP($A129,Ma_KH!$A:$Q,Ma_KH!O$1,0))</f>
        <v>SIBA MIỀN BẮC</v>
      </c>
      <c r="AE129" s="93" t="str">
        <f>IF(Table1[[#This Row],[Mã khách hàng]]="","",VLOOKUP($A129,Ma_KH!$A:$Q,Ma_KH!P$1,0))</f>
        <v>CHI NHÁNH CÔNG TY CỔ PHẦN SIBA FOOD VIỆT NAM TẠI HÀ NỘI</v>
      </c>
      <c r="AF129" s="93" t="str">
        <f>VLOOKUP(A129,Ma_KH!A:Q,Ma_KH!J$1,0)</f>
        <v>Vũ Anh Tuấn</v>
      </c>
      <c r="AG129" s="93" t="str">
        <f>VLOOKUP(Table1[[#This Row],[Mã khách hàng]],Ma_KH!A:L,12,0)</f>
        <v>Hà Nội</v>
      </c>
    </row>
    <row r="130" spans="1:33">
      <c r="A130" s="110" t="s">
        <v>7066</v>
      </c>
      <c r="B130" s="110" t="s">
        <v>7137</v>
      </c>
      <c r="C130" s="127">
        <v>46237</v>
      </c>
      <c r="D130" s="119" t="s">
        <v>7475</v>
      </c>
      <c r="E130" s="127">
        <v>46237</v>
      </c>
      <c r="F130" s="110" t="s">
        <v>7476</v>
      </c>
      <c r="G130" s="110" t="s">
        <v>7477</v>
      </c>
      <c r="H130" s="120">
        <v>1049182</v>
      </c>
      <c r="I130" s="120">
        <v>0</v>
      </c>
      <c r="J130" s="163">
        <v>83935</v>
      </c>
      <c r="K130" s="163">
        <v>1133117</v>
      </c>
      <c r="L130" s="105" t="s">
        <v>24</v>
      </c>
      <c r="M130" s="109"/>
      <c r="O130" s="78">
        <f>IF(Table1[[#This Row],[Phân loại]]="Tồn đầu kỳ",Table1[[#This Row],[Tổng giá trị]],0)</f>
        <v>0</v>
      </c>
      <c r="P130" s="105">
        <f>IF(Table1[[#This Row],[Số còn phải thu ĐK]]&lt;&gt;0,0,Table1[[#This Row],[Tổng giá trị]])</f>
        <v>1133117</v>
      </c>
      <c r="Q130" s="78">
        <f t="shared" si="35"/>
        <v>0</v>
      </c>
      <c r="R130" s="105">
        <f>Table1[[#This Row],[Số còn phải thu ĐK]]+Table1[[#This Row],[Giá Trị HD sau CK]]-Table1[[#This Row],[Số tiền đã thu]]</f>
        <v>1133117</v>
      </c>
      <c r="S130" s="106">
        <f>IF(Table1[[#This Row],[Ngày hóa đơn]]&lt;&gt;"",Table1[[#This Row],[Ngày hóa đơn]],Table1[[#This Row],[Ngày hạch toán]])</f>
        <v>46237</v>
      </c>
      <c r="T130" s="105"/>
      <c r="U130" s="106">
        <f>IF(Table1[[#This Row],[Ngày tính CN]]="","",S130+T130)</f>
        <v>46237</v>
      </c>
      <c r="V130" s="133">
        <f ca="1">IF(Table1[[#This Row],[Hạn thanh toán]]="","",IF((U130-NOW())&lt;0,0,(U130-NOW())))</f>
        <v>0</v>
      </c>
      <c r="X130" s="78">
        <f t="shared" ca="1" si="36"/>
        <v>54.727898958335572</v>
      </c>
      <c r="Y130" s="93" t="str">
        <f t="shared" ca="1" si="37"/>
        <v>Nợ quá hạn từ 30 ngày đến 60 ngày</v>
      </c>
      <c r="Z13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46237</v>
      </c>
      <c r="AA130" s="92">
        <f>Table1[[#This Row],[Ngày Thanh toán]]</f>
        <v>0</v>
      </c>
      <c r="AD130" s="93" t="str">
        <f>IF(Table1[[#This Row],[Mã khách hàng]]="","",VLOOKUP($A130,Ma_KH!$A:$Q,Ma_KH!O$1,0))</f>
        <v>SIBA MIỀN BẮC</v>
      </c>
      <c r="AE130" s="93" t="str">
        <f>IF(Table1[[#This Row],[Mã khách hàng]]="","",VLOOKUP($A130,Ma_KH!$A:$Q,Ma_KH!P$1,0))</f>
        <v>CHI NHÁNH CÔNG TY CỔ PHẦN SIBA FOOD VIỆT NAM TẠI HÀ NỘI</v>
      </c>
      <c r="AF130" s="93" t="str">
        <f>VLOOKUP(A130,Ma_KH!A:Q,Ma_KH!J$1,0)</f>
        <v>Vũ Anh Tuấn</v>
      </c>
      <c r="AG130" s="93" t="str">
        <f>VLOOKUP(Table1[[#This Row],[Mã khách hàng]],Ma_KH!A:L,12,0)</f>
        <v>Hà Nội</v>
      </c>
    </row>
    <row r="131" spans="1:33">
      <c r="A131" s="110" t="s">
        <v>6875</v>
      </c>
      <c r="B131" s="110" t="s">
        <v>2917</v>
      </c>
      <c r="C131" s="127">
        <v>46237</v>
      </c>
      <c r="D131" s="119" t="s">
        <v>7478</v>
      </c>
      <c r="E131" s="127">
        <v>46237</v>
      </c>
      <c r="F131" s="110" t="s">
        <v>7479</v>
      </c>
      <c r="G131" s="110" t="s">
        <v>7480</v>
      </c>
      <c r="H131" s="120">
        <v>864149</v>
      </c>
      <c r="I131" s="120">
        <v>0</v>
      </c>
      <c r="J131" s="163">
        <v>69132</v>
      </c>
      <c r="K131" s="163">
        <v>933281</v>
      </c>
      <c r="L131" s="105" t="s">
        <v>24</v>
      </c>
      <c r="M131" s="109"/>
      <c r="O131" s="78">
        <f>IF(Table1[[#This Row],[Phân loại]]="Tồn đầu kỳ",Table1[[#This Row],[Tổng giá trị]],0)</f>
        <v>0</v>
      </c>
      <c r="P131" s="105">
        <f>IF(Table1[[#This Row],[Số còn phải thu ĐK]]&lt;&gt;0,0,Table1[[#This Row],[Tổng giá trị]])</f>
        <v>933281</v>
      </c>
      <c r="Q131" s="78">
        <f t="shared" si="35"/>
        <v>0</v>
      </c>
      <c r="R131" s="105">
        <f>Table1[[#This Row],[Số còn phải thu ĐK]]+Table1[[#This Row],[Giá Trị HD sau CK]]-Table1[[#This Row],[Số tiền đã thu]]</f>
        <v>933281</v>
      </c>
      <c r="S131" s="106">
        <f>IF(Table1[[#This Row],[Ngày hóa đơn]]&lt;&gt;"",Table1[[#This Row],[Ngày hóa đơn]],Table1[[#This Row],[Ngày hạch toán]])</f>
        <v>46237</v>
      </c>
      <c r="T131" s="105"/>
      <c r="U131" s="106">
        <f>IF(Table1[[#This Row],[Ngày tính CN]]="","",S131+T131)</f>
        <v>46237</v>
      </c>
      <c r="V131" s="133">
        <f ca="1">IF(Table1[[#This Row],[Hạn thanh toán]]="","",IF((U131-NOW())&lt;0,0,(U131-NOW())))</f>
        <v>0</v>
      </c>
      <c r="X131" s="78">
        <f t="shared" ca="1" si="36"/>
        <v>54.727898958335572</v>
      </c>
      <c r="Y131" s="93" t="str">
        <f t="shared" ca="1" si="37"/>
        <v>Nợ quá hạn từ 30 ngày đến 60 ngày</v>
      </c>
      <c r="Z13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46237</v>
      </c>
      <c r="AA131" s="92">
        <f>Table1[[#This Row],[Ngày Thanh toán]]</f>
        <v>0</v>
      </c>
      <c r="AD131" s="93" t="str">
        <f>IF(Table1[[#This Row],[Mã khách hàng]]="","",VLOOKUP($A131,Ma_KH!$A:$Q,Ma_KH!O$1,0))</f>
        <v>SIBA MIỀN BẮC</v>
      </c>
      <c r="AE131" s="93" t="str">
        <f>IF(Table1[[#This Row],[Mã khách hàng]]="","",VLOOKUP($A131,Ma_KH!$A:$Q,Ma_KH!P$1,0))</f>
        <v>CHI NHÁNH CÔNG TY CỔ PHẦN SIBA FOOD VIỆT NAM TẠI HÀ NỘI</v>
      </c>
      <c r="AF131" s="93" t="str">
        <f>VLOOKUP(A131,Ma_KH!A:Q,Ma_KH!J$1,0)</f>
        <v>Đỗ Minh Quang</v>
      </c>
      <c r="AG131" s="93" t="str">
        <f>VLOOKUP(Table1[[#This Row],[Mã khách hàng]],Ma_KH!A:L,12,0)</f>
        <v>Hà Nội</v>
      </c>
    </row>
    <row r="132" spans="1:33">
      <c r="A132" s="110" t="s">
        <v>7241</v>
      </c>
      <c r="B132" s="110" t="s">
        <v>7242</v>
      </c>
      <c r="C132" s="127">
        <v>46237</v>
      </c>
      <c r="D132" s="119" t="s">
        <v>7481</v>
      </c>
      <c r="E132" s="127">
        <v>46237</v>
      </c>
      <c r="F132" s="110" t="s">
        <v>7482</v>
      </c>
      <c r="G132" s="110" t="s">
        <v>7483</v>
      </c>
      <c r="H132" s="120">
        <v>1306155</v>
      </c>
      <c r="I132" s="120">
        <v>0</v>
      </c>
      <c r="J132" s="163">
        <v>104492</v>
      </c>
      <c r="K132" s="163">
        <v>1410647</v>
      </c>
      <c r="L132" s="105" t="s">
        <v>24</v>
      </c>
      <c r="M132" s="109"/>
      <c r="O132" s="78">
        <f>IF(Table1[[#This Row],[Phân loại]]="Tồn đầu kỳ",Table1[[#This Row],[Tổng giá trị]],0)</f>
        <v>0</v>
      </c>
      <c r="P132" s="105">
        <f>IF(Table1[[#This Row],[Số còn phải thu ĐK]]&lt;&gt;0,0,Table1[[#This Row],[Tổng giá trị]])</f>
        <v>1410647</v>
      </c>
      <c r="Q132" s="78">
        <f t="shared" si="35"/>
        <v>0</v>
      </c>
      <c r="R132" s="105">
        <f>Table1[[#This Row],[Số còn phải thu ĐK]]+Table1[[#This Row],[Giá Trị HD sau CK]]-Table1[[#This Row],[Số tiền đã thu]]</f>
        <v>1410647</v>
      </c>
      <c r="S132" s="106">
        <f>IF(Table1[[#This Row],[Ngày hóa đơn]]&lt;&gt;"",Table1[[#This Row],[Ngày hóa đơn]],Table1[[#This Row],[Ngày hạch toán]])</f>
        <v>46237</v>
      </c>
      <c r="T132" s="105"/>
      <c r="U132" s="106">
        <f>IF(Table1[[#This Row],[Ngày tính CN]]="","",S132+T132)</f>
        <v>46237</v>
      </c>
      <c r="V132" s="133">
        <f ca="1">IF(Table1[[#This Row],[Hạn thanh toán]]="","",IF((U132-NOW())&lt;0,0,(U132-NOW())))</f>
        <v>0</v>
      </c>
      <c r="X132" s="78">
        <f t="shared" ca="1" si="36"/>
        <v>54.727898958335572</v>
      </c>
      <c r="Y132" s="93" t="str">
        <f t="shared" ca="1" si="37"/>
        <v>Nợ quá hạn từ 30 ngày đến 60 ngày</v>
      </c>
      <c r="Z13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46237</v>
      </c>
      <c r="AA132" s="92">
        <f>Table1[[#This Row],[Ngày Thanh toán]]</f>
        <v>0</v>
      </c>
      <c r="AD132" s="93" t="str">
        <f>IF(Table1[[#This Row],[Mã khách hàng]]="","",VLOOKUP($A132,Ma_KH!$A:$Q,Ma_KH!O$1,0))</f>
        <v>SIBA MIỀN BẮC</v>
      </c>
      <c r="AE132" s="93" t="str">
        <f>IF(Table1[[#This Row],[Mã khách hàng]]="","",VLOOKUP($A132,Ma_KH!$A:$Q,Ma_KH!P$1,0))</f>
        <v>CHI NHÁNH CÔNG TY CỔ PHẦN SIBA FOOD VIỆT NAM TẠI HÀ NỘI</v>
      </c>
      <c r="AF132" s="93" t="str">
        <f>VLOOKUP(A132,Ma_KH!A:Q,Ma_KH!J$1,0)</f>
        <v>Đỗ Minh Quang</v>
      </c>
      <c r="AG132" s="93" t="str">
        <f>VLOOKUP(Table1[[#This Row],[Mã khách hàng]],Ma_KH!A:L,12,0)</f>
        <v>Hà Nội</v>
      </c>
    </row>
    <row r="133" spans="1:33">
      <c r="A133" s="110" t="s">
        <v>6877</v>
      </c>
      <c r="B133" s="110" t="s">
        <v>2890</v>
      </c>
      <c r="C133" s="127">
        <v>46237</v>
      </c>
      <c r="D133" s="119" t="s">
        <v>7484</v>
      </c>
      <c r="E133" s="127">
        <v>46237</v>
      </c>
      <c r="F133" s="110" t="s">
        <v>7485</v>
      </c>
      <c r="G133" s="110" t="s">
        <v>7486</v>
      </c>
      <c r="H133" s="120">
        <v>2247877</v>
      </c>
      <c r="I133" s="120">
        <v>0</v>
      </c>
      <c r="J133" s="163">
        <v>179830</v>
      </c>
      <c r="K133" s="163">
        <v>2427707</v>
      </c>
      <c r="L133" s="105" t="s">
        <v>24</v>
      </c>
      <c r="M133" s="109"/>
      <c r="O133" s="78">
        <f>IF(Table1[[#This Row],[Phân loại]]="Tồn đầu kỳ",Table1[[#This Row],[Tổng giá trị]],0)</f>
        <v>0</v>
      </c>
      <c r="P133" s="105">
        <f>IF(Table1[[#This Row],[Số còn phải thu ĐK]]&lt;&gt;0,0,Table1[[#This Row],[Tổng giá trị]])</f>
        <v>2427707</v>
      </c>
      <c r="Q133" s="78">
        <f t="shared" si="35"/>
        <v>0</v>
      </c>
      <c r="R133" s="105">
        <f>Table1[[#This Row],[Số còn phải thu ĐK]]+Table1[[#This Row],[Giá Trị HD sau CK]]-Table1[[#This Row],[Số tiền đã thu]]</f>
        <v>2427707</v>
      </c>
      <c r="S133" s="106">
        <f>IF(Table1[[#This Row],[Ngày hóa đơn]]&lt;&gt;"",Table1[[#This Row],[Ngày hóa đơn]],Table1[[#This Row],[Ngày hạch toán]])</f>
        <v>46237</v>
      </c>
      <c r="T133" s="105"/>
      <c r="U133" s="106">
        <f>IF(Table1[[#This Row],[Ngày tính CN]]="","",S133+T133)</f>
        <v>46237</v>
      </c>
      <c r="V133" s="133">
        <f ca="1">IF(Table1[[#This Row],[Hạn thanh toán]]="","",IF((U133-NOW())&lt;0,0,(U133-NOW())))</f>
        <v>0</v>
      </c>
      <c r="X133" s="78">
        <f t="shared" ca="1" si="36"/>
        <v>54.727898958335572</v>
      </c>
      <c r="Y133" s="93" t="str">
        <f t="shared" ca="1" si="37"/>
        <v>Nợ quá hạn từ 30 ngày đến 60 ngày</v>
      </c>
      <c r="Z13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46237</v>
      </c>
      <c r="AA133" s="92">
        <f>Table1[[#This Row],[Ngày Thanh toán]]</f>
        <v>0</v>
      </c>
      <c r="AD133" s="93" t="str">
        <f>IF(Table1[[#This Row],[Mã khách hàng]]="","",VLOOKUP($A133,Ma_KH!$A:$Q,Ma_KH!O$1,0))</f>
        <v>SIBA MIỀN BẮC</v>
      </c>
      <c r="AE133" s="93" t="str">
        <f>IF(Table1[[#This Row],[Mã khách hàng]]="","",VLOOKUP($A133,Ma_KH!$A:$Q,Ma_KH!P$1,0))</f>
        <v>CHI NHÁNH CÔNG TY CỔ PHẦN SIBA FOOD VIỆT NAM TẠI HÀ NỘI</v>
      </c>
      <c r="AF133" s="93" t="str">
        <f>VLOOKUP(A133,Ma_KH!A:Q,Ma_KH!J$1,0)</f>
        <v>Vũ Anh Tuấn</v>
      </c>
      <c r="AG133" s="93" t="str">
        <f>VLOOKUP(Table1[[#This Row],[Mã khách hàng]],Ma_KH!A:L,12,0)</f>
        <v>Hà Nội</v>
      </c>
    </row>
    <row r="134" spans="1:33">
      <c r="A134" s="116" t="s">
        <v>7356</v>
      </c>
      <c r="B134" s="116" t="s">
        <v>7357</v>
      </c>
      <c r="C134" s="128">
        <v>46237</v>
      </c>
      <c r="D134" s="117" t="s">
        <v>7487</v>
      </c>
      <c r="E134" s="128">
        <v>46237</v>
      </c>
      <c r="F134" s="116" t="s">
        <v>7488</v>
      </c>
      <c r="G134" s="116" t="s">
        <v>7489</v>
      </c>
      <c r="H134" s="118">
        <v>1028768</v>
      </c>
      <c r="I134" s="118">
        <v>0</v>
      </c>
      <c r="J134" s="164">
        <v>82301</v>
      </c>
      <c r="K134" s="164">
        <v>1111069</v>
      </c>
      <c r="L134" s="105" t="s">
        <v>24</v>
      </c>
      <c r="M134" s="109"/>
      <c r="O134" s="78">
        <f>IF(Table1[[#This Row],[Phân loại]]="Tồn đầu kỳ",Table1[[#This Row],[Tổng giá trị]],0)</f>
        <v>0</v>
      </c>
      <c r="P134" s="105">
        <f>IF(Table1[[#This Row],[Số còn phải thu ĐK]]&lt;&gt;0,0,Table1[[#This Row],[Tổng giá trị]])</f>
        <v>1111069</v>
      </c>
      <c r="Q134" s="78">
        <f t="shared" si="35"/>
        <v>0</v>
      </c>
      <c r="R134" s="105">
        <f>Table1[[#This Row],[Số còn phải thu ĐK]]+Table1[[#This Row],[Giá Trị HD sau CK]]-Table1[[#This Row],[Số tiền đã thu]]</f>
        <v>1111069</v>
      </c>
      <c r="S134" s="106">
        <f>IF(Table1[[#This Row],[Ngày hóa đơn]]&lt;&gt;"",Table1[[#This Row],[Ngày hóa đơn]],Table1[[#This Row],[Ngày hạch toán]])</f>
        <v>46237</v>
      </c>
      <c r="T134" s="105"/>
      <c r="U134" s="106">
        <f>IF(Table1[[#This Row],[Ngày tính CN]]="","",S134+T134)</f>
        <v>46237</v>
      </c>
      <c r="V134" s="133">
        <f ca="1">IF(Table1[[#This Row],[Hạn thanh toán]]="","",IF((U134-NOW())&lt;0,0,(U134-NOW())))</f>
        <v>0</v>
      </c>
      <c r="X134" s="78">
        <f t="shared" ca="1" si="36"/>
        <v>54.727898958335572</v>
      </c>
      <c r="Y134" s="93" t="str">
        <f t="shared" ca="1" si="37"/>
        <v>Nợ quá hạn từ 30 ngày đến 60 ngày</v>
      </c>
      <c r="Z13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46237</v>
      </c>
      <c r="AA134" s="92">
        <f>Table1[[#This Row],[Ngày Thanh toán]]</f>
        <v>0</v>
      </c>
      <c r="AD134" s="93" t="str">
        <f>IF(Table1[[#This Row],[Mã khách hàng]]="","",VLOOKUP($A134,Ma_KH!$A:$Q,Ma_KH!O$1,0))</f>
        <v>SIBA MIỀN BẮC</v>
      </c>
      <c r="AE134" s="93" t="str">
        <f>IF(Table1[[#This Row],[Mã khách hàng]]="","",VLOOKUP($A134,Ma_KH!$A:$Q,Ma_KH!P$1,0))</f>
        <v>CHI NHÁNH CÔNG TY CỔ PHẦN SIBA FOOD VIỆT NAM TẠI HÀ NỘI</v>
      </c>
      <c r="AF134" s="93" t="str">
        <f>VLOOKUP(A134,Ma_KH!A:Q,Ma_KH!J$1,0)</f>
        <v>Đỗ Minh Quang</v>
      </c>
      <c r="AG134" s="93" t="str">
        <f>VLOOKUP(Table1[[#This Row],[Mã khách hàng]],Ma_KH!A:L,12,0)</f>
        <v>Hà Nội</v>
      </c>
    </row>
    <row r="135" spans="1:33">
      <c r="A135" s="116" t="s">
        <v>7430</v>
      </c>
      <c r="B135" s="116" t="s">
        <v>7431</v>
      </c>
      <c r="C135" s="128">
        <v>46239</v>
      </c>
      <c r="D135" s="117" t="s">
        <v>7490</v>
      </c>
      <c r="E135" s="128">
        <v>46239</v>
      </c>
      <c r="F135" s="116" t="s">
        <v>7491</v>
      </c>
      <c r="G135" s="116" t="s">
        <v>7492</v>
      </c>
      <c r="H135" s="118">
        <v>2324584</v>
      </c>
      <c r="I135" s="118">
        <v>0</v>
      </c>
      <c r="J135" s="164">
        <v>185967</v>
      </c>
      <c r="K135" s="164">
        <v>2510551</v>
      </c>
      <c r="L135" s="105" t="s">
        <v>24</v>
      </c>
      <c r="M135" s="109"/>
      <c r="O135" s="78">
        <f>IF(Table1[[#This Row],[Phân loại]]="Tồn đầu kỳ",Table1[[#This Row],[Tổng giá trị]],0)</f>
        <v>0</v>
      </c>
      <c r="P135" s="105">
        <f>IF(Table1[[#This Row],[Số còn phải thu ĐK]]&lt;&gt;0,0,Table1[[#This Row],[Tổng giá trị]])</f>
        <v>2510551</v>
      </c>
      <c r="Q135" s="78">
        <f>IF(M135&lt;&gt;"",IF(O135&lt;&gt;0,O135,P135),0)</f>
        <v>0</v>
      </c>
      <c r="R135" s="105">
        <f>Table1[[#This Row],[Số còn phải thu ĐK]]+Table1[[#This Row],[Giá Trị HD sau CK]]-Table1[[#This Row],[Số tiền đã thu]]</f>
        <v>2510551</v>
      </c>
      <c r="S135" s="106">
        <f>IF(Table1[[#This Row],[Ngày hóa đơn]]&lt;&gt;"",Table1[[#This Row],[Ngày hóa đơn]],Table1[[#This Row],[Ngày hạch toán]])</f>
        <v>46239</v>
      </c>
      <c r="T135" s="105"/>
      <c r="U135" s="106">
        <f>IF(Table1[[#This Row],[Ngày tính CN]]="","",S135+T135)</f>
        <v>46239</v>
      </c>
      <c r="V135" s="133">
        <f ca="1">IF(Table1[[#This Row],[Hạn thanh toán]]="","",IF((U135-NOW())&lt;0,0,(U135-NOW())))</f>
        <v>0</v>
      </c>
      <c r="X135" s="78">
        <f ca="1">IF(OR($U135="",$R135=0),"",IF(($U135-NOW())&lt;0,-($U135-NOW()),0))</f>
        <v>52.727898958335572</v>
      </c>
      <c r="Y135" s="93" t="str">
        <f ca="1">IF(R135=0,"Đã thanh toán",IF(X135="","",IF(X135&lt;=0,"Chưa đến hạn thanh toán",IF(X135&lt;=30,"Nợ quá hạn 30 ngày",IF(X135&lt;=60,"Nợ quá hạn từ 30 ngày đến 60 ngày",IF(X135&lt;=90,"Nợ quá hạn từ 60 ngày đến 90 ngày",IF(X135&lt;=120,"Nợ quá hạn từ 90 ngày đến 120 ngày","Nợ quá hạn hơn 120 ngày có khả năng mất thanh toán")))))))</f>
        <v>Nợ quá hạn từ 30 ngày đến 60 ngày</v>
      </c>
      <c r="Z13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46239</v>
      </c>
      <c r="AA135" s="92">
        <f>Table1[[#This Row],[Ngày Thanh toán]]</f>
        <v>0</v>
      </c>
      <c r="AD135" s="93" t="str">
        <f>IF(Table1[[#This Row],[Mã khách hàng]]="","",VLOOKUP($A135,Ma_KH!$A:$Q,Ma_KH!O$1,0))</f>
        <v>SIBA MIỀN NAM</v>
      </c>
      <c r="AE135" s="93" t="str">
        <f>IF(Table1[[#This Row],[Mã khách hàng]]="","",VLOOKUP($A135,Ma_KH!$A:$Q,Ma_KH!P$1,0))</f>
        <v>CÔNG TY CỔ PHẦN SIBA FOOD VIỆT NAM</v>
      </c>
      <c r="AF135" s="93" t="str">
        <f>VLOOKUP(A135,Ma_KH!A:Q,Ma_KH!J$1,0)</f>
        <v>Nguyễn Quốc Thái</v>
      </c>
      <c r="AG135" s="93" t="str">
        <f>VLOOKUP(Table1[[#This Row],[Mã khách hàng]],Ma_KH!A:L,12,0)</f>
        <v>TP.Hồ Chí Minh</v>
      </c>
    </row>
    <row r="136" spans="1:33">
      <c r="A136" s="116" t="s">
        <v>6871</v>
      </c>
      <c r="B136" s="116" t="s">
        <v>2878</v>
      </c>
      <c r="C136" s="128">
        <v>46242</v>
      </c>
      <c r="D136" s="117" t="s">
        <v>7493</v>
      </c>
      <c r="E136" s="128">
        <v>46242</v>
      </c>
      <c r="F136" s="116" t="s">
        <v>7494</v>
      </c>
      <c r="G136" s="116" t="s">
        <v>7495</v>
      </c>
      <c r="H136" s="118">
        <v>969952</v>
      </c>
      <c r="I136" s="118">
        <v>0</v>
      </c>
      <c r="J136" s="164">
        <v>77596</v>
      </c>
      <c r="K136" s="164">
        <v>1047548</v>
      </c>
      <c r="L136" s="105" t="s">
        <v>24</v>
      </c>
      <c r="M136" s="109"/>
      <c r="O136" s="78">
        <f>IF(Table1[[#This Row],[Phân loại]]="Tồn đầu kỳ",Table1[[#This Row],[Tổng giá trị]],0)</f>
        <v>0</v>
      </c>
      <c r="P136" s="105">
        <f>IF(Table1[[#This Row],[Số còn phải thu ĐK]]&lt;&gt;0,0,Table1[[#This Row],[Tổng giá trị]])</f>
        <v>1047548</v>
      </c>
      <c r="Q136" s="78">
        <f>IF(M136&lt;&gt;"",IF(O136&lt;&gt;0,O136,P136),0)</f>
        <v>0</v>
      </c>
      <c r="R136" s="105">
        <f>Table1[[#This Row],[Số còn phải thu ĐK]]+Table1[[#This Row],[Giá Trị HD sau CK]]-Table1[[#This Row],[Số tiền đã thu]]</f>
        <v>1047548</v>
      </c>
      <c r="S136" s="106">
        <f>IF(Table1[[#This Row],[Ngày hóa đơn]]&lt;&gt;"",Table1[[#This Row],[Ngày hóa đơn]],Table1[[#This Row],[Ngày hạch toán]])</f>
        <v>46242</v>
      </c>
      <c r="T136" s="105"/>
      <c r="U136" s="106">
        <f>IF(Table1[[#This Row],[Ngày tính CN]]="","",S136+T136)</f>
        <v>46242</v>
      </c>
      <c r="V136" s="133">
        <f ca="1">IF(Table1[[#This Row],[Hạn thanh toán]]="","",IF((U136-NOW())&lt;0,0,(U136-NOW())))</f>
        <v>0</v>
      </c>
      <c r="X136" s="78">
        <f ca="1">IF(OR($U136="",$R136=0),"",IF(($U136-NOW())&lt;0,-($U136-NOW()),0))</f>
        <v>49.727898958335572</v>
      </c>
      <c r="Y136" s="93" t="str">
        <f ca="1">IF(R136=0,"Đã thanh toán",IF(X136="","",IF(X136&lt;=0,"Chưa đến hạn thanh toán",IF(X136&lt;=30,"Nợ quá hạn 30 ngày",IF(X136&lt;=60,"Nợ quá hạn từ 30 ngày đến 60 ngày",IF(X136&lt;=90,"Nợ quá hạn từ 60 ngày đến 90 ngày",IF(X136&lt;=120,"Nợ quá hạn từ 90 ngày đến 120 ngày","Nợ quá hạn hơn 120 ngày có khả năng mất thanh toán")))))))</f>
        <v>Nợ quá hạn từ 30 ngày đến 60 ngày</v>
      </c>
      <c r="Z13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46242</v>
      </c>
      <c r="AA136" s="92">
        <f>Table1[[#This Row],[Ngày Thanh toán]]</f>
        <v>0</v>
      </c>
      <c r="AD136" s="93" t="str">
        <f>IF(Table1[[#This Row],[Mã khách hàng]]="","",VLOOKUP($A136,Ma_KH!$A:$Q,Ma_KH!O$1,0))</f>
        <v>SIBA MIỀN BẮC</v>
      </c>
      <c r="AE136" s="93" t="str">
        <f>IF(Table1[[#This Row],[Mã khách hàng]]="","",VLOOKUP($A136,Ma_KH!$A:$Q,Ma_KH!P$1,0))</f>
        <v>CHI NHÁNH CÔNG TY CỔ PHẦN SIBA FOOD VIỆT NAM TẠI HÀ NỘI</v>
      </c>
      <c r="AF136" s="93" t="str">
        <f>VLOOKUP(A136,Ma_KH!A:Q,Ma_KH!J$1,0)</f>
        <v>Đỗ Minh Quang</v>
      </c>
      <c r="AG136" s="93" t="str">
        <f>VLOOKUP(Table1[[#This Row],[Mã khách hàng]],Ma_KH!A:L,12,0)</f>
        <v>Hà Nội</v>
      </c>
    </row>
    <row r="137" spans="1:33">
      <c r="A137" s="110" t="s">
        <v>7496</v>
      </c>
      <c r="B137" s="110" t="s">
        <v>7497</v>
      </c>
      <c r="C137" s="127">
        <v>46246</v>
      </c>
      <c r="D137" s="119" t="s">
        <v>7498</v>
      </c>
      <c r="E137" s="127">
        <v>46246</v>
      </c>
      <c r="F137" s="110" t="s">
        <v>7499</v>
      </c>
      <c r="G137" s="110" t="s">
        <v>7500</v>
      </c>
      <c r="H137" s="120">
        <v>1443256</v>
      </c>
      <c r="I137" s="120">
        <v>0</v>
      </c>
      <c r="J137" s="163">
        <v>115460</v>
      </c>
      <c r="K137" s="163">
        <v>1558716</v>
      </c>
      <c r="L137" s="105" t="s">
        <v>24</v>
      </c>
      <c r="M137" s="109"/>
      <c r="O137" s="78">
        <f>IF(Table1[[#This Row],[Phân loại]]="Tồn đầu kỳ",Table1[[#This Row],[Tổng giá trị]],0)</f>
        <v>0</v>
      </c>
      <c r="P137" s="105">
        <f>IF(Table1[[#This Row],[Số còn phải thu ĐK]]&lt;&gt;0,0,Table1[[#This Row],[Tổng giá trị]])</f>
        <v>1558716</v>
      </c>
      <c r="Q137" s="78">
        <f t="shared" ref="Q137:Q138" si="38">IF(M137&lt;&gt;"",IF(O137&lt;&gt;0,O137,P137),0)</f>
        <v>0</v>
      </c>
      <c r="R137" s="105">
        <f>Table1[[#This Row],[Số còn phải thu ĐK]]+Table1[[#This Row],[Giá Trị HD sau CK]]-Table1[[#This Row],[Số tiền đã thu]]</f>
        <v>1558716</v>
      </c>
      <c r="S137" s="106">
        <f>IF(Table1[[#This Row],[Ngày hóa đơn]]&lt;&gt;"",Table1[[#This Row],[Ngày hóa đơn]],Table1[[#This Row],[Ngày hạch toán]])</f>
        <v>46246</v>
      </c>
      <c r="T137" s="105"/>
      <c r="U137" s="106">
        <f>IF(Table1[[#This Row],[Ngày tính CN]]="","",S137+T137)</f>
        <v>46246</v>
      </c>
      <c r="V137" s="133">
        <f ca="1">IF(Table1[[#This Row],[Hạn thanh toán]]="","",IF((U137-NOW())&lt;0,0,(U137-NOW())))</f>
        <v>0</v>
      </c>
      <c r="X137" s="78">
        <f t="shared" ref="X137:X138" ca="1" si="39">IF(OR($U137="",$R137=0),"",IF(($U137-NOW())&lt;0,-($U137-NOW()),0))</f>
        <v>45.727898958335572</v>
      </c>
      <c r="Y137" s="93" t="str">
        <f t="shared" ref="Y137:Y138" ca="1" si="40">IF(R137=0,"Đã thanh toán",IF(X137="","",IF(X137&lt;=0,"Chưa đến hạn thanh toán",IF(X137&lt;=30,"Nợ quá hạn 30 ngày",IF(X137&lt;=60,"Nợ quá hạn từ 30 ngày đến 60 ngày",IF(X137&lt;=90,"Nợ quá hạn từ 60 ngày đến 90 ngày",IF(X137&lt;=120,"Nợ quá hạn từ 90 ngày đến 120 ngày","Nợ quá hạn hơn 120 ngày có khả năng mất thanh toán")))))))</f>
        <v>Nợ quá hạn từ 30 ngày đến 60 ngày</v>
      </c>
      <c r="Z13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46246</v>
      </c>
      <c r="AA137" s="92">
        <f>Table1[[#This Row],[Ngày Thanh toán]]</f>
        <v>0</v>
      </c>
      <c r="AD137" s="93" t="str">
        <f>IF(Table1[[#This Row],[Mã khách hàng]]="","",VLOOKUP($A137,Ma_KH!$A:$Q,Ma_KH!O$1,0))</f>
        <v>SIBA MIỀN NAM</v>
      </c>
      <c r="AE137" s="93" t="str">
        <f>IF(Table1[[#This Row],[Mã khách hàng]]="","",VLOOKUP($A137,Ma_KH!$A:$Q,Ma_KH!P$1,0))</f>
        <v>CÔNG TY CỔ PHẦN SIBA FOOD VIỆT NAM</v>
      </c>
      <c r="AF137" s="93" t="str">
        <f>VLOOKUP(A137,Ma_KH!A:Q,Ma_KH!J$1,0)</f>
        <v>Tô Quốc Sang</v>
      </c>
      <c r="AG137" s="93" t="str">
        <f>VLOOKUP(Table1[[#This Row],[Mã khách hàng]],Ma_KH!A:L,12,0)</f>
        <v>Hồ Chí Minh</v>
      </c>
    </row>
    <row r="138" spans="1:33">
      <c r="A138" s="116" t="s">
        <v>7181</v>
      </c>
      <c r="B138" s="116" t="s">
        <v>7182</v>
      </c>
      <c r="C138" s="128">
        <v>46246</v>
      </c>
      <c r="D138" s="117" t="s">
        <v>7501</v>
      </c>
      <c r="E138" s="128">
        <v>46246</v>
      </c>
      <c r="F138" s="116" t="s">
        <v>7502</v>
      </c>
      <c r="G138" s="116" t="s">
        <v>7503</v>
      </c>
      <c r="H138" s="118">
        <v>1180268</v>
      </c>
      <c r="I138" s="118">
        <v>0</v>
      </c>
      <c r="J138" s="164">
        <v>94421</v>
      </c>
      <c r="K138" s="164">
        <v>1274689</v>
      </c>
      <c r="L138" s="105" t="s">
        <v>24</v>
      </c>
      <c r="M138" s="109"/>
      <c r="O138" s="78">
        <f>IF(Table1[[#This Row],[Phân loại]]="Tồn đầu kỳ",Table1[[#This Row],[Tổng giá trị]],0)</f>
        <v>0</v>
      </c>
      <c r="P138" s="105">
        <f>IF(Table1[[#This Row],[Số còn phải thu ĐK]]&lt;&gt;0,0,Table1[[#This Row],[Tổng giá trị]])</f>
        <v>1274689</v>
      </c>
      <c r="Q138" s="78">
        <f t="shared" si="38"/>
        <v>0</v>
      </c>
      <c r="R138" s="105">
        <f>Table1[[#This Row],[Số còn phải thu ĐK]]+Table1[[#This Row],[Giá Trị HD sau CK]]-Table1[[#This Row],[Số tiền đã thu]]</f>
        <v>1274689</v>
      </c>
      <c r="S138" s="106">
        <f>IF(Table1[[#This Row],[Ngày hóa đơn]]&lt;&gt;"",Table1[[#This Row],[Ngày hóa đơn]],Table1[[#This Row],[Ngày hạch toán]])</f>
        <v>46246</v>
      </c>
      <c r="T138" s="105"/>
      <c r="U138" s="106">
        <f>IF(Table1[[#This Row],[Ngày tính CN]]="","",S138+T138)</f>
        <v>46246</v>
      </c>
      <c r="V138" s="133">
        <f ca="1">IF(Table1[[#This Row],[Hạn thanh toán]]="","",IF((U138-NOW())&lt;0,0,(U138-NOW())))</f>
        <v>0</v>
      </c>
      <c r="X138" s="78">
        <f t="shared" ca="1" si="39"/>
        <v>45.727898958335572</v>
      </c>
      <c r="Y138" s="93" t="str">
        <f t="shared" ca="1" si="40"/>
        <v>Nợ quá hạn từ 30 ngày đến 60 ngày</v>
      </c>
      <c r="Z13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46246</v>
      </c>
      <c r="AA138" s="92">
        <f>Table1[[#This Row],[Ngày Thanh toán]]</f>
        <v>0</v>
      </c>
      <c r="AD138" s="93" t="str">
        <f>IF(Table1[[#This Row],[Mã khách hàng]]="","",VLOOKUP($A138,Ma_KH!$A:$Q,Ma_KH!O$1,0))</f>
        <v>SIBA MIỀN NAM</v>
      </c>
      <c r="AE138" s="93" t="str">
        <f>IF(Table1[[#This Row],[Mã khách hàng]]="","",VLOOKUP($A138,Ma_KH!$A:$Q,Ma_KH!P$1,0))</f>
        <v>CÔNG TY CỔ PHẦN SIBA FOOD VIỆT NAM</v>
      </c>
      <c r="AF138" s="93" t="str">
        <f>VLOOKUP(A138,Ma_KH!A:Q,Ma_KH!J$1,0)</f>
        <v>Hứa Thị Ngọc Thơ</v>
      </c>
      <c r="AG138" s="93" t="str">
        <f>VLOOKUP(Table1[[#This Row],[Mã khách hàng]],Ma_KH!A:L,12,0)</f>
        <v>Hồ Chí Minh</v>
      </c>
    </row>
    <row r="139" spans="1:33">
      <c r="A139" s="110" t="s">
        <v>7233</v>
      </c>
      <c r="B139" s="110" t="s">
        <v>7234</v>
      </c>
      <c r="C139" s="127">
        <v>46247</v>
      </c>
      <c r="D139" s="119" t="s">
        <v>7504</v>
      </c>
      <c r="E139" s="127">
        <v>46247</v>
      </c>
      <c r="F139" s="110" t="s">
        <v>7505</v>
      </c>
      <c r="G139" s="110" t="s">
        <v>7506</v>
      </c>
      <c r="H139" s="120">
        <v>897420</v>
      </c>
      <c r="I139" s="120">
        <v>0</v>
      </c>
      <c r="J139" s="163">
        <v>71794</v>
      </c>
      <c r="K139" s="163">
        <v>969214</v>
      </c>
      <c r="L139" s="105" t="s">
        <v>24</v>
      </c>
      <c r="M139" s="109"/>
      <c r="O139" s="78">
        <f>IF(Table1[[#This Row],[Phân loại]]="Tồn đầu kỳ",Table1[[#This Row],[Tổng giá trị]],0)</f>
        <v>0</v>
      </c>
      <c r="P139" s="105">
        <f>IF(Table1[[#This Row],[Số còn phải thu ĐK]]&lt;&gt;0,0,Table1[[#This Row],[Tổng giá trị]])</f>
        <v>969214</v>
      </c>
      <c r="Q139" s="78">
        <f t="shared" ref="Q139:Q140" si="41">IF(M139&lt;&gt;"",IF(O139&lt;&gt;0,O139,P139),0)</f>
        <v>0</v>
      </c>
      <c r="R139" s="105">
        <f>Table1[[#This Row],[Số còn phải thu ĐK]]+Table1[[#This Row],[Giá Trị HD sau CK]]-Table1[[#This Row],[Số tiền đã thu]]</f>
        <v>969214</v>
      </c>
      <c r="S139" s="106">
        <f>IF(Table1[[#This Row],[Ngày hóa đơn]]&lt;&gt;"",Table1[[#This Row],[Ngày hóa đơn]],Table1[[#This Row],[Ngày hạch toán]])</f>
        <v>46247</v>
      </c>
      <c r="T139" s="105"/>
      <c r="U139" s="106">
        <f>IF(Table1[[#This Row],[Ngày tính CN]]="","",S139+T139)</f>
        <v>46247</v>
      </c>
      <c r="V139" s="133">
        <f ca="1">IF(Table1[[#This Row],[Hạn thanh toán]]="","",IF((U139-NOW())&lt;0,0,(U139-NOW())))</f>
        <v>0</v>
      </c>
      <c r="X139" s="78">
        <f t="shared" ref="X139:X140" ca="1" si="42">IF(OR($U139="",$R139=0),"",IF(($U139-NOW())&lt;0,-($U139-NOW()),0))</f>
        <v>44.727898958335572</v>
      </c>
      <c r="Y139" s="93" t="str">
        <f t="shared" ref="Y139:Y140" ca="1" si="43">IF(R139=0,"Đã thanh toán",IF(X139="","",IF(X139&lt;=0,"Chưa đến hạn thanh toán",IF(X139&lt;=30,"Nợ quá hạn 30 ngày",IF(X139&lt;=60,"Nợ quá hạn từ 30 ngày đến 60 ngày",IF(X139&lt;=90,"Nợ quá hạn từ 60 ngày đến 90 ngày",IF(X139&lt;=120,"Nợ quá hạn từ 90 ngày đến 120 ngày","Nợ quá hạn hơn 120 ngày có khả năng mất thanh toán")))))))</f>
        <v>Nợ quá hạn từ 30 ngày đến 60 ngày</v>
      </c>
      <c r="Z13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46247</v>
      </c>
      <c r="AA139" s="92">
        <f>Table1[[#This Row],[Ngày Thanh toán]]</f>
        <v>0</v>
      </c>
      <c r="AD139" s="93" t="str">
        <f>IF(Table1[[#This Row],[Mã khách hàng]]="","",VLOOKUP($A139,Ma_KH!$A:$Q,Ma_KH!O$1,0))</f>
        <v>SIBA MIỀN NAM</v>
      </c>
      <c r="AE139" s="93" t="str">
        <f>IF(Table1[[#This Row],[Mã khách hàng]]="","",VLOOKUP($A139,Ma_KH!$A:$Q,Ma_KH!P$1,0))</f>
        <v>CÔNG TY CỔ PHẦN SIBA FOOD VIỆT NAM</v>
      </c>
      <c r="AF139" s="93" t="str">
        <f>VLOOKUP(A139,Ma_KH!A:Q,Ma_KH!J$1,0)</f>
        <v>Nguyễn Quốc Thái</v>
      </c>
      <c r="AG139" s="93" t="str">
        <f>VLOOKUP(Table1[[#This Row],[Mã khách hàng]],Ma_KH!A:L,12,0)</f>
        <v>Hồ Chí Minh</v>
      </c>
    </row>
    <row r="140" spans="1:33">
      <c r="A140" s="116" t="s">
        <v>7204</v>
      </c>
      <c r="B140" s="116" t="s">
        <v>7205</v>
      </c>
      <c r="C140" s="128">
        <v>46247</v>
      </c>
      <c r="D140" s="117" t="s">
        <v>7507</v>
      </c>
      <c r="E140" s="128">
        <v>46247</v>
      </c>
      <c r="F140" s="116" t="s">
        <v>7508</v>
      </c>
      <c r="G140" s="116" t="s">
        <v>7509</v>
      </c>
      <c r="H140" s="118">
        <v>1354479</v>
      </c>
      <c r="I140" s="118">
        <v>0</v>
      </c>
      <c r="J140" s="164">
        <v>108358</v>
      </c>
      <c r="K140" s="164">
        <v>1462837</v>
      </c>
      <c r="L140" s="105" t="s">
        <v>24</v>
      </c>
      <c r="M140" s="109"/>
      <c r="O140" s="78">
        <f>IF(Table1[[#This Row],[Phân loại]]="Tồn đầu kỳ",Table1[[#This Row],[Tổng giá trị]],0)</f>
        <v>0</v>
      </c>
      <c r="P140" s="105">
        <f>IF(Table1[[#This Row],[Số còn phải thu ĐK]]&lt;&gt;0,0,Table1[[#This Row],[Tổng giá trị]])</f>
        <v>1462837</v>
      </c>
      <c r="Q140" s="78">
        <f t="shared" si="41"/>
        <v>0</v>
      </c>
      <c r="R140" s="105">
        <f>Table1[[#This Row],[Số còn phải thu ĐK]]+Table1[[#This Row],[Giá Trị HD sau CK]]-Table1[[#This Row],[Số tiền đã thu]]</f>
        <v>1462837</v>
      </c>
      <c r="S140" s="106">
        <f>IF(Table1[[#This Row],[Ngày hóa đơn]]&lt;&gt;"",Table1[[#This Row],[Ngày hóa đơn]],Table1[[#This Row],[Ngày hạch toán]])</f>
        <v>46247</v>
      </c>
      <c r="T140" s="105"/>
      <c r="U140" s="106">
        <f>IF(Table1[[#This Row],[Ngày tính CN]]="","",S140+T140)</f>
        <v>46247</v>
      </c>
      <c r="V140" s="133">
        <f ca="1">IF(Table1[[#This Row],[Hạn thanh toán]]="","",IF((U140-NOW())&lt;0,0,(U140-NOW())))</f>
        <v>0</v>
      </c>
      <c r="X140" s="78">
        <f t="shared" ca="1" si="42"/>
        <v>44.727898958335572</v>
      </c>
      <c r="Y140" s="93" t="str">
        <f t="shared" ca="1" si="43"/>
        <v>Nợ quá hạn từ 30 ngày đến 60 ngày</v>
      </c>
      <c r="Z14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46247</v>
      </c>
      <c r="AA140" s="92">
        <f>Table1[[#This Row],[Ngày Thanh toán]]</f>
        <v>0</v>
      </c>
      <c r="AD140" s="93" t="str">
        <f>IF(Table1[[#This Row],[Mã khách hàng]]="","",VLOOKUP($A140,Ma_KH!$A:$Q,Ma_KH!O$1,0))</f>
        <v>SIBA MIỀN NAM</v>
      </c>
      <c r="AE140" s="93" t="str">
        <f>IF(Table1[[#This Row],[Mã khách hàng]]="","",VLOOKUP($A140,Ma_KH!$A:$Q,Ma_KH!P$1,0))</f>
        <v>CÔNG TY CỔ PHẦN SIBA FOOD VIỆT NAM</v>
      </c>
      <c r="AF140" s="93" t="str">
        <f>VLOOKUP(A140,Ma_KH!A:Q,Ma_KH!J$1,0)</f>
        <v>Nguyễn Quốc Thái</v>
      </c>
      <c r="AG140" s="93" t="str">
        <f>VLOOKUP(Table1[[#This Row],[Mã khách hàng]],Ma_KH!A:L,12,0)</f>
        <v>Hồ Chí Minh</v>
      </c>
    </row>
    <row r="141" spans="1:33">
      <c r="A141" s="116" t="s">
        <v>7209</v>
      </c>
      <c r="B141" s="116" t="s">
        <v>7210</v>
      </c>
      <c r="C141" s="128">
        <v>46252</v>
      </c>
      <c r="D141" s="117" t="s">
        <v>7510</v>
      </c>
      <c r="E141" s="128">
        <v>46252</v>
      </c>
      <c r="F141" s="116" t="s">
        <v>7511</v>
      </c>
      <c r="G141" s="116" t="s">
        <v>7512</v>
      </c>
      <c r="H141" s="118">
        <v>952230</v>
      </c>
      <c r="I141" s="118">
        <v>0</v>
      </c>
      <c r="J141" s="164">
        <v>76178</v>
      </c>
      <c r="K141" s="164">
        <v>1028408</v>
      </c>
      <c r="L141" s="105" t="s">
        <v>24</v>
      </c>
      <c r="M141" s="109"/>
      <c r="O141" s="78">
        <f>IF(Table1[[#This Row],[Phân loại]]="Tồn đầu kỳ",Table1[[#This Row],[Tổng giá trị]],0)</f>
        <v>0</v>
      </c>
      <c r="P141" s="105">
        <f>IF(Table1[[#This Row],[Số còn phải thu ĐK]]&lt;&gt;0,0,Table1[[#This Row],[Tổng giá trị]])</f>
        <v>1028408</v>
      </c>
      <c r="Q141" s="78">
        <f>IF(M141&lt;&gt;"",IF(O141&lt;&gt;0,O141,P141),0)</f>
        <v>0</v>
      </c>
      <c r="R141" s="105">
        <f>Table1[[#This Row],[Số còn phải thu ĐK]]+Table1[[#This Row],[Giá Trị HD sau CK]]-Table1[[#This Row],[Số tiền đã thu]]</f>
        <v>1028408</v>
      </c>
      <c r="S141" s="106">
        <f>IF(Table1[[#This Row],[Ngày hóa đơn]]&lt;&gt;"",Table1[[#This Row],[Ngày hóa đơn]],Table1[[#This Row],[Ngày hạch toán]])</f>
        <v>46252</v>
      </c>
      <c r="T141" s="105"/>
      <c r="U141" s="106">
        <f>IF(Table1[[#This Row],[Ngày tính CN]]="","",S141+T141)</f>
        <v>46252</v>
      </c>
      <c r="V141" s="133">
        <f ca="1">IF(Table1[[#This Row],[Hạn thanh toán]]="","",IF((U141-NOW())&lt;0,0,(U141-NOW())))</f>
        <v>0</v>
      </c>
      <c r="X141" s="78">
        <f ca="1">IF(OR($U141="",$R141=0),"",IF(($U141-NOW())&lt;0,-($U141-NOW()),0))</f>
        <v>39.727898958335572</v>
      </c>
      <c r="Y141" s="93" t="str">
        <f ca="1">IF(R141=0,"Đã thanh toán",IF(X141="","",IF(X141&lt;=0,"Chưa đến hạn thanh toán",IF(X141&lt;=30,"Nợ quá hạn 30 ngày",IF(X141&lt;=60,"Nợ quá hạn từ 30 ngày đến 60 ngày",IF(X141&lt;=90,"Nợ quá hạn từ 60 ngày đến 90 ngày",IF(X141&lt;=120,"Nợ quá hạn từ 90 ngày đến 120 ngày","Nợ quá hạn hơn 120 ngày có khả năng mất thanh toán")))))))</f>
        <v>Nợ quá hạn từ 30 ngày đến 60 ngày</v>
      </c>
      <c r="Z141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46252</v>
      </c>
      <c r="AA141" s="92">
        <f>Table1[[#This Row],[Ngày Thanh toán]]</f>
        <v>0</v>
      </c>
      <c r="AD141" s="93" t="str">
        <f>IF(Table1[[#This Row],[Mã khách hàng]]="","",VLOOKUP($A141,Ma_KH!$A:$Q,Ma_KH!O$1,0))</f>
        <v>SIBA MIỀN NAM</v>
      </c>
      <c r="AE141" s="93" t="str">
        <f>IF(Table1[[#This Row],[Mã khách hàng]]="","",VLOOKUP($A141,Ma_KH!$A:$Q,Ma_KH!P$1,0))</f>
        <v>CÔNG TY CỔ PHẦN SIBA FOOD VIỆT NAM</v>
      </c>
      <c r="AF141" s="93" t="str">
        <f>VLOOKUP(A141,Ma_KH!A:Q,Ma_KH!J$1,0)</f>
        <v>Trần Hạo Nhị</v>
      </c>
      <c r="AG141" s="93" t="str">
        <f>VLOOKUP(Table1[[#This Row],[Mã khách hàng]],Ma_KH!A:L,12,0)</f>
        <v>Hồ Chí Minh</v>
      </c>
    </row>
    <row r="142" spans="1:33">
      <c r="A142" s="116" t="s">
        <v>7513</v>
      </c>
      <c r="B142" s="116" t="s">
        <v>7514</v>
      </c>
      <c r="C142" s="128">
        <v>46260</v>
      </c>
      <c r="D142" s="117" t="s">
        <v>7515</v>
      </c>
      <c r="E142" s="128">
        <v>46260</v>
      </c>
      <c r="F142" s="116" t="s">
        <v>7516</v>
      </c>
      <c r="G142" s="116" t="s">
        <v>7517</v>
      </c>
      <c r="H142" s="118">
        <v>829939</v>
      </c>
      <c r="I142" s="118">
        <v>0</v>
      </c>
      <c r="J142" s="164">
        <v>66395</v>
      </c>
      <c r="K142" s="164">
        <v>896334</v>
      </c>
      <c r="L142" s="105" t="s">
        <v>24</v>
      </c>
      <c r="M142" s="109"/>
      <c r="O142" s="78">
        <f>IF(Table1[[#This Row],[Phân loại]]="Tồn đầu kỳ",Table1[[#This Row],[Tổng giá trị]],0)</f>
        <v>0</v>
      </c>
      <c r="P142" s="105">
        <f>IF(Table1[[#This Row],[Số còn phải thu ĐK]]&lt;&gt;0,0,Table1[[#This Row],[Tổng giá trị]])</f>
        <v>896334</v>
      </c>
      <c r="Q142" s="78">
        <f>IF(M142&lt;&gt;"",IF(O142&lt;&gt;0,O142,P142),0)</f>
        <v>0</v>
      </c>
      <c r="R142" s="105">
        <f>Table1[[#This Row],[Số còn phải thu ĐK]]+Table1[[#This Row],[Giá Trị HD sau CK]]-Table1[[#This Row],[Số tiền đã thu]]</f>
        <v>896334</v>
      </c>
      <c r="S142" s="106">
        <f>IF(Table1[[#This Row],[Ngày hóa đơn]]&lt;&gt;"",Table1[[#This Row],[Ngày hóa đơn]],Table1[[#This Row],[Ngày hạch toán]])</f>
        <v>46260</v>
      </c>
      <c r="T142" s="105"/>
      <c r="U142" s="106">
        <f>IF(Table1[[#This Row],[Ngày tính CN]]="","",S142+T142)</f>
        <v>46260</v>
      </c>
      <c r="V142" s="133">
        <f ca="1">IF(Table1[[#This Row],[Hạn thanh toán]]="","",IF((U142-NOW())&lt;0,0,(U142-NOW())))</f>
        <v>0</v>
      </c>
      <c r="X142" s="78">
        <f ca="1">IF(OR($U142="",$R142=0),"",IF(($U142-NOW())&lt;0,-($U142-NOW()),0))</f>
        <v>31.727898958335572</v>
      </c>
      <c r="Y142" s="93" t="str">
        <f ca="1">IF(R142=0,"Đã thanh toán",IF(X142="","",IF(X142&lt;=0,"Chưa đến hạn thanh toán",IF(X142&lt;=30,"Nợ quá hạn 30 ngày",IF(X142&lt;=60,"Nợ quá hạn từ 30 ngày đến 60 ngày",IF(X142&lt;=90,"Nợ quá hạn từ 60 ngày đến 90 ngày",IF(X142&lt;=120,"Nợ quá hạn từ 90 ngày đến 120 ngày","Nợ quá hạn hơn 120 ngày có khả năng mất thanh toán")))))))</f>
        <v>Nợ quá hạn từ 30 ngày đến 60 ngày</v>
      </c>
      <c r="Z142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46260</v>
      </c>
      <c r="AA142" s="92">
        <f>Table1[[#This Row],[Ngày Thanh toán]]</f>
        <v>0</v>
      </c>
      <c r="AD142" s="93" t="str">
        <f>IF(Table1[[#This Row],[Mã khách hàng]]="","",VLOOKUP($A142,Ma_KH!$A:$Q,Ma_KH!O$1,0))</f>
        <v>SIBA MIỀN NAM</v>
      </c>
      <c r="AE142" s="93" t="str">
        <f>IF(Table1[[#This Row],[Mã khách hàng]]="","",VLOOKUP($A142,Ma_KH!$A:$Q,Ma_KH!P$1,0))</f>
        <v>CÔNG TY CỔ PHẦN SIBA FOOD VIỆT NAM</v>
      </c>
      <c r="AF142" s="93" t="str">
        <f>VLOOKUP(A142,Ma_KH!A:Q,Ma_KH!J$1,0)</f>
        <v>Hứa Thị Ngọc Thơ</v>
      </c>
      <c r="AG142" s="93" t="str">
        <f>VLOOKUP(Table1[[#This Row],[Mã khách hàng]],Ma_KH!A:L,12,0)</f>
        <v>Hồ Chí Minh</v>
      </c>
    </row>
    <row r="143" spans="1:33" ht="15">
      <c r="A143" s="110" t="s">
        <v>7241</v>
      </c>
      <c r="B143" s="147" t="s">
        <v>7242</v>
      </c>
      <c r="C143" s="127">
        <v>46235</v>
      </c>
      <c r="E143" s="127">
        <v>46235</v>
      </c>
      <c r="G143" s="147" t="s">
        <v>7518</v>
      </c>
      <c r="H143" s="165">
        <v>-175414</v>
      </c>
      <c r="I143" s="118">
        <v>0</v>
      </c>
      <c r="J143" s="165">
        <v>-14033</v>
      </c>
      <c r="K143" s="165">
        <v>-189447</v>
      </c>
      <c r="L143" s="105" t="s">
        <v>17</v>
      </c>
      <c r="M143" s="109"/>
      <c r="O143" s="78">
        <f>IF(Table1[[#This Row],[Phân loại]]="Tồn đầu kỳ",Table1[[#This Row],[Tổng giá trị]],0)</f>
        <v>0</v>
      </c>
      <c r="P143" s="105">
        <f>IF(Table1[[#This Row],[Số còn phải thu ĐK]]&lt;&gt;0,0,Table1[[#This Row],[Tổng giá trị]])</f>
        <v>-189447</v>
      </c>
      <c r="Q143" s="78">
        <f t="shared" ref="Q143:Q144" si="44">IF(M143&lt;&gt;"",IF(O143&lt;&gt;0,O143,P143),0)</f>
        <v>0</v>
      </c>
      <c r="R143" s="105">
        <f>Table1[[#This Row],[Số còn phải thu ĐK]]+Table1[[#This Row],[Giá Trị HD sau CK]]-Table1[[#This Row],[Số tiền đã thu]]</f>
        <v>-189447</v>
      </c>
      <c r="S143" s="106">
        <f>IF(Table1[[#This Row],[Ngày hóa đơn]]&lt;&gt;"",Table1[[#This Row],[Ngày hóa đơn]],Table1[[#This Row],[Ngày hạch toán]])</f>
        <v>46235</v>
      </c>
      <c r="T143" s="105"/>
      <c r="U143" s="106">
        <f>IF(Table1[[#This Row],[Ngày tính CN]]="","",S143+T143)</f>
        <v>46235</v>
      </c>
      <c r="V143" s="133">
        <f ca="1">IF(Table1[[#This Row],[Hạn thanh toán]]="","",IF((U143-NOW())&lt;0,0,(U143-NOW())))</f>
        <v>0</v>
      </c>
      <c r="X143" s="78">
        <f t="shared" ref="X143:X144" ca="1" si="45">IF(OR($U143="",$R143=0),"",IF(($U143-NOW())&lt;0,-($U143-NOW()),0))</f>
        <v>56.727898958335572</v>
      </c>
      <c r="Y143" s="93" t="str">
        <f t="shared" ref="Y143:Y144" ca="1" si="46">IF(R143=0,"Đã thanh toán",IF(X143="","",IF(X143&lt;=0,"Chưa đến hạn thanh toán",IF(X143&lt;=30,"Nợ quá hạn 30 ngày",IF(X143&lt;=60,"Nợ quá hạn từ 30 ngày đến 60 ngày",IF(X143&lt;=90,"Nợ quá hạn từ 60 ngày đến 90 ngày",IF(X143&lt;=120,"Nợ quá hạn từ 90 ngày đến 120 ngày","Nợ quá hạn hơn 120 ngày có khả năng mất thanh toán")))))))</f>
        <v>Nợ quá hạn từ 30 ngày đến 60 ngày</v>
      </c>
      <c r="Z143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46235</v>
      </c>
      <c r="AA143" s="92">
        <f>Table1[[#This Row],[Ngày Thanh toán]]</f>
        <v>0</v>
      </c>
      <c r="AD143" s="93" t="str">
        <f>IF(Table1[[#This Row],[Mã khách hàng]]="","",VLOOKUP($A143,Ma_KH!$A:$Q,Ma_KH!O$1,0))</f>
        <v>SIBA MIỀN BẮC</v>
      </c>
      <c r="AE143" s="93" t="str">
        <f>IF(Table1[[#This Row],[Mã khách hàng]]="","",VLOOKUP($A143,Ma_KH!$A:$Q,Ma_KH!P$1,0))</f>
        <v>CHI NHÁNH CÔNG TY CỔ PHẦN SIBA FOOD VIỆT NAM TẠI HÀ NỘI</v>
      </c>
      <c r="AF143" s="93" t="str">
        <f>VLOOKUP(A143,Ma_KH!A:Q,Ma_KH!J$1,0)</f>
        <v>Đỗ Minh Quang</v>
      </c>
      <c r="AG143" s="93" t="str">
        <f>VLOOKUP(Table1[[#This Row],[Mã khách hàng]],Ma_KH!A:L,12,0)</f>
        <v>Hà Nội</v>
      </c>
    </row>
    <row r="144" spans="1:33" ht="15">
      <c r="A144" s="116" t="s">
        <v>6875</v>
      </c>
      <c r="B144" s="147" t="s">
        <v>2917</v>
      </c>
      <c r="C144" s="128">
        <v>46240</v>
      </c>
      <c r="E144" s="128">
        <v>46240</v>
      </c>
      <c r="G144" s="147" t="s">
        <v>7519</v>
      </c>
      <c r="H144" s="165">
        <v>-167100</v>
      </c>
      <c r="I144" s="118">
        <v>0</v>
      </c>
      <c r="J144" s="165">
        <v>-13368</v>
      </c>
      <c r="K144" s="165">
        <v>-180468</v>
      </c>
      <c r="L144" s="105" t="s">
        <v>17</v>
      </c>
      <c r="M144" s="109"/>
      <c r="O144" s="78">
        <f>IF(Table1[[#This Row],[Phân loại]]="Tồn đầu kỳ",Table1[[#This Row],[Tổng giá trị]],0)</f>
        <v>0</v>
      </c>
      <c r="P144" s="105">
        <f>IF(Table1[[#This Row],[Số còn phải thu ĐK]]&lt;&gt;0,0,Table1[[#This Row],[Tổng giá trị]])</f>
        <v>-180468</v>
      </c>
      <c r="Q144" s="78">
        <f t="shared" si="44"/>
        <v>0</v>
      </c>
      <c r="R144" s="105">
        <f>Table1[[#This Row],[Số còn phải thu ĐK]]+Table1[[#This Row],[Giá Trị HD sau CK]]-Table1[[#This Row],[Số tiền đã thu]]</f>
        <v>-180468</v>
      </c>
      <c r="S144" s="106">
        <f>IF(Table1[[#This Row],[Ngày hóa đơn]]&lt;&gt;"",Table1[[#This Row],[Ngày hóa đơn]],Table1[[#This Row],[Ngày hạch toán]])</f>
        <v>46240</v>
      </c>
      <c r="T144" s="105"/>
      <c r="U144" s="106">
        <f>IF(Table1[[#This Row],[Ngày tính CN]]="","",S144+T144)</f>
        <v>46240</v>
      </c>
      <c r="V144" s="133">
        <f ca="1">IF(Table1[[#This Row],[Hạn thanh toán]]="","",IF((U144-NOW())&lt;0,0,(U144-NOW())))</f>
        <v>0</v>
      </c>
      <c r="X144" s="78">
        <f t="shared" ca="1" si="45"/>
        <v>51.727898958335572</v>
      </c>
      <c r="Y144" s="93" t="str">
        <f t="shared" ca="1" si="46"/>
        <v>Nợ quá hạn từ 30 ngày đến 60 ngày</v>
      </c>
      <c r="Z144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46240</v>
      </c>
      <c r="AA144" s="92">
        <f>Table1[[#This Row],[Ngày Thanh toán]]</f>
        <v>0</v>
      </c>
      <c r="AD144" s="93" t="str">
        <f>IF(Table1[[#This Row],[Mã khách hàng]]="","",VLOOKUP($A144,Ma_KH!$A:$Q,Ma_KH!O$1,0))</f>
        <v>SIBA MIỀN BẮC</v>
      </c>
      <c r="AE144" s="93" t="str">
        <f>IF(Table1[[#This Row],[Mã khách hàng]]="","",VLOOKUP($A144,Ma_KH!$A:$Q,Ma_KH!P$1,0))</f>
        <v>CHI NHÁNH CÔNG TY CỔ PHẦN SIBA FOOD VIỆT NAM TẠI HÀ NỘI</v>
      </c>
      <c r="AF144" s="93" t="str">
        <f>VLOOKUP(A144,Ma_KH!A:Q,Ma_KH!J$1,0)</f>
        <v>Đỗ Minh Quang</v>
      </c>
      <c r="AG144" s="93" t="str">
        <f>VLOOKUP(Table1[[#This Row],[Mã khách hàng]],Ma_KH!A:L,12,0)</f>
        <v>Hà Nội</v>
      </c>
    </row>
    <row r="145" spans="1:33" ht="15">
      <c r="A145" s="104" t="s">
        <v>7425</v>
      </c>
      <c r="B145" s="150" t="s">
        <v>7426</v>
      </c>
      <c r="C145" s="109">
        <v>46172</v>
      </c>
      <c r="E145" s="109"/>
      <c r="G145" s="140" t="s">
        <v>7524</v>
      </c>
      <c r="H145" s="167">
        <v>-106153</v>
      </c>
      <c r="I145" s="118">
        <v>0</v>
      </c>
      <c r="J145" s="78">
        <v>-8492</v>
      </c>
      <c r="K145" s="78">
        <v>-114645</v>
      </c>
      <c r="L145" s="105" t="s">
        <v>7528</v>
      </c>
      <c r="M145" s="109">
        <v>46275</v>
      </c>
      <c r="O145" s="78">
        <f>IF(Table1[[#This Row],[Phân loại]]="Tồn đầu kỳ",Table1[[#This Row],[Tổng giá trị]],0)</f>
        <v>0</v>
      </c>
      <c r="P145" s="105">
        <f>IF(Table1[[#This Row],[Số còn phải thu ĐK]]&lt;&gt;0,0,Table1[[#This Row],[Tổng giá trị]])</f>
        <v>-114645</v>
      </c>
      <c r="Q145" s="78">
        <f>IF(M145&lt;&gt;"",IF(O145&lt;&gt;0,O145,P145),0)</f>
        <v>-114645</v>
      </c>
      <c r="R145" s="105">
        <f>Table1[[#This Row],[Số còn phải thu ĐK]]+Table1[[#This Row],[Giá Trị HD sau CK]]-Table1[[#This Row],[Số tiền đã thu]]</f>
        <v>0</v>
      </c>
      <c r="S145" s="106">
        <f>IF(Table1[[#This Row],[Ngày hóa đơn]]&lt;&gt;"",Table1[[#This Row],[Ngày hóa đơn]],Table1[[#This Row],[Ngày hạch toán]])</f>
        <v>46172</v>
      </c>
      <c r="T145" s="105"/>
      <c r="U145" s="106">
        <f>IF(Table1[[#This Row],[Ngày tính CN]]="","",S145+T145)</f>
        <v>46172</v>
      </c>
      <c r="V145" s="133">
        <f ca="1">IF(Table1[[#This Row],[Hạn thanh toán]]="","",IF((U145-NOW())&lt;0,0,(U145-NOW())))</f>
        <v>0</v>
      </c>
      <c r="X145" s="78" t="str">
        <f ca="1">IF(OR($U145="",$R145=0),"",IF(($U145-NOW())&lt;0,-($U145-NOW()),0))</f>
        <v/>
      </c>
      <c r="Y145" s="93" t="str">
        <f>IF(R145=0,"Đã thanh toán",IF(X145="","",IF(X145&lt;=0,"Chưa đến hạn thanh toán",IF(X145&lt;=30,"Nợ quá hạn 30 ngày",IF(X145&lt;=60,"Nợ quá hạn từ 30 ngày đến 60 ngày",IF(X145&lt;=90,"Nợ quá hạn từ 60 ngày đến 90 ngày",IF(X145&lt;=120,"Nợ quá hạn từ 90 ngày đến 120 ngày","Nợ quá hạn hơn 120 ngày có khả năng mất thanh toán")))))))</f>
        <v>Đã thanh toán</v>
      </c>
      <c r="Z145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46172</v>
      </c>
      <c r="AA145" s="92">
        <f>Table1[[#This Row],[Ngày Thanh toán]]</f>
        <v>46275</v>
      </c>
      <c r="AD145" s="93" t="str">
        <f>IF(Table1[[#This Row],[Mã khách hàng]]="","",VLOOKUP($A145,Ma_KH!$A:$Q,Ma_KH!O$1,0))</f>
        <v>SIBA MIỀN NAM</v>
      </c>
      <c r="AE145" s="93" t="str">
        <f>IF(Table1[[#This Row],[Mã khách hàng]]="","",VLOOKUP($A145,Ma_KH!$A:$Q,Ma_KH!P$1,0))</f>
        <v>CÔNG TY CỔ PHẦN SIBA FOOD VIỆT NAM</v>
      </c>
      <c r="AF145" s="93" t="str">
        <f>VLOOKUP(A145,Ma_KH!A:Q,Ma_KH!J$1,0)</f>
        <v>Hứa Thị Ngọc Thơ</v>
      </c>
      <c r="AG145" s="93" t="str">
        <f>VLOOKUP(Table1[[#This Row],[Mã khách hàng]],Ma_KH!A:L,12,0)</f>
        <v>Hồ Chí Minh</v>
      </c>
    </row>
    <row r="146" spans="1:33" ht="15">
      <c r="A146" s="104" t="s">
        <v>7425</v>
      </c>
      <c r="B146" s="150" t="s">
        <v>7426</v>
      </c>
      <c r="C146" s="109">
        <v>46203</v>
      </c>
      <c r="E146" s="109"/>
      <c r="G146" s="140" t="s">
        <v>7525</v>
      </c>
      <c r="H146" s="167">
        <v>-63899</v>
      </c>
      <c r="I146" s="118">
        <v>0</v>
      </c>
      <c r="J146" s="78">
        <v>-5112</v>
      </c>
      <c r="K146" s="78">
        <v>-69011</v>
      </c>
      <c r="L146" s="105" t="s">
        <v>7528</v>
      </c>
      <c r="M146" s="109">
        <v>46275</v>
      </c>
      <c r="O146" s="78">
        <f>IF(Table1[[#This Row],[Phân loại]]="Tồn đầu kỳ",Table1[[#This Row],[Tổng giá trị]],0)</f>
        <v>0</v>
      </c>
      <c r="P146" s="105">
        <f>IF(Table1[[#This Row],[Số còn phải thu ĐK]]&lt;&gt;0,0,Table1[[#This Row],[Tổng giá trị]])</f>
        <v>-69011</v>
      </c>
      <c r="Q146" s="78">
        <f t="shared" ref="Q146:Q147" si="47">IF(M146&lt;&gt;"",IF(O146&lt;&gt;0,O146,P146),0)</f>
        <v>-69011</v>
      </c>
      <c r="R146" s="105">
        <f>Table1[[#This Row],[Số còn phải thu ĐK]]+Table1[[#This Row],[Giá Trị HD sau CK]]-Table1[[#This Row],[Số tiền đã thu]]</f>
        <v>0</v>
      </c>
      <c r="S146" s="106">
        <f>IF(Table1[[#This Row],[Ngày hóa đơn]]&lt;&gt;"",Table1[[#This Row],[Ngày hóa đơn]],Table1[[#This Row],[Ngày hạch toán]])</f>
        <v>46203</v>
      </c>
      <c r="T146" s="105"/>
      <c r="U146" s="106">
        <f>IF(Table1[[#This Row],[Ngày tính CN]]="","",S146+T146)</f>
        <v>46203</v>
      </c>
      <c r="V146" s="133">
        <f ca="1">IF(Table1[[#This Row],[Hạn thanh toán]]="","",IF((U146-NOW())&lt;0,0,(U146-NOW())))</f>
        <v>0</v>
      </c>
      <c r="X146" s="78" t="str">
        <f t="shared" ref="X146:X147" ca="1" si="48">IF(OR($U146="",$R146=0),"",IF(($U146-NOW())&lt;0,-($U146-NOW()),0))</f>
        <v/>
      </c>
      <c r="Y146" s="93" t="str">
        <f t="shared" ref="Y146:Y147" si="49">IF(R146=0,"Đã thanh toán",IF(X146="","",IF(X146&lt;=0,"Chưa đến hạn thanh toán",IF(X146&lt;=30,"Nợ quá hạn 30 ngày",IF(X146&lt;=60,"Nợ quá hạn từ 30 ngày đến 60 ngày",IF(X146&lt;=90,"Nợ quá hạn từ 60 ngày đến 90 ngày",IF(X146&lt;=120,"Nợ quá hạn từ 90 ngày đến 120 ngày","Nợ quá hạn hơn 120 ngày có khả năng mất thanh toán")))))))</f>
        <v>Đã thanh toán</v>
      </c>
      <c r="Z146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46203</v>
      </c>
      <c r="AA146" s="92">
        <f>Table1[[#This Row],[Ngày Thanh toán]]</f>
        <v>46275</v>
      </c>
      <c r="AD146" s="93" t="str">
        <f>IF(Table1[[#This Row],[Mã khách hàng]]="","",VLOOKUP($A146,Ma_KH!$A:$Q,Ma_KH!O$1,0))</f>
        <v>SIBA MIỀN NAM</v>
      </c>
      <c r="AE146" s="93" t="str">
        <f>IF(Table1[[#This Row],[Mã khách hàng]]="","",VLOOKUP($A146,Ma_KH!$A:$Q,Ma_KH!P$1,0))</f>
        <v>CÔNG TY CỔ PHẦN SIBA FOOD VIỆT NAM</v>
      </c>
      <c r="AF146" s="93" t="str">
        <f>VLOOKUP(A146,Ma_KH!A:Q,Ma_KH!J$1,0)</f>
        <v>Hứa Thị Ngọc Thơ</v>
      </c>
      <c r="AG146" s="93" t="str">
        <f>VLOOKUP(Table1[[#This Row],[Mã khách hàng]],Ma_KH!A:L,12,0)</f>
        <v>Hồ Chí Minh</v>
      </c>
    </row>
    <row r="147" spans="1:33" ht="15">
      <c r="A147" s="104" t="s">
        <v>7425</v>
      </c>
      <c r="B147" s="150" t="s">
        <v>7426</v>
      </c>
      <c r="C147" s="109">
        <v>46233</v>
      </c>
      <c r="E147" s="109"/>
      <c r="G147" s="140" t="s">
        <v>7526</v>
      </c>
      <c r="H147" s="167">
        <v>-104997</v>
      </c>
      <c r="I147" s="118">
        <v>0</v>
      </c>
      <c r="J147" s="78">
        <v>-8400</v>
      </c>
      <c r="K147" s="78">
        <v>-113397</v>
      </c>
      <c r="L147" s="105" t="s">
        <v>7528</v>
      </c>
      <c r="M147" s="109">
        <v>46275</v>
      </c>
      <c r="O147" s="78">
        <f>IF(Table1[[#This Row],[Phân loại]]="Tồn đầu kỳ",Table1[[#This Row],[Tổng giá trị]],0)</f>
        <v>0</v>
      </c>
      <c r="P147" s="105">
        <f>IF(Table1[[#This Row],[Số còn phải thu ĐK]]&lt;&gt;0,0,Table1[[#This Row],[Tổng giá trị]])</f>
        <v>-113397</v>
      </c>
      <c r="Q147" s="78">
        <f t="shared" si="47"/>
        <v>-113397</v>
      </c>
      <c r="R147" s="105">
        <f>Table1[[#This Row],[Số còn phải thu ĐK]]+Table1[[#This Row],[Giá Trị HD sau CK]]-Table1[[#This Row],[Số tiền đã thu]]</f>
        <v>0</v>
      </c>
      <c r="S147" s="106">
        <f>IF(Table1[[#This Row],[Ngày hóa đơn]]&lt;&gt;"",Table1[[#This Row],[Ngày hóa đơn]],Table1[[#This Row],[Ngày hạch toán]])</f>
        <v>46233</v>
      </c>
      <c r="T147" s="105"/>
      <c r="U147" s="106">
        <f>IF(Table1[[#This Row],[Ngày tính CN]]="","",S147+T147)</f>
        <v>46233</v>
      </c>
      <c r="V147" s="133">
        <f ca="1">IF(Table1[[#This Row],[Hạn thanh toán]]="","",IF((U147-NOW())&lt;0,0,(U147-NOW())))</f>
        <v>0</v>
      </c>
      <c r="X147" s="78" t="str">
        <f t="shared" ca="1" si="48"/>
        <v/>
      </c>
      <c r="Y147" s="93" t="str">
        <f t="shared" si="49"/>
        <v>Đã thanh toán</v>
      </c>
      <c r="Z147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46233</v>
      </c>
      <c r="AA147" s="92">
        <f>Table1[[#This Row],[Ngày Thanh toán]]</f>
        <v>46275</v>
      </c>
      <c r="AD147" s="93" t="str">
        <f>IF(Table1[[#This Row],[Mã khách hàng]]="","",VLOOKUP($A147,Ma_KH!$A:$Q,Ma_KH!O$1,0))</f>
        <v>SIBA MIỀN NAM</v>
      </c>
      <c r="AE147" s="93" t="str">
        <f>IF(Table1[[#This Row],[Mã khách hàng]]="","",VLOOKUP($A147,Ma_KH!$A:$Q,Ma_KH!P$1,0))</f>
        <v>CÔNG TY CỔ PHẦN SIBA FOOD VIỆT NAM</v>
      </c>
      <c r="AF147" s="93" t="str">
        <f>VLOOKUP(A147,Ma_KH!A:Q,Ma_KH!J$1,0)</f>
        <v>Hứa Thị Ngọc Thơ</v>
      </c>
      <c r="AG147" s="93" t="str">
        <f>VLOOKUP(Table1[[#This Row],[Mã khách hàng]],Ma_KH!A:L,12,0)</f>
        <v>Hồ Chí Minh</v>
      </c>
    </row>
    <row r="148" spans="1:33" ht="15">
      <c r="A148" s="104" t="s">
        <v>7425</v>
      </c>
      <c r="B148" s="150" t="s">
        <v>7426</v>
      </c>
      <c r="C148" s="109">
        <v>46264</v>
      </c>
      <c r="E148" s="109"/>
      <c r="G148" s="104" t="s">
        <v>7527</v>
      </c>
      <c r="H148" s="168">
        <v>-89822</v>
      </c>
      <c r="I148" s="118">
        <v>0</v>
      </c>
      <c r="J148" s="78">
        <v>-7186</v>
      </c>
      <c r="K148" s="78">
        <v>-97007</v>
      </c>
      <c r="L148" s="105" t="s">
        <v>7528</v>
      </c>
      <c r="M148" s="109"/>
      <c r="O148" s="78">
        <f>IF(Table1[[#This Row],[Phân loại]]="Tồn đầu kỳ",Table1[[#This Row],[Tổng giá trị]],0)</f>
        <v>0</v>
      </c>
      <c r="P148" s="105">
        <f>IF(Table1[[#This Row],[Số còn phải thu ĐK]]&lt;&gt;0,0,Table1[[#This Row],[Tổng giá trị]])</f>
        <v>-97007</v>
      </c>
      <c r="Q148" s="78">
        <f>IF(M148&lt;&gt;"",IF(O148&lt;&gt;0,O148,P148),0)</f>
        <v>0</v>
      </c>
      <c r="R148" s="105">
        <f>Table1[[#This Row],[Số còn phải thu ĐK]]+Table1[[#This Row],[Giá Trị HD sau CK]]-Table1[[#This Row],[Số tiền đã thu]]</f>
        <v>-97007</v>
      </c>
      <c r="S148" s="106">
        <f>IF(Table1[[#This Row],[Ngày hóa đơn]]&lt;&gt;"",Table1[[#This Row],[Ngày hóa đơn]],Table1[[#This Row],[Ngày hạch toán]])</f>
        <v>46264</v>
      </c>
      <c r="T148" s="105"/>
      <c r="U148" s="106">
        <f>IF(Table1[[#This Row],[Ngày tính CN]]="","",S148+T148)</f>
        <v>46264</v>
      </c>
      <c r="V148" s="133">
        <f ca="1">IF(Table1[[#This Row],[Hạn thanh toán]]="","",IF((U148-NOW())&lt;0,0,(U148-NOW())))</f>
        <v>0</v>
      </c>
      <c r="X148" s="78">
        <f ca="1">IF(OR($U148="",$R148=0),"",IF(($U148-NOW())&lt;0,-($U148-NOW()),0))</f>
        <v>27.727898958335572</v>
      </c>
      <c r="Y148" s="93" t="str">
        <f ca="1">IF(R148=0,"Đã thanh toán",IF(X148="","",IF(X148&lt;=0,"Chưa đến hạn thanh toán",IF(X148&lt;=30,"Nợ quá hạn 30 ngày",IF(X148&lt;=60,"Nợ quá hạn từ 30 ngày đến 60 ngày",IF(X148&lt;=90,"Nợ quá hạn từ 60 ngày đến 90 ngày",IF(X148&lt;=120,"Nợ quá hạn từ 90 ngày đến 120 ngày","Nợ quá hạn hơn 120 ngày có khả năng mất thanh toán")))))))</f>
        <v>Nợ quá hạn 30 ngày</v>
      </c>
      <c r="Z148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46264</v>
      </c>
      <c r="AA148" s="92">
        <f>Table1[[#This Row],[Ngày Thanh toán]]</f>
        <v>0</v>
      </c>
      <c r="AD148" s="93" t="str">
        <f>IF(Table1[[#This Row],[Mã khách hàng]]="","",VLOOKUP($A148,Ma_KH!$A:$Q,Ma_KH!O$1,0))</f>
        <v>SIBA MIỀN NAM</v>
      </c>
      <c r="AE148" s="93" t="str">
        <f>IF(Table1[[#This Row],[Mã khách hàng]]="","",VLOOKUP($A148,Ma_KH!$A:$Q,Ma_KH!P$1,0))</f>
        <v>CÔNG TY CỔ PHẦN SIBA FOOD VIỆT NAM</v>
      </c>
      <c r="AF148" s="93" t="str">
        <f>VLOOKUP(A148,Ma_KH!A:Q,Ma_KH!J$1,0)</f>
        <v>Hứa Thị Ngọc Thơ</v>
      </c>
      <c r="AG148" s="93" t="str">
        <f>VLOOKUP(Table1[[#This Row],[Mã khách hàng]],Ma_KH!A:L,12,0)</f>
        <v>Hồ Chí Minh</v>
      </c>
    </row>
    <row r="149" spans="1:33" ht="14.25">
      <c r="A149" t="s">
        <v>7356</v>
      </c>
      <c r="B149" t="s">
        <v>7357</v>
      </c>
      <c r="C149" s="145">
        <v>46282</v>
      </c>
      <c r="D149" t="s">
        <v>7529</v>
      </c>
      <c r="E149" s="145">
        <v>46259</v>
      </c>
      <c r="F149" t="s">
        <v>278</v>
      </c>
      <c r="G149" t="s">
        <v>7530</v>
      </c>
      <c r="H149" s="169">
        <v>-51889</v>
      </c>
      <c r="I149" s="169">
        <v>0</v>
      </c>
      <c r="J149" s="169">
        <v>-4151</v>
      </c>
      <c r="K149" s="169">
        <v>-56040</v>
      </c>
      <c r="L149" s="105"/>
      <c r="M149" s="109"/>
      <c r="O149" s="78">
        <f>IF(Table1[[#This Row],[Phân loại]]="Tồn đầu kỳ",Table1[[#This Row],[Tổng giá trị]],0)</f>
        <v>0</v>
      </c>
      <c r="P149" s="105">
        <f>IF(Table1[[#This Row],[Số còn phải thu ĐK]]&lt;&gt;0,0,Table1[[#This Row],[Tổng giá trị]])</f>
        <v>-56040</v>
      </c>
      <c r="Q149" s="78">
        <f>IF(M149&lt;&gt;"",IF(O149&lt;&gt;0,O149,P149),0)</f>
        <v>0</v>
      </c>
      <c r="R149" s="105">
        <f>Table1[[#This Row],[Số còn phải thu ĐK]]+Table1[[#This Row],[Giá Trị HD sau CK]]-Table1[[#This Row],[Số tiền đã thu]]</f>
        <v>-56040</v>
      </c>
      <c r="S149" s="106">
        <f>IF(Table1[[#This Row],[Ngày hóa đơn]]&lt;&gt;"",Table1[[#This Row],[Ngày hóa đơn]],Table1[[#This Row],[Ngày hạch toán]])</f>
        <v>46259</v>
      </c>
      <c r="T149" s="105"/>
      <c r="U149" s="106">
        <f>IF(Table1[[#This Row],[Ngày tính CN]]="","",S149+T149)</f>
        <v>46259</v>
      </c>
      <c r="V149" s="133">
        <f ca="1">IF(Table1[[#This Row],[Hạn thanh toán]]="","",IF((U149-NOW())&lt;0,0,(U149-NOW())))</f>
        <v>0</v>
      </c>
      <c r="X149" s="78">
        <f ca="1">IF(OR($U149="",$R149=0),"",IF(($U149-NOW())&lt;0,-($U149-NOW()),0))</f>
        <v>32.727898958335572</v>
      </c>
      <c r="Y149" s="93" t="str">
        <f ca="1">IF(R149=0,"Đã thanh toán",IF(X149="","",IF(X149&lt;=0,"Chưa đến hạn thanh toán",IF(X149&lt;=30,"Nợ quá hạn 30 ngày",IF(X149&lt;=60,"Nợ quá hạn từ 30 ngày đến 60 ngày",IF(X149&lt;=90,"Nợ quá hạn từ 60 ngày đến 90 ngày",IF(X149&lt;=120,"Nợ quá hạn từ 90 ngày đến 120 ngày","Nợ quá hạn hơn 120 ngày có khả năng mất thanh toán")))))))</f>
        <v>Nợ quá hạn từ 30 ngày đến 60 ngày</v>
      </c>
      <c r="Z149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46259</v>
      </c>
      <c r="AA149" s="92">
        <f>Table1[[#This Row],[Ngày Thanh toán]]</f>
        <v>0</v>
      </c>
      <c r="AD149" s="93" t="str">
        <f>IF(Table1[[#This Row],[Mã khách hàng]]="","",VLOOKUP($A149,Ma_KH!$A:$Q,Ma_KH!O$1,0))</f>
        <v>SIBA MIỀN BẮC</v>
      </c>
      <c r="AE149" s="93" t="str">
        <f>IF(Table1[[#This Row],[Mã khách hàng]]="","",VLOOKUP($A149,Ma_KH!$A:$Q,Ma_KH!P$1,0))</f>
        <v>CHI NHÁNH CÔNG TY CỔ PHẦN SIBA FOOD VIỆT NAM TẠI HÀ NỘI</v>
      </c>
      <c r="AF149" s="93" t="str">
        <f>VLOOKUP(A149,Ma_KH!A:Q,Ma_KH!J$1,0)</f>
        <v>Đỗ Minh Quang</v>
      </c>
      <c r="AG149" s="93" t="str">
        <f>VLOOKUP(Table1[[#This Row],[Mã khách hàng]],Ma_KH!A:L,12,0)</f>
        <v>Hà Nội</v>
      </c>
    </row>
    <row r="150" spans="1:33" ht="14.25">
      <c r="A150" t="s">
        <v>7388</v>
      </c>
      <c r="B150" t="s">
        <v>7531</v>
      </c>
      <c r="C150" s="145">
        <v>46282</v>
      </c>
      <c r="D150" t="s">
        <v>7532</v>
      </c>
      <c r="E150" s="145">
        <v>46262</v>
      </c>
      <c r="F150" t="s">
        <v>278</v>
      </c>
      <c r="G150" t="s">
        <v>7533</v>
      </c>
      <c r="H150" s="169">
        <v>-109614</v>
      </c>
      <c r="I150" s="169">
        <v>0</v>
      </c>
      <c r="J150" s="169">
        <v>-8769</v>
      </c>
      <c r="K150" s="169">
        <v>-118383</v>
      </c>
      <c r="L150" s="105"/>
      <c r="M150" s="109"/>
      <c r="O150" s="78">
        <f>IF(Table1[[#This Row],[Phân loại]]="Tồn đầu kỳ",Table1[[#This Row],[Tổng giá trị]],0)</f>
        <v>0</v>
      </c>
      <c r="P150" s="105">
        <f>IF(Table1[[#This Row],[Số còn phải thu ĐK]]&lt;&gt;0,0,Table1[[#This Row],[Tổng giá trị]])</f>
        <v>-118383</v>
      </c>
      <c r="Q150" s="78">
        <f>IF(M150&lt;&gt;"",IF(O150&lt;&gt;0,O150,P150),0)</f>
        <v>0</v>
      </c>
      <c r="R150" s="105">
        <f>Table1[[#This Row],[Số còn phải thu ĐK]]+Table1[[#This Row],[Giá Trị HD sau CK]]-Table1[[#This Row],[Số tiền đã thu]]</f>
        <v>-118383</v>
      </c>
      <c r="S150" s="106">
        <f>IF(Table1[[#This Row],[Ngày hóa đơn]]&lt;&gt;"",Table1[[#This Row],[Ngày hóa đơn]],Table1[[#This Row],[Ngày hạch toán]])</f>
        <v>46262</v>
      </c>
      <c r="T150" s="105"/>
      <c r="U150" s="106">
        <f>IF(Table1[[#This Row],[Ngày tính CN]]="","",S150+T150)</f>
        <v>46262</v>
      </c>
      <c r="V150" s="133">
        <f ca="1">IF(Table1[[#This Row],[Hạn thanh toán]]="","",IF((U150-NOW())&lt;0,0,(U150-NOW())))</f>
        <v>0</v>
      </c>
      <c r="X150" s="78">
        <f ca="1">IF(OR($U150="",$R150=0),"",IF(($U150-NOW())&lt;0,-($U150-NOW()),0))</f>
        <v>29.727898958335572</v>
      </c>
      <c r="Y150" s="93" t="str">
        <f ca="1">IF(R150=0,"Đã thanh toán",IF(X150="","",IF(X150&lt;=0,"Chưa đến hạn thanh toán",IF(X150&lt;=30,"Nợ quá hạn 30 ngày",IF(X150&lt;=60,"Nợ quá hạn từ 30 ngày đến 60 ngày",IF(X150&lt;=90,"Nợ quá hạn từ 60 ngày đến 90 ngày",IF(X150&lt;=120,"Nợ quá hạn từ 90 ngày đến 120 ngày","Nợ quá hạn hơn 120 ngày có khả năng mất thanh toán")))))))</f>
        <v>Nợ quá hạn 30 ngày</v>
      </c>
      <c r="Z150" s="92">
        <f>IF(OR(Table1[[#This Row],[Ngày hạch toán]]&lt;&gt;"",Table1[[#This Row],[Ngày tính CN]]&lt;&gt;""),IF(Table1[[#This Row],[Ngày hóa đơn]]&lt;&gt;"",Table1[[#This Row],[Ngày hóa đơn]],IF(Table1[[#This Row],[Ngày hạch toán]]&lt;&gt;"",Table1[[#This Row],[Ngày hạch toán]],"")),"")</f>
        <v>46262</v>
      </c>
      <c r="AA150" s="92">
        <f>Table1[[#This Row],[Ngày Thanh toán]]</f>
        <v>0</v>
      </c>
      <c r="AD150" s="93" t="str">
        <f>IF(Table1[[#This Row],[Mã khách hàng]]="","",VLOOKUP($A150,Ma_KH!$A:$Q,Ma_KH!O$1,0))</f>
        <v>SIBA MIỀN BẮC</v>
      </c>
      <c r="AE150" s="93" t="str">
        <f>IF(Table1[[#This Row],[Mã khách hàng]]="","",VLOOKUP($A150,Ma_KH!$A:$Q,Ma_KH!P$1,0))</f>
        <v>CHI NHÁNH CÔNG TY CỔ PHẦN SIBA FOOD VIỆT NAM TẠI HÀ NỘI</v>
      </c>
      <c r="AF150" s="93" t="str">
        <f>VLOOKUP(A150,Ma_KH!A:Q,Ma_KH!J$1,0)</f>
        <v>Đỗ Minh Quang</v>
      </c>
      <c r="AG150" s="93" t="str">
        <f>VLOOKUP(Table1[[#This Row],[Mã khách hàng]],Ma_KH!A:L,12,0)</f>
        <v>Hà Nội</v>
      </c>
    </row>
  </sheetData>
  <phoneticPr fontId="4" type="noConversion"/>
  <conditionalFormatting sqref="D1:D1048576">
    <cfRule type="duplicateValues" dxfId="5" priority="115"/>
  </conditionalFormatting>
  <dataValidations count="1">
    <dataValidation type="list" allowBlank="1" showInputMessage="1" showErrorMessage="1" promptTitle="Chọn đúng mục" sqref="L4:L150" xr:uid="{D2281272-0C39-4C07-A33E-7E58370BC051}">
      <formula1>"Bán hàng,Hàng trả,Giảm công nợ,Tồn đầu kỳ"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C5912-78A0-40DA-B5F7-07A2B91AD8F5}">
  <dimension ref="A1:T266"/>
  <sheetViews>
    <sheetView workbookViewId="0">
      <pane xSplit="3" ySplit="4" topLeftCell="D19" activePane="bottomRight" state="frozen"/>
      <selection pane="topRight" activeCell="C1" sqref="C1"/>
      <selection pane="bottomLeft" activeCell="A5" sqref="A5"/>
      <selection pane="bottomRight" activeCell="E26" sqref="E26"/>
    </sheetView>
  </sheetViews>
  <sheetFormatPr defaultColWidth="9.125" defaultRowHeight="20.100000000000001" customHeight="1"/>
  <cols>
    <col min="1" max="1" width="26.75" style="53" bestFit="1" customWidth="1"/>
    <col min="2" max="2" width="26.75" style="53" customWidth="1"/>
    <col min="3" max="3" width="77.875" style="59" bestFit="1" customWidth="1"/>
    <col min="4" max="4" width="11.875" style="59" customWidth="1"/>
    <col min="5" max="5" width="15.875" style="53" customWidth="1"/>
    <col min="6" max="6" width="21.875" style="52" customWidth="1"/>
    <col min="7" max="7" width="14.25" style="52" bestFit="1" customWidth="1"/>
    <col min="8" max="10" width="9.125" style="52"/>
    <col min="11" max="12" width="20.25" style="52" customWidth="1"/>
    <col min="13" max="16" width="9.125" style="59"/>
    <col min="17" max="17" width="11.125" style="59" bestFit="1" customWidth="1"/>
    <col min="18" max="19" width="9.125" style="59"/>
    <col min="20" max="16384" width="9.125" style="53"/>
  </cols>
  <sheetData>
    <row r="1" spans="1:20" ht="20.100000000000001" customHeight="1">
      <c r="A1" s="48" t="s">
        <v>31</v>
      </c>
      <c r="B1" s="48"/>
      <c r="C1" s="49"/>
      <c r="D1" s="49"/>
      <c r="E1" s="50"/>
      <c r="F1" s="51"/>
      <c r="K1" s="51"/>
      <c r="L1" s="51"/>
    </row>
    <row r="2" spans="1:20" ht="20.100000000000001" customHeight="1">
      <c r="C2" s="54"/>
      <c r="D2" s="54" t="s">
        <v>5361</v>
      </c>
      <c r="E2" s="55" t="s">
        <v>5344</v>
      </c>
      <c r="F2" s="170" t="s">
        <v>5297</v>
      </c>
      <c r="G2" s="170"/>
      <c r="H2" s="170"/>
      <c r="I2" s="170"/>
      <c r="K2" s="171" t="s">
        <v>5333</v>
      </c>
      <c r="L2" s="171"/>
      <c r="M2" s="59" t="s">
        <v>5336</v>
      </c>
    </row>
    <row r="3" spans="1:20" ht="69" customHeight="1">
      <c r="C3" s="56"/>
      <c r="D3" s="56"/>
      <c r="E3" s="57"/>
      <c r="F3" s="58" t="s">
        <v>20</v>
      </c>
      <c r="G3" s="52" t="s">
        <v>5295</v>
      </c>
      <c r="H3" s="52" t="s">
        <v>5296</v>
      </c>
      <c r="I3" s="52" t="s">
        <v>5302</v>
      </c>
      <c r="J3" s="52" t="s">
        <v>6</v>
      </c>
      <c r="K3" s="52" t="s">
        <v>5334</v>
      </c>
      <c r="L3" s="58" t="s">
        <v>5335</v>
      </c>
      <c r="M3" s="59" t="s">
        <v>5337</v>
      </c>
      <c r="N3" s="59" t="s">
        <v>5351</v>
      </c>
      <c r="O3" s="59" t="s">
        <v>5357</v>
      </c>
      <c r="P3" s="59" t="s">
        <v>5347</v>
      </c>
      <c r="Q3" s="59" t="s">
        <v>5348</v>
      </c>
      <c r="R3" s="59" t="s">
        <v>5349</v>
      </c>
      <c r="S3" s="59" t="s">
        <v>5350</v>
      </c>
      <c r="T3" s="59" t="s">
        <v>5356</v>
      </c>
    </row>
    <row r="4" spans="1:20" ht="16.5">
      <c r="A4" t="s">
        <v>5284</v>
      </c>
      <c r="B4" t="s">
        <v>7063</v>
      </c>
      <c r="C4" t="s">
        <v>5291</v>
      </c>
      <c r="D4" s="68"/>
    </row>
    <row r="5" spans="1:20" ht="16.5">
      <c r="A5" t="s">
        <v>5276</v>
      </c>
      <c r="B5"/>
      <c r="C5" t="s">
        <v>245</v>
      </c>
    </row>
    <row r="6" spans="1:20" ht="16.5">
      <c r="A6" t="s">
        <v>5277</v>
      </c>
      <c r="B6"/>
      <c r="C6" t="s">
        <v>253</v>
      </c>
    </row>
    <row r="7" spans="1:20" ht="16.5">
      <c r="A7" t="s">
        <v>36</v>
      </c>
      <c r="B7"/>
      <c r="C7" t="s">
        <v>1065</v>
      </c>
      <c r="L7" s="60">
        <v>0.04</v>
      </c>
      <c r="N7" s="71">
        <v>0.01</v>
      </c>
      <c r="O7" s="71">
        <v>0.01</v>
      </c>
      <c r="S7" s="71">
        <v>0.01</v>
      </c>
    </row>
    <row r="8" spans="1:20" ht="16.5">
      <c r="A8" t="s">
        <v>163</v>
      </c>
      <c r="B8"/>
      <c r="C8" t="s">
        <v>249</v>
      </c>
    </row>
    <row r="9" spans="1:20" ht="16.5">
      <c r="A9" t="s">
        <v>5289</v>
      </c>
      <c r="B9"/>
      <c r="C9" t="s">
        <v>1702</v>
      </c>
      <c r="L9" s="60">
        <v>0.04</v>
      </c>
    </row>
    <row r="10" spans="1:20" ht="16.5">
      <c r="A10" t="s">
        <v>75</v>
      </c>
      <c r="B10"/>
      <c r="C10" t="s">
        <v>5287</v>
      </c>
    </row>
    <row r="11" spans="1:20" ht="16.5">
      <c r="A11" t="s">
        <v>165</v>
      </c>
      <c r="B11"/>
      <c r="C11" t="s">
        <v>165</v>
      </c>
    </row>
    <row r="12" spans="1:20" ht="16.5">
      <c r="A12" t="s">
        <v>138</v>
      </c>
      <c r="B12"/>
      <c r="C12" t="s">
        <v>242</v>
      </c>
      <c r="L12" s="60">
        <v>0.05</v>
      </c>
    </row>
    <row r="13" spans="1:20" ht="16.5">
      <c r="A13" t="s">
        <v>5288</v>
      </c>
      <c r="B13"/>
      <c r="C13" t="s">
        <v>2040</v>
      </c>
      <c r="L13" s="60">
        <v>0.04</v>
      </c>
    </row>
    <row r="14" spans="1:20" ht="16.5">
      <c r="A14" t="s">
        <v>180</v>
      </c>
      <c r="B14"/>
      <c r="C14" t="s">
        <v>251</v>
      </c>
    </row>
    <row r="15" spans="1:20" ht="16.5">
      <c r="A15" t="s">
        <v>88</v>
      </c>
      <c r="B15"/>
      <c r="C15" t="s">
        <v>2121</v>
      </c>
      <c r="K15" s="60">
        <v>0.04</v>
      </c>
    </row>
    <row r="16" spans="1:20" ht="16.5">
      <c r="A16" t="s">
        <v>2122</v>
      </c>
      <c r="B16"/>
      <c r="C16" t="s">
        <v>2123</v>
      </c>
    </row>
    <row r="17" spans="1:11" ht="16.5">
      <c r="A17" t="s">
        <v>90</v>
      </c>
      <c r="B17" s="83" t="s">
        <v>6861</v>
      </c>
      <c r="C17" t="s">
        <v>2124</v>
      </c>
      <c r="K17" s="60">
        <v>0.05</v>
      </c>
    </row>
    <row r="18" spans="1:11" ht="30">
      <c r="A18" t="s">
        <v>40</v>
      </c>
      <c r="B18" t="s">
        <v>6862</v>
      </c>
      <c r="C18" t="s">
        <v>2126</v>
      </c>
      <c r="D18" s="59" t="s">
        <v>2053</v>
      </c>
      <c r="K18" s="60">
        <v>0.05</v>
      </c>
    </row>
    <row r="19" spans="1:11" ht="16.5">
      <c r="A19" t="s">
        <v>79</v>
      </c>
      <c r="B19"/>
      <c r="C19" t="s">
        <v>2130</v>
      </c>
    </row>
    <row r="20" spans="1:11" ht="16.5">
      <c r="A20" t="s">
        <v>49</v>
      </c>
      <c r="B20"/>
      <c r="C20" t="s">
        <v>2131</v>
      </c>
    </row>
    <row r="21" spans="1:11" ht="16.5">
      <c r="A21" t="s">
        <v>111</v>
      </c>
      <c r="B21"/>
      <c r="C21" t="s">
        <v>239</v>
      </c>
    </row>
    <row r="22" spans="1:11" ht="16.5">
      <c r="A22" t="s">
        <v>91</v>
      </c>
      <c r="B22"/>
      <c r="C22" t="s">
        <v>2145</v>
      </c>
      <c r="K22" s="60">
        <v>7.0000000000000007E-2</v>
      </c>
    </row>
    <row r="23" spans="1:11" ht="16.5">
      <c r="A23" t="s">
        <v>35</v>
      </c>
      <c r="B23"/>
      <c r="C23" t="s">
        <v>2149</v>
      </c>
      <c r="K23" s="60">
        <v>0.05</v>
      </c>
    </row>
    <row r="24" spans="1:11" ht="16.5">
      <c r="A24" t="s">
        <v>87</v>
      </c>
      <c r="B24"/>
      <c r="C24" t="s">
        <v>2157</v>
      </c>
      <c r="K24" s="60">
        <v>0.05</v>
      </c>
    </row>
    <row r="25" spans="1:11" ht="16.5">
      <c r="A25" t="s">
        <v>47</v>
      </c>
      <c r="B25"/>
      <c r="C25" t="s">
        <v>2174</v>
      </c>
      <c r="K25" s="60">
        <v>0.08</v>
      </c>
    </row>
    <row r="26" spans="1:11" ht="30">
      <c r="A26" t="s">
        <v>92</v>
      </c>
      <c r="B26"/>
      <c r="C26" t="s">
        <v>237</v>
      </c>
      <c r="D26" s="59" t="s">
        <v>7082</v>
      </c>
    </row>
    <row r="27" spans="1:11" ht="16.5">
      <c r="A27" t="s">
        <v>93</v>
      </c>
      <c r="B27"/>
      <c r="C27" t="s">
        <v>2180</v>
      </c>
    </row>
    <row r="28" spans="1:11" ht="16.5">
      <c r="A28" t="s">
        <v>71</v>
      </c>
      <c r="B28"/>
      <c r="C28" t="s">
        <v>2181</v>
      </c>
      <c r="K28" s="60">
        <v>0.05</v>
      </c>
    </row>
    <row r="29" spans="1:11" ht="16.5">
      <c r="A29" t="s">
        <v>60</v>
      </c>
      <c r="B29"/>
      <c r="C29" t="s">
        <v>2184</v>
      </c>
    </row>
    <row r="30" spans="1:11" ht="16.5">
      <c r="A30" t="s">
        <v>61</v>
      </c>
      <c r="B30"/>
      <c r="C30" t="s">
        <v>2193</v>
      </c>
    </row>
    <row r="31" spans="1:11" ht="16.5">
      <c r="A31" t="s">
        <v>70</v>
      </c>
      <c r="B31"/>
      <c r="C31" t="s">
        <v>2194</v>
      </c>
      <c r="K31" s="60">
        <v>0.05</v>
      </c>
    </row>
    <row r="32" spans="1:11" ht="17.25" thickBot="1">
      <c r="A32" t="s">
        <v>55</v>
      </c>
      <c r="B32"/>
      <c r="C32" t="s">
        <v>2196</v>
      </c>
      <c r="K32" s="60">
        <v>7.0000000000000007E-2</v>
      </c>
    </row>
    <row r="33" spans="1:11" ht="18">
      <c r="A33" t="s">
        <v>89</v>
      </c>
      <c r="B33"/>
      <c r="C33" t="s">
        <v>2201</v>
      </c>
      <c r="F33" s="61" t="s">
        <v>5298</v>
      </c>
      <c r="G33" s="62" t="s">
        <v>5299</v>
      </c>
      <c r="H33" s="63" t="s">
        <v>5300</v>
      </c>
      <c r="I33" s="64" t="s">
        <v>5301</v>
      </c>
      <c r="K33" s="60">
        <v>0.05</v>
      </c>
    </row>
    <row r="34" spans="1:11" ht="16.5">
      <c r="A34" t="s">
        <v>56</v>
      </c>
      <c r="B34"/>
      <c r="C34" t="s">
        <v>2207</v>
      </c>
      <c r="K34" s="60">
        <v>7.0000000000000007E-2</v>
      </c>
    </row>
    <row r="35" spans="1:11" ht="16.5">
      <c r="A35" t="s">
        <v>78</v>
      </c>
      <c r="B35"/>
      <c r="C35" t="s">
        <v>2211</v>
      </c>
      <c r="K35" s="60">
        <v>0.05</v>
      </c>
    </row>
    <row r="36" spans="1:11" ht="16.5">
      <c r="A36" t="s">
        <v>65</v>
      </c>
      <c r="B36"/>
      <c r="C36" t="s">
        <v>235</v>
      </c>
      <c r="K36" s="60">
        <v>0.05</v>
      </c>
    </row>
    <row r="37" spans="1:11" ht="16.5">
      <c r="A37" t="s">
        <v>41</v>
      </c>
      <c r="B37"/>
      <c r="C37" t="s">
        <v>2223</v>
      </c>
      <c r="K37" s="60">
        <v>0.05</v>
      </c>
    </row>
    <row r="38" spans="1:11" ht="16.5">
      <c r="A38" t="s">
        <v>64</v>
      </c>
      <c r="B38"/>
      <c r="C38" t="s">
        <v>2224</v>
      </c>
      <c r="K38" s="60">
        <v>0.05</v>
      </c>
    </row>
    <row r="39" spans="1:11" ht="16.5">
      <c r="A39" t="s">
        <v>96</v>
      </c>
      <c r="B39"/>
      <c r="C39" t="s">
        <v>2226</v>
      </c>
      <c r="K39" s="60">
        <v>0.05</v>
      </c>
    </row>
    <row r="40" spans="1:11" ht="16.5">
      <c r="A40" t="s">
        <v>58</v>
      </c>
      <c r="B40"/>
      <c r="C40" t="s">
        <v>2227</v>
      </c>
      <c r="K40" s="60">
        <v>0.05</v>
      </c>
    </row>
    <row r="41" spans="1:11" ht="16.5">
      <c r="A41" t="s">
        <v>94</v>
      </c>
      <c r="B41"/>
      <c r="C41" t="s">
        <v>2229</v>
      </c>
      <c r="K41" s="60">
        <v>0.05</v>
      </c>
    </row>
    <row r="42" spans="1:11" ht="16.5">
      <c r="A42" t="s">
        <v>34</v>
      </c>
      <c r="B42"/>
      <c r="C42" t="s">
        <v>2235</v>
      </c>
      <c r="K42" s="60">
        <v>0.05</v>
      </c>
    </row>
    <row r="43" spans="1:11" ht="16.5">
      <c r="A43" t="s">
        <v>95</v>
      </c>
      <c r="B43"/>
      <c r="C43" t="s">
        <v>2237</v>
      </c>
      <c r="K43" s="60">
        <v>0.05</v>
      </c>
    </row>
    <row r="44" spans="1:11" ht="16.5">
      <c r="A44" t="s">
        <v>97</v>
      </c>
      <c r="B44"/>
      <c r="C44" t="s">
        <v>2243</v>
      </c>
    </row>
    <row r="45" spans="1:11" ht="30">
      <c r="A45" t="s">
        <v>98</v>
      </c>
      <c r="B45" s="23" t="s">
        <v>2052</v>
      </c>
      <c r="C45" t="s">
        <v>2250</v>
      </c>
      <c r="D45" s="59" t="s">
        <v>2053</v>
      </c>
      <c r="K45" s="60">
        <v>0.05</v>
      </c>
    </row>
    <row r="46" spans="1:11" ht="16.5">
      <c r="A46" t="s">
        <v>99</v>
      </c>
      <c r="B46"/>
      <c r="C46" t="s">
        <v>2253</v>
      </c>
      <c r="K46" s="60">
        <v>0.05</v>
      </c>
    </row>
    <row r="47" spans="1:11" ht="16.5">
      <c r="A47" t="s">
        <v>84</v>
      </c>
      <c r="B47"/>
      <c r="C47" t="s">
        <v>2254</v>
      </c>
      <c r="K47" s="60">
        <v>0.05</v>
      </c>
    </row>
    <row r="48" spans="1:11" ht="16.5">
      <c r="A48" t="s">
        <v>86</v>
      </c>
      <c r="B48"/>
      <c r="C48" t="s">
        <v>2255</v>
      </c>
      <c r="K48" s="60">
        <v>0.05</v>
      </c>
    </row>
    <row r="49" spans="1:11" ht="16.5">
      <c r="A49" t="s">
        <v>73</v>
      </c>
      <c r="B49"/>
      <c r="C49" t="s">
        <v>2257</v>
      </c>
    </row>
    <row r="50" spans="1:11" ht="16.5">
      <c r="A50" t="s">
        <v>85</v>
      </c>
      <c r="B50"/>
      <c r="C50" t="s">
        <v>2261</v>
      </c>
      <c r="K50" s="60">
        <v>7.0000000000000007E-2</v>
      </c>
    </row>
    <row r="51" spans="1:11" ht="16.5">
      <c r="A51" t="s">
        <v>62</v>
      </c>
      <c r="B51"/>
      <c r="C51" t="s">
        <v>2262</v>
      </c>
      <c r="K51" s="60">
        <v>0.05</v>
      </c>
    </row>
    <row r="52" spans="1:11" ht="16.5">
      <c r="A52" t="s">
        <v>44</v>
      </c>
      <c r="B52"/>
      <c r="C52" t="s">
        <v>2267</v>
      </c>
      <c r="K52" s="60">
        <v>0.05</v>
      </c>
    </row>
    <row r="53" spans="1:11" ht="16.5">
      <c r="A53" t="s">
        <v>100</v>
      </c>
      <c r="B53"/>
      <c r="C53" t="s">
        <v>238</v>
      </c>
    </row>
    <row r="54" spans="1:11" ht="16.5">
      <c r="A54" t="s">
        <v>102</v>
      </c>
      <c r="B54"/>
      <c r="C54" t="s">
        <v>2268</v>
      </c>
    </row>
    <row r="55" spans="1:11" ht="16.5">
      <c r="A55" t="s">
        <v>103</v>
      </c>
      <c r="B55" s="23" t="s">
        <v>6860</v>
      </c>
      <c r="C55" t="s">
        <v>2269</v>
      </c>
      <c r="K55" s="60">
        <v>0.05</v>
      </c>
    </row>
    <row r="56" spans="1:11" ht="16.5">
      <c r="A56" t="s">
        <v>48</v>
      </c>
      <c r="B56"/>
      <c r="C56" t="s">
        <v>2271</v>
      </c>
    </row>
    <row r="57" spans="1:11" ht="16.5">
      <c r="A57" t="s">
        <v>66</v>
      </c>
      <c r="B57"/>
      <c r="C57" t="s">
        <v>236</v>
      </c>
      <c r="K57" s="60">
        <v>0.1</v>
      </c>
    </row>
    <row r="58" spans="1:11" ht="16.5">
      <c r="A58" t="s">
        <v>104</v>
      </c>
      <c r="B58"/>
      <c r="C58" t="s">
        <v>2272</v>
      </c>
      <c r="K58" s="60">
        <v>0.05</v>
      </c>
    </row>
    <row r="59" spans="1:11" ht="17.25" thickBot="1">
      <c r="A59" t="s">
        <v>63</v>
      </c>
      <c r="B59"/>
      <c r="C59" t="s">
        <v>2274</v>
      </c>
      <c r="K59" s="60">
        <v>0.05</v>
      </c>
    </row>
    <row r="60" spans="1:11" ht="18.75" thickBot="1">
      <c r="A60" t="s">
        <v>74</v>
      </c>
      <c r="B60"/>
      <c r="C60" t="s">
        <v>2276</v>
      </c>
      <c r="F60" s="61" t="s">
        <v>5298</v>
      </c>
      <c r="G60" s="62" t="s">
        <v>5299</v>
      </c>
      <c r="H60" s="63" t="s">
        <v>5300</v>
      </c>
      <c r="I60" s="64" t="s">
        <v>5301</v>
      </c>
      <c r="J60" s="64"/>
      <c r="K60" s="60">
        <v>0.05</v>
      </c>
    </row>
    <row r="61" spans="1:11" ht="16.5">
      <c r="A61" t="s">
        <v>38</v>
      </c>
      <c r="B61"/>
      <c r="C61" t="s">
        <v>2277</v>
      </c>
      <c r="H61" s="65"/>
      <c r="K61" s="60">
        <v>0.08</v>
      </c>
    </row>
    <row r="62" spans="1:11" ht="16.5">
      <c r="A62" t="s">
        <v>53</v>
      </c>
      <c r="B62"/>
      <c r="C62" t="s">
        <v>2278</v>
      </c>
      <c r="K62" s="60">
        <v>0.05</v>
      </c>
    </row>
    <row r="63" spans="1:11" ht="16.5">
      <c r="A63" t="s">
        <v>57</v>
      </c>
      <c r="B63"/>
      <c r="C63" t="s">
        <v>2279</v>
      </c>
      <c r="K63" s="60">
        <v>0.08</v>
      </c>
    </row>
    <row r="64" spans="1:11" ht="16.5">
      <c r="A64" t="s">
        <v>72</v>
      </c>
      <c r="B64"/>
      <c r="C64" t="s">
        <v>2281</v>
      </c>
    </row>
    <row r="65" spans="1:12" ht="16.5">
      <c r="A65" t="s">
        <v>42</v>
      </c>
      <c r="B65"/>
      <c r="C65" t="s">
        <v>2282</v>
      </c>
    </row>
    <row r="66" spans="1:12" ht="16.5">
      <c r="A66" t="s">
        <v>54</v>
      </c>
      <c r="B66"/>
      <c r="C66" t="s">
        <v>2286</v>
      </c>
    </row>
    <row r="67" spans="1:12" ht="16.5">
      <c r="A67" t="s">
        <v>45</v>
      </c>
      <c r="B67"/>
      <c r="C67" t="s">
        <v>2287</v>
      </c>
    </row>
    <row r="68" spans="1:12" ht="16.5">
      <c r="A68" t="s">
        <v>39</v>
      </c>
      <c r="B68"/>
      <c r="C68" t="s">
        <v>2288</v>
      </c>
      <c r="K68" s="60">
        <v>0.05</v>
      </c>
    </row>
    <row r="69" spans="1:12" ht="16.5">
      <c r="A69" t="s">
        <v>50</v>
      </c>
      <c r="B69"/>
      <c r="C69" t="s">
        <v>2289</v>
      </c>
      <c r="K69" s="60">
        <v>0.05</v>
      </c>
    </row>
    <row r="70" spans="1:12" ht="16.5">
      <c r="A70" t="s">
        <v>51</v>
      </c>
      <c r="B70"/>
      <c r="C70" t="s">
        <v>2291</v>
      </c>
      <c r="K70" s="60">
        <v>0.05</v>
      </c>
      <c r="L70" s="60"/>
    </row>
    <row r="71" spans="1:12" ht="16.5">
      <c r="A71" t="s">
        <v>52</v>
      </c>
      <c r="B71"/>
      <c r="C71" t="s">
        <v>2292</v>
      </c>
    </row>
    <row r="72" spans="1:12" ht="16.5">
      <c r="A72" t="s">
        <v>69</v>
      </c>
      <c r="B72"/>
      <c r="C72" t="s">
        <v>2293</v>
      </c>
      <c r="K72" s="60">
        <v>0.08</v>
      </c>
      <c r="L72" s="60"/>
    </row>
    <row r="73" spans="1:12" ht="16.5">
      <c r="A73" t="s">
        <v>46</v>
      </c>
      <c r="B73"/>
      <c r="C73" t="s">
        <v>2294</v>
      </c>
    </row>
    <row r="74" spans="1:12" ht="16.5">
      <c r="A74" t="s">
        <v>81</v>
      </c>
      <c r="B74"/>
      <c r="C74" t="s">
        <v>2295</v>
      </c>
      <c r="K74" s="60">
        <v>7.0000000000000007E-2</v>
      </c>
      <c r="L74" s="60"/>
    </row>
    <row r="75" spans="1:12" ht="30">
      <c r="A75" t="s">
        <v>59</v>
      </c>
      <c r="B75"/>
      <c r="C75" t="s">
        <v>2296</v>
      </c>
      <c r="D75" s="59" t="s">
        <v>5362</v>
      </c>
      <c r="K75" s="60">
        <v>7.0000000000000007E-2</v>
      </c>
      <c r="L75" s="60"/>
    </row>
    <row r="76" spans="1:12" ht="16.5">
      <c r="A76" t="s">
        <v>108</v>
      </c>
      <c r="B76"/>
      <c r="C76" t="s">
        <v>2298</v>
      </c>
      <c r="K76" s="60">
        <v>0.05</v>
      </c>
      <c r="L76" s="60"/>
    </row>
    <row r="77" spans="1:12" ht="16.5">
      <c r="A77" t="s">
        <v>109</v>
      </c>
      <c r="B77"/>
      <c r="C77" t="s">
        <v>2299</v>
      </c>
      <c r="K77" s="60">
        <v>7.0000000000000007E-2</v>
      </c>
      <c r="L77" s="60"/>
    </row>
    <row r="78" spans="1:12" ht="16.5">
      <c r="A78" t="s">
        <v>80</v>
      </c>
      <c r="B78"/>
      <c r="C78" t="s">
        <v>2301</v>
      </c>
      <c r="K78" s="60">
        <v>0.05</v>
      </c>
      <c r="L78" s="60"/>
    </row>
    <row r="79" spans="1:12" ht="16.5">
      <c r="A79" t="s">
        <v>5283</v>
      </c>
      <c r="B79"/>
      <c r="C79" t="s">
        <v>2572</v>
      </c>
      <c r="L79" s="60">
        <v>7.0000000000000007E-2</v>
      </c>
    </row>
    <row r="80" spans="1:12" ht="16.5">
      <c r="A80" t="s">
        <v>146</v>
      </c>
      <c r="B80"/>
      <c r="C80" t="s">
        <v>248</v>
      </c>
    </row>
    <row r="81" spans="1:13" ht="16.5">
      <c r="A81" t="s">
        <v>5280</v>
      </c>
      <c r="B81"/>
      <c r="C81" t="s">
        <v>247</v>
      </c>
    </row>
    <row r="82" spans="1:13" ht="16.5">
      <c r="A82" t="s">
        <v>181</v>
      </c>
      <c r="B82"/>
      <c r="C82" t="s">
        <v>252</v>
      </c>
    </row>
    <row r="83" spans="1:13" ht="16.5">
      <c r="A83" t="s">
        <v>5282</v>
      </c>
      <c r="B83"/>
      <c r="C83" t="s">
        <v>254</v>
      </c>
      <c r="E83" s="53" t="s">
        <v>7053</v>
      </c>
    </row>
    <row r="84" spans="1:13" ht="16.5">
      <c r="A84" t="s">
        <v>143</v>
      </c>
      <c r="B84"/>
      <c r="C84" t="s">
        <v>246</v>
      </c>
      <c r="E84" s="53" t="s">
        <v>5338</v>
      </c>
      <c r="L84" s="60">
        <v>0.05</v>
      </c>
    </row>
    <row r="85" spans="1:13" ht="16.5">
      <c r="A85" t="s">
        <v>115</v>
      </c>
      <c r="B85"/>
      <c r="C85" t="s">
        <v>240</v>
      </c>
      <c r="M85" s="71">
        <v>0.05</v>
      </c>
    </row>
    <row r="86" spans="1:13" ht="16.5">
      <c r="A86" t="s">
        <v>116</v>
      </c>
      <c r="B86"/>
      <c r="C86" t="s">
        <v>241</v>
      </c>
    </row>
    <row r="87" spans="1:13" ht="16.5">
      <c r="A87" s="23" t="s">
        <v>5308</v>
      </c>
      <c r="B87" s="46"/>
      <c r="C87" t="s">
        <v>244</v>
      </c>
    </row>
    <row r="88" spans="1:13" ht="16.5">
      <c r="A88"/>
      <c r="B88"/>
      <c r="C88" t="s">
        <v>7048</v>
      </c>
    </row>
    <row r="89" spans="1:13" ht="16.5">
      <c r="A89" t="s">
        <v>2411</v>
      </c>
      <c r="B89"/>
      <c r="C89" t="s">
        <v>2412</v>
      </c>
    </row>
    <row r="90" spans="1:13" ht="16.5">
      <c r="A90" t="s">
        <v>2063</v>
      </c>
      <c r="B90"/>
      <c r="C90" t="s">
        <v>2064</v>
      </c>
    </row>
    <row r="91" spans="1:13" ht="16.5">
      <c r="A91" t="s">
        <v>33</v>
      </c>
      <c r="B91"/>
      <c r="C91" t="s">
        <v>2231</v>
      </c>
      <c r="L91" s="60">
        <v>0.05</v>
      </c>
    </row>
    <row r="92" spans="1:13" ht="16.5">
      <c r="A92" t="s">
        <v>349</v>
      </c>
      <c r="B92"/>
      <c r="C92" t="s">
        <v>350</v>
      </c>
    </row>
    <row r="93" spans="1:13" ht="16.5">
      <c r="A93"/>
      <c r="B93"/>
      <c r="C93" t="s">
        <v>354</v>
      </c>
    </row>
    <row r="94" spans="1:13" ht="75">
      <c r="A94" t="s">
        <v>5304</v>
      </c>
      <c r="B94"/>
      <c r="C94" t="s">
        <v>1827</v>
      </c>
      <c r="D94" s="59" t="s">
        <v>7064</v>
      </c>
    </row>
    <row r="95" spans="1:13" ht="75">
      <c r="A95"/>
      <c r="B95"/>
      <c r="C95" t="s">
        <v>250</v>
      </c>
      <c r="D95" s="59" t="s">
        <v>7064</v>
      </c>
    </row>
    <row r="96" spans="1:13" ht="16.5">
      <c r="A96" t="s">
        <v>5307</v>
      </c>
      <c r="B96"/>
      <c r="C96" t="s">
        <v>2357</v>
      </c>
    </row>
    <row r="97" spans="1:20" ht="16.5">
      <c r="A97" t="s">
        <v>5308</v>
      </c>
      <c r="B97"/>
      <c r="C97" t="s">
        <v>244</v>
      </c>
    </row>
    <row r="98" spans="1:20" ht="16.5">
      <c r="A98" t="s">
        <v>147</v>
      </c>
      <c r="B98"/>
      <c r="C98" t="s">
        <v>5290</v>
      </c>
    </row>
    <row r="99" spans="1:20" ht="16.5">
      <c r="A99" t="s">
        <v>3181</v>
      </c>
      <c r="B99"/>
      <c r="C99" t="s">
        <v>5290</v>
      </c>
    </row>
    <row r="100" spans="1:20" ht="16.5">
      <c r="A100" t="s">
        <v>5309</v>
      </c>
      <c r="B100"/>
      <c r="C100" t="s">
        <v>2265</v>
      </c>
    </row>
    <row r="101" spans="1:20" ht="16.5">
      <c r="A101"/>
      <c r="B101"/>
      <c r="C101" t="s">
        <v>2275</v>
      </c>
    </row>
    <row r="102" spans="1:20" ht="16.5">
      <c r="A102" t="s">
        <v>5278</v>
      </c>
      <c r="B102"/>
      <c r="C102" t="s">
        <v>433</v>
      </c>
      <c r="E102" s="53" t="s">
        <v>5339</v>
      </c>
      <c r="N102" s="73">
        <v>3.2500000000000001E-2</v>
      </c>
      <c r="O102" s="73">
        <v>1.4999999999999999E-2</v>
      </c>
      <c r="P102" s="74">
        <v>5.0000000000000001E-3</v>
      </c>
      <c r="Q102" s="72">
        <v>5.0000000000000001E-3</v>
      </c>
      <c r="R102" s="74">
        <v>0.02</v>
      </c>
      <c r="S102" s="74">
        <v>1.4999999999999999E-2</v>
      </c>
    </row>
    <row r="103" spans="1:20" ht="16.5">
      <c r="A103"/>
      <c r="B103"/>
      <c r="C103"/>
    </row>
    <row r="104" spans="1:20" ht="30">
      <c r="A104" t="s">
        <v>5310</v>
      </c>
      <c r="B104"/>
      <c r="C104" t="s">
        <v>2285</v>
      </c>
      <c r="D104" s="59" t="s">
        <v>7059</v>
      </c>
    </row>
    <row r="105" spans="1:20" ht="30">
      <c r="A105"/>
      <c r="B105"/>
      <c r="C105" t="s">
        <v>2300</v>
      </c>
      <c r="D105" s="59" t="s">
        <v>7059</v>
      </c>
    </row>
    <row r="106" spans="1:20" ht="16.5">
      <c r="A106" t="s">
        <v>5332</v>
      </c>
      <c r="B106"/>
      <c r="C106" t="s">
        <v>2073</v>
      </c>
    </row>
    <row r="107" spans="1:20" ht="16.5">
      <c r="A107"/>
      <c r="B107"/>
      <c r="C107" t="s">
        <v>2290</v>
      </c>
    </row>
    <row r="108" spans="1:20" ht="16.5">
      <c r="A108" t="s">
        <v>486</v>
      </c>
      <c r="B108"/>
      <c r="C108" t="s">
        <v>487</v>
      </c>
    </row>
    <row r="109" spans="1:20" ht="16.5">
      <c r="A109"/>
      <c r="B109"/>
      <c r="C109" t="s">
        <v>2055</v>
      </c>
    </row>
    <row r="110" spans="1:20" ht="16.5">
      <c r="A110" t="s">
        <v>5340</v>
      </c>
      <c r="B110"/>
      <c r="C110" t="s">
        <v>5341</v>
      </c>
      <c r="D110" s="53"/>
      <c r="E110" s="66" t="s">
        <v>5346</v>
      </c>
      <c r="F110" s="70" t="s">
        <v>5341</v>
      </c>
      <c r="H110" s="52" t="s">
        <v>5342</v>
      </c>
      <c r="I110" s="52" t="s">
        <v>5343</v>
      </c>
      <c r="J110" s="52" t="s">
        <v>5345</v>
      </c>
      <c r="L110" s="60">
        <v>0.08</v>
      </c>
      <c r="N110" s="71">
        <v>0.02</v>
      </c>
    </row>
    <row r="111" spans="1:20" ht="16.5">
      <c r="A111" t="s">
        <v>5425</v>
      </c>
      <c r="B111"/>
      <c r="C111" t="s">
        <v>5352</v>
      </c>
      <c r="D111" s="53"/>
      <c r="E111" s="66" t="s">
        <v>5359</v>
      </c>
      <c r="F111" s="70" t="s">
        <v>5352</v>
      </c>
      <c r="G111" s="62" t="s">
        <v>5354</v>
      </c>
      <c r="H111" s="52" t="s">
        <v>5353</v>
      </c>
      <c r="I111" s="52" t="s">
        <v>5355</v>
      </c>
      <c r="J111" s="52" t="s">
        <v>5358</v>
      </c>
      <c r="L111" s="60">
        <v>0.06</v>
      </c>
      <c r="M111" s="71">
        <v>0.01</v>
      </c>
      <c r="O111" s="71">
        <v>0.01</v>
      </c>
      <c r="Q111" s="75">
        <v>500000</v>
      </c>
      <c r="R111" s="71">
        <v>0.01</v>
      </c>
      <c r="S111" s="71">
        <v>0.01</v>
      </c>
      <c r="T111" s="69">
        <v>0.05</v>
      </c>
    </row>
    <row r="112" spans="1:20" ht="28.5">
      <c r="A112" t="s">
        <v>5363</v>
      </c>
      <c r="B112"/>
      <c r="C112" t="s">
        <v>2185</v>
      </c>
      <c r="D112" s="67" t="s">
        <v>7065</v>
      </c>
      <c r="E112" s="66"/>
    </row>
    <row r="113" spans="1:12" ht="16.5">
      <c r="A113" t="s">
        <v>5279</v>
      </c>
      <c r="B113"/>
      <c r="C113" t="s">
        <v>2487</v>
      </c>
      <c r="D113" s="67"/>
      <c r="E113" s="66"/>
    </row>
    <row r="114" spans="1:12" ht="16.5">
      <c r="A114" t="s">
        <v>2081</v>
      </c>
      <c r="B114"/>
      <c r="C114" t="s">
        <v>2083</v>
      </c>
      <c r="D114" s="67"/>
      <c r="E114" s="66"/>
    </row>
    <row r="115" spans="1:12" ht="16.5">
      <c r="A115" t="s">
        <v>2079</v>
      </c>
      <c r="B115"/>
      <c r="C115" t="s">
        <v>2080</v>
      </c>
      <c r="D115" s="67"/>
      <c r="E115" s="66"/>
      <c r="L115" s="60">
        <v>7.0000000000000007E-2</v>
      </c>
    </row>
    <row r="116" spans="1:12" ht="16.5">
      <c r="A116" t="s">
        <v>3135</v>
      </c>
      <c r="B116"/>
      <c r="C116" t="s">
        <v>3136</v>
      </c>
      <c r="D116" s="67"/>
      <c r="E116" s="66"/>
    </row>
    <row r="117" spans="1:12" ht="16.5">
      <c r="A117" t="s">
        <v>2119</v>
      </c>
      <c r="B117"/>
      <c r="C117" t="s">
        <v>2120</v>
      </c>
      <c r="D117" s="67"/>
      <c r="E117" s="66"/>
    </row>
    <row r="118" spans="1:12" ht="16.5">
      <c r="A118" t="s">
        <v>7051</v>
      </c>
      <c r="B118"/>
      <c r="C118" t="s">
        <v>7052</v>
      </c>
      <c r="D118" s="67"/>
      <c r="E118" s="66"/>
      <c r="K118" s="60">
        <v>0.05</v>
      </c>
    </row>
    <row r="119" spans="1:12" ht="16.5">
      <c r="A119" t="s">
        <v>6826</v>
      </c>
      <c r="B119"/>
      <c r="C119" t="s">
        <v>2242</v>
      </c>
      <c r="D119" s="67"/>
      <c r="E119" s="66"/>
      <c r="K119" s="60">
        <v>0.05</v>
      </c>
    </row>
    <row r="120" spans="1:12" ht="28.5">
      <c r="A120" t="s">
        <v>7061</v>
      </c>
      <c r="B120"/>
      <c r="C120" s="87" t="s">
        <v>7060</v>
      </c>
      <c r="D120" s="67" t="s">
        <v>7062</v>
      </c>
      <c r="E120" s="66"/>
    </row>
    <row r="121" spans="1:12" ht="16.5">
      <c r="A121"/>
      <c r="B121"/>
      <c r="C121"/>
      <c r="D121" s="67"/>
      <c r="E121" s="66"/>
    </row>
    <row r="122" spans="1:12" ht="16.5">
      <c r="A122"/>
      <c r="B122"/>
      <c r="C122"/>
      <c r="D122" s="67"/>
      <c r="E122" s="66"/>
    </row>
    <row r="123" spans="1:12" ht="16.5">
      <c r="A123"/>
      <c r="B123"/>
      <c r="C123"/>
      <c r="D123" s="67"/>
      <c r="E123" s="66"/>
    </row>
    <row r="124" spans="1:12" ht="16.5">
      <c r="A124"/>
      <c r="B124"/>
      <c r="C124"/>
      <c r="D124" s="67"/>
      <c r="E124" s="66"/>
    </row>
    <row r="125" spans="1:12" ht="16.5">
      <c r="A125"/>
      <c r="B125"/>
      <c r="C125"/>
      <c r="D125" s="67"/>
      <c r="E125" s="66"/>
    </row>
    <row r="126" spans="1:12" ht="16.5">
      <c r="A126"/>
      <c r="B126"/>
      <c r="C126"/>
      <c r="D126" s="67"/>
      <c r="E126" s="66"/>
    </row>
    <row r="127" spans="1:12" ht="16.5">
      <c r="A127"/>
      <c r="B127"/>
      <c r="C127"/>
      <c r="D127" s="67"/>
      <c r="E127" s="66"/>
    </row>
    <row r="128" spans="1:12" ht="16.5">
      <c r="A128"/>
      <c r="B128"/>
      <c r="C128"/>
      <c r="D128" s="67"/>
      <c r="E128" s="66"/>
    </row>
    <row r="129" spans="1:5" ht="16.5">
      <c r="A129"/>
      <c r="B129"/>
      <c r="C129"/>
      <c r="D129" s="67"/>
      <c r="E129" s="66"/>
    </row>
    <row r="130" spans="1:5" ht="16.5">
      <c r="A130"/>
      <c r="B130"/>
      <c r="C130"/>
      <c r="D130" s="67"/>
      <c r="E130" s="66"/>
    </row>
    <row r="131" spans="1:5" ht="16.5">
      <c r="A131"/>
      <c r="B131"/>
      <c r="C131"/>
      <c r="D131" s="67"/>
      <c r="E131" s="66"/>
    </row>
    <row r="132" spans="1:5" ht="16.5">
      <c r="A132"/>
      <c r="B132"/>
      <c r="C132"/>
      <c r="D132" s="67"/>
      <c r="E132" s="66"/>
    </row>
    <row r="133" spans="1:5" ht="16.5">
      <c r="A133"/>
      <c r="B133"/>
      <c r="C133"/>
      <c r="D133" s="67"/>
      <c r="E133" s="66"/>
    </row>
    <row r="134" spans="1:5" ht="16.5">
      <c r="A134"/>
      <c r="B134"/>
      <c r="C134"/>
      <c r="D134" s="67"/>
      <c r="E134" s="66"/>
    </row>
    <row r="135" spans="1:5" ht="16.5">
      <c r="A135"/>
      <c r="B135"/>
      <c r="C135"/>
      <c r="D135" s="67"/>
      <c r="E135" s="66"/>
    </row>
    <row r="136" spans="1:5" ht="16.5">
      <c r="A136"/>
      <c r="B136"/>
      <c r="C136"/>
      <c r="D136" s="67"/>
      <c r="E136" s="66"/>
    </row>
    <row r="137" spans="1:5" ht="16.5">
      <c r="A137"/>
      <c r="B137"/>
      <c r="C137"/>
      <c r="D137" s="67"/>
      <c r="E137" s="66"/>
    </row>
    <row r="138" spans="1:5" ht="16.5">
      <c r="A138"/>
      <c r="B138"/>
      <c r="C138"/>
      <c r="D138" s="67"/>
      <c r="E138" s="66"/>
    </row>
    <row r="139" spans="1:5" ht="16.5">
      <c r="A139"/>
      <c r="B139"/>
      <c r="C139"/>
      <c r="D139" s="67"/>
      <c r="E139" s="66"/>
    </row>
    <row r="140" spans="1:5" ht="16.5">
      <c r="A140"/>
      <c r="B140"/>
      <c r="C140"/>
      <c r="D140" s="67"/>
      <c r="E140" s="66"/>
    </row>
    <row r="141" spans="1:5" ht="16.5">
      <c r="A141"/>
      <c r="B141"/>
      <c r="C141"/>
      <c r="D141" s="67"/>
      <c r="E141" s="66"/>
    </row>
    <row r="142" spans="1:5" ht="16.5">
      <c r="A142"/>
      <c r="B142"/>
      <c r="C142"/>
      <c r="D142" s="67"/>
      <c r="E142" s="66"/>
    </row>
    <row r="143" spans="1:5" ht="16.5">
      <c r="A143"/>
      <c r="B143"/>
      <c r="C143"/>
      <c r="D143" s="67"/>
      <c r="E143" s="66"/>
    </row>
    <row r="144" spans="1:5" ht="16.5">
      <c r="A144"/>
      <c r="B144"/>
      <c r="C144"/>
      <c r="D144" s="67"/>
      <c r="E144" s="66"/>
    </row>
    <row r="145" spans="1:5" ht="16.5">
      <c r="A145"/>
      <c r="B145"/>
      <c r="C145"/>
      <c r="D145" s="67"/>
      <c r="E145" s="66"/>
    </row>
    <row r="146" spans="1:5" ht="16.5">
      <c r="A146"/>
      <c r="B146"/>
      <c r="C146"/>
      <c r="D146" s="67"/>
      <c r="E146" s="66"/>
    </row>
    <row r="147" spans="1:5" ht="16.5">
      <c r="A147"/>
      <c r="B147"/>
      <c r="C147"/>
      <c r="D147" s="67"/>
      <c r="E147" s="66"/>
    </row>
    <row r="148" spans="1:5" ht="16.5">
      <c r="A148"/>
      <c r="B148"/>
      <c r="C148"/>
      <c r="D148" s="67"/>
      <c r="E148" s="66"/>
    </row>
    <row r="149" spans="1:5" ht="16.5">
      <c r="A149"/>
      <c r="B149"/>
      <c r="C149"/>
      <c r="D149" s="67"/>
      <c r="E149" s="66"/>
    </row>
    <row r="150" spans="1:5" ht="16.5">
      <c r="A150"/>
      <c r="B150"/>
      <c r="C150"/>
      <c r="D150" s="67"/>
      <c r="E150" s="66"/>
    </row>
    <row r="151" spans="1:5" ht="16.5">
      <c r="A151"/>
      <c r="B151"/>
      <c r="C151"/>
      <c r="D151" s="67"/>
      <c r="E151" s="66"/>
    </row>
    <row r="152" spans="1:5" ht="16.5">
      <c r="A152"/>
      <c r="B152"/>
      <c r="C152"/>
      <c r="D152" s="67"/>
      <c r="E152" s="66"/>
    </row>
    <row r="153" spans="1:5" ht="16.5">
      <c r="A153"/>
      <c r="B153"/>
      <c r="C153"/>
      <c r="D153" s="67"/>
      <c r="E153" s="66"/>
    </row>
    <row r="154" spans="1:5" ht="16.5">
      <c r="A154"/>
      <c r="B154"/>
      <c r="C154"/>
      <c r="D154" s="67"/>
      <c r="E154" s="66"/>
    </row>
    <row r="155" spans="1:5" ht="16.5">
      <c r="A155"/>
      <c r="B155"/>
      <c r="C155"/>
      <c r="D155" s="67"/>
      <c r="E155" s="66"/>
    </row>
    <row r="156" spans="1:5" ht="16.5">
      <c r="A156"/>
      <c r="B156"/>
      <c r="C156"/>
      <c r="D156" s="67"/>
      <c r="E156" s="66"/>
    </row>
    <row r="157" spans="1:5" ht="16.5">
      <c r="A157"/>
      <c r="B157"/>
      <c r="C157"/>
      <c r="D157" s="67"/>
      <c r="E157" s="66"/>
    </row>
    <row r="158" spans="1:5" ht="16.5">
      <c r="A158"/>
      <c r="B158"/>
      <c r="C158"/>
      <c r="D158" s="67"/>
      <c r="E158" s="66"/>
    </row>
    <row r="159" spans="1:5" ht="16.5">
      <c r="A159"/>
      <c r="B159"/>
      <c r="C159"/>
    </row>
    <row r="160" spans="1:5" ht="16.5">
      <c r="A160"/>
      <c r="B160"/>
      <c r="C160"/>
    </row>
    <row r="161" spans="1:3" ht="16.5">
      <c r="A161"/>
      <c r="B161"/>
      <c r="C161"/>
    </row>
    <row r="162" spans="1:3" ht="16.5">
      <c r="A162"/>
      <c r="B162"/>
      <c r="C162"/>
    </row>
    <row r="163" spans="1:3" ht="16.5">
      <c r="A163"/>
      <c r="B163"/>
      <c r="C163"/>
    </row>
    <row r="164" spans="1:3" ht="16.5">
      <c r="A164"/>
      <c r="B164"/>
      <c r="C164"/>
    </row>
    <row r="165" spans="1:3" ht="16.5">
      <c r="A165"/>
      <c r="B165"/>
      <c r="C165"/>
    </row>
    <row r="166" spans="1:3" ht="16.5">
      <c r="A166"/>
      <c r="B166"/>
      <c r="C166"/>
    </row>
    <row r="167" spans="1:3" ht="16.5">
      <c r="A167"/>
      <c r="B167"/>
      <c r="C167"/>
    </row>
    <row r="168" spans="1:3" ht="16.5">
      <c r="A168"/>
      <c r="B168"/>
      <c r="C168"/>
    </row>
    <row r="169" spans="1:3" ht="16.5">
      <c r="A169"/>
      <c r="B169"/>
      <c r="C169"/>
    </row>
    <row r="170" spans="1:3" ht="16.5">
      <c r="A170"/>
      <c r="B170"/>
      <c r="C170"/>
    </row>
    <row r="171" spans="1:3" ht="16.5">
      <c r="A171"/>
      <c r="B171"/>
      <c r="C171"/>
    </row>
    <row r="172" spans="1:3" ht="16.5">
      <c r="A172"/>
      <c r="B172"/>
      <c r="C172"/>
    </row>
    <row r="173" spans="1:3" ht="16.5">
      <c r="A173"/>
      <c r="B173"/>
      <c r="C173"/>
    </row>
    <row r="174" spans="1:3" ht="16.5">
      <c r="A174"/>
      <c r="B174"/>
      <c r="C174"/>
    </row>
    <row r="175" spans="1:3" ht="16.5">
      <c r="A175"/>
      <c r="B175"/>
      <c r="C175"/>
    </row>
    <row r="176" spans="1:3" ht="16.5">
      <c r="A176"/>
      <c r="B176"/>
      <c r="C176"/>
    </row>
    <row r="177" spans="1:3" ht="16.5">
      <c r="A177"/>
      <c r="B177"/>
      <c r="C177"/>
    </row>
    <row r="178" spans="1:3" ht="16.5">
      <c r="A178"/>
      <c r="B178"/>
      <c r="C178"/>
    </row>
    <row r="179" spans="1:3" ht="16.5">
      <c r="A179"/>
      <c r="B179"/>
      <c r="C179"/>
    </row>
    <row r="180" spans="1:3" ht="16.5">
      <c r="A180"/>
      <c r="B180"/>
      <c r="C180"/>
    </row>
    <row r="181" spans="1:3" ht="16.5">
      <c r="A181"/>
      <c r="B181"/>
      <c r="C181"/>
    </row>
    <row r="182" spans="1:3" ht="16.5">
      <c r="A182"/>
      <c r="B182"/>
      <c r="C182"/>
    </row>
    <row r="183" spans="1:3" ht="16.5">
      <c r="A183"/>
      <c r="B183"/>
      <c r="C183"/>
    </row>
    <row r="184" spans="1:3" ht="16.5">
      <c r="A184"/>
      <c r="B184"/>
      <c r="C184"/>
    </row>
    <row r="185" spans="1:3" ht="16.5">
      <c r="A185"/>
      <c r="B185"/>
      <c r="C185"/>
    </row>
    <row r="186" spans="1:3" ht="16.5">
      <c r="A186"/>
      <c r="B186"/>
      <c r="C186"/>
    </row>
    <row r="187" spans="1:3" ht="16.5">
      <c r="A187"/>
      <c r="B187"/>
      <c r="C187"/>
    </row>
    <row r="188" spans="1:3" ht="16.5">
      <c r="A188"/>
      <c r="B188"/>
      <c r="C188"/>
    </row>
    <row r="189" spans="1:3" ht="16.5">
      <c r="A189"/>
      <c r="B189"/>
      <c r="C189"/>
    </row>
    <row r="190" spans="1:3" ht="16.5">
      <c r="A190"/>
      <c r="B190"/>
      <c r="C190"/>
    </row>
    <row r="191" spans="1:3" ht="16.5">
      <c r="A191"/>
      <c r="B191"/>
      <c r="C191"/>
    </row>
    <row r="192" spans="1:3" ht="16.5">
      <c r="A192"/>
      <c r="B192"/>
      <c r="C192"/>
    </row>
    <row r="193" spans="1:3" ht="16.5">
      <c r="A193"/>
      <c r="B193"/>
      <c r="C193"/>
    </row>
    <row r="194" spans="1:3" ht="16.5">
      <c r="A194"/>
      <c r="B194"/>
      <c r="C194"/>
    </row>
    <row r="195" spans="1:3" ht="16.5">
      <c r="A195"/>
      <c r="B195"/>
      <c r="C195"/>
    </row>
    <row r="196" spans="1:3" ht="16.5">
      <c r="A196"/>
      <c r="B196"/>
      <c r="C196"/>
    </row>
    <row r="197" spans="1:3" ht="16.5">
      <c r="A197"/>
      <c r="B197"/>
      <c r="C197"/>
    </row>
    <row r="198" spans="1:3" ht="16.5">
      <c r="A198"/>
      <c r="B198"/>
      <c r="C198"/>
    </row>
    <row r="199" spans="1:3" ht="16.5">
      <c r="A199"/>
      <c r="B199"/>
      <c r="C199"/>
    </row>
    <row r="200" spans="1:3" ht="16.5">
      <c r="A200"/>
      <c r="B200"/>
      <c r="C200"/>
    </row>
    <row r="201" spans="1:3" ht="16.5">
      <c r="A201"/>
      <c r="B201"/>
      <c r="C201"/>
    </row>
    <row r="202" spans="1:3" ht="16.5">
      <c r="A202"/>
      <c r="B202"/>
      <c r="C202"/>
    </row>
    <row r="203" spans="1:3" ht="16.5">
      <c r="A203"/>
      <c r="B203"/>
      <c r="C203"/>
    </row>
    <row r="204" spans="1:3" ht="16.5">
      <c r="A204"/>
      <c r="B204"/>
      <c r="C204"/>
    </row>
    <row r="205" spans="1:3" ht="16.5">
      <c r="A205"/>
      <c r="B205"/>
      <c r="C205"/>
    </row>
    <row r="206" spans="1:3" ht="16.5">
      <c r="A206"/>
      <c r="B206"/>
      <c r="C206"/>
    </row>
    <row r="207" spans="1:3" ht="16.5">
      <c r="A207"/>
      <c r="B207"/>
      <c r="C207"/>
    </row>
    <row r="208" spans="1:3" ht="16.5">
      <c r="A208"/>
      <c r="B208"/>
      <c r="C208"/>
    </row>
    <row r="209" spans="1:3" ht="16.5">
      <c r="A209"/>
      <c r="B209"/>
      <c r="C209"/>
    </row>
    <row r="210" spans="1:3" ht="16.5">
      <c r="A210"/>
      <c r="B210"/>
      <c r="C210"/>
    </row>
    <row r="211" spans="1:3" ht="16.5">
      <c r="A211"/>
      <c r="B211"/>
      <c r="C211"/>
    </row>
    <row r="212" spans="1:3" ht="16.5">
      <c r="A212"/>
      <c r="B212"/>
      <c r="C212"/>
    </row>
    <row r="213" spans="1:3" ht="16.5">
      <c r="A213"/>
      <c r="B213"/>
      <c r="C213"/>
    </row>
    <row r="214" spans="1:3" ht="16.5">
      <c r="A214"/>
      <c r="B214"/>
      <c r="C214"/>
    </row>
    <row r="215" spans="1:3" ht="16.5">
      <c r="A215"/>
      <c r="B215"/>
      <c r="C215"/>
    </row>
    <row r="216" spans="1:3" ht="16.5">
      <c r="A216"/>
      <c r="B216"/>
      <c r="C216"/>
    </row>
    <row r="217" spans="1:3" ht="16.5">
      <c r="A217"/>
      <c r="B217"/>
      <c r="C217"/>
    </row>
    <row r="218" spans="1:3" ht="16.5">
      <c r="A218"/>
      <c r="B218"/>
      <c r="C218"/>
    </row>
    <row r="219" spans="1:3" ht="16.5">
      <c r="A219"/>
      <c r="B219"/>
      <c r="C219"/>
    </row>
    <row r="220" spans="1:3" ht="16.5">
      <c r="A220"/>
      <c r="B220"/>
      <c r="C220"/>
    </row>
    <row r="221" spans="1:3" ht="16.5">
      <c r="A221"/>
      <c r="B221"/>
      <c r="C221"/>
    </row>
    <row r="222" spans="1:3" ht="16.5">
      <c r="A222"/>
      <c r="B222"/>
      <c r="C222"/>
    </row>
    <row r="223" spans="1:3" ht="16.5">
      <c r="A223"/>
      <c r="B223"/>
      <c r="C223"/>
    </row>
    <row r="224" spans="1:3" ht="16.5">
      <c r="A224"/>
      <c r="B224"/>
      <c r="C224"/>
    </row>
    <row r="225" spans="1:3" ht="16.5">
      <c r="A225"/>
      <c r="B225"/>
      <c r="C225"/>
    </row>
    <row r="226" spans="1:3" ht="16.5">
      <c r="A226"/>
      <c r="B226"/>
      <c r="C226"/>
    </row>
    <row r="227" spans="1:3" ht="16.5">
      <c r="A227"/>
      <c r="B227"/>
      <c r="C227"/>
    </row>
    <row r="228" spans="1:3" ht="16.5">
      <c r="A228"/>
      <c r="B228"/>
      <c r="C228"/>
    </row>
    <row r="229" spans="1:3" ht="16.5">
      <c r="A229"/>
      <c r="B229"/>
      <c r="C229"/>
    </row>
    <row r="230" spans="1:3" ht="16.5">
      <c r="A230"/>
      <c r="B230"/>
      <c r="C230"/>
    </row>
    <row r="231" spans="1:3" ht="16.5">
      <c r="A231"/>
      <c r="B231"/>
      <c r="C231"/>
    </row>
    <row r="232" spans="1:3" ht="16.5">
      <c r="A232"/>
      <c r="B232"/>
      <c r="C232"/>
    </row>
    <row r="233" spans="1:3" ht="16.5">
      <c r="A233"/>
      <c r="B233"/>
      <c r="C233"/>
    </row>
    <row r="234" spans="1:3" ht="16.5">
      <c r="A234"/>
      <c r="B234"/>
      <c r="C234"/>
    </row>
    <row r="235" spans="1:3" ht="16.5">
      <c r="A235"/>
      <c r="B235"/>
      <c r="C235"/>
    </row>
    <row r="236" spans="1:3" ht="16.5">
      <c r="A236"/>
      <c r="B236"/>
      <c r="C236"/>
    </row>
    <row r="237" spans="1:3" ht="16.5">
      <c r="A237"/>
      <c r="B237"/>
      <c r="C237"/>
    </row>
    <row r="238" spans="1:3" ht="16.5">
      <c r="A238"/>
      <c r="B238"/>
      <c r="C238"/>
    </row>
    <row r="239" spans="1:3" ht="16.5">
      <c r="A239"/>
      <c r="B239"/>
      <c r="C239"/>
    </row>
    <row r="240" spans="1:3" ht="16.5">
      <c r="A240"/>
      <c r="B240"/>
      <c r="C240"/>
    </row>
    <row r="241" spans="1:3" ht="16.5">
      <c r="A241"/>
      <c r="B241"/>
      <c r="C241"/>
    </row>
    <row r="242" spans="1:3" ht="16.5">
      <c r="A242"/>
      <c r="B242"/>
      <c r="C242"/>
    </row>
    <row r="243" spans="1:3" ht="16.5">
      <c r="A243"/>
      <c r="B243"/>
      <c r="C243"/>
    </row>
    <row r="244" spans="1:3" ht="16.5">
      <c r="A244"/>
      <c r="B244"/>
      <c r="C244"/>
    </row>
    <row r="245" spans="1:3" ht="16.5">
      <c r="A245"/>
      <c r="B245"/>
      <c r="C245"/>
    </row>
    <row r="246" spans="1:3" ht="16.5">
      <c r="A246"/>
      <c r="B246"/>
      <c r="C246"/>
    </row>
    <row r="247" spans="1:3" ht="16.5">
      <c r="A247"/>
      <c r="B247"/>
      <c r="C247"/>
    </row>
    <row r="248" spans="1:3" ht="16.5">
      <c r="A248"/>
      <c r="B248"/>
      <c r="C248"/>
    </row>
    <row r="249" spans="1:3" ht="16.5">
      <c r="A249"/>
      <c r="B249"/>
      <c r="C249"/>
    </row>
    <row r="250" spans="1:3" ht="16.5">
      <c r="A250"/>
      <c r="B250"/>
      <c r="C250"/>
    </row>
    <row r="251" spans="1:3" ht="16.5">
      <c r="A251"/>
      <c r="B251"/>
      <c r="C251"/>
    </row>
    <row r="252" spans="1:3" ht="16.5">
      <c r="A252"/>
      <c r="B252"/>
      <c r="C252"/>
    </row>
    <row r="253" spans="1:3" ht="16.5">
      <c r="A253"/>
      <c r="B253"/>
      <c r="C253"/>
    </row>
    <row r="254" spans="1:3" ht="16.5">
      <c r="A254"/>
      <c r="B254"/>
      <c r="C254"/>
    </row>
    <row r="255" spans="1:3" ht="16.5">
      <c r="A255"/>
      <c r="B255"/>
      <c r="C255"/>
    </row>
    <row r="256" spans="1:3" ht="16.5">
      <c r="A256"/>
      <c r="B256"/>
      <c r="C256"/>
    </row>
    <row r="257" spans="1:3" ht="16.5">
      <c r="A257"/>
      <c r="B257"/>
      <c r="C257"/>
    </row>
    <row r="258" spans="1:3" ht="16.5">
      <c r="A258"/>
      <c r="B258"/>
      <c r="C258"/>
    </row>
    <row r="259" spans="1:3" ht="16.5">
      <c r="A259"/>
      <c r="B259"/>
      <c r="C259"/>
    </row>
    <row r="260" spans="1:3" ht="16.5">
      <c r="A260"/>
      <c r="B260"/>
      <c r="C260"/>
    </row>
    <row r="261" spans="1:3" ht="16.5">
      <c r="A261"/>
      <c r="B261"/>
      <c r="C261"/>
    </row>
    <row r="262" spans="1:3" ht="16.5">
      <c r="A262"/>
      <c r="B262"/>
      <c r="C262"/>
    </row>
    <row r="263" spans="1:3" ht="16.5">
      <c r="A263"/>
      <c r="B263"/>
      <c r="C263"/>
    </row>
    <row r="264" spans="1:3" ht="16.5">
      <c r="A264"/>
      <c r="B264"/>
      <c r="C264"/>
    </row>
    <row r="265" spans="1:3" ht="16.5">
      <c r="A265"/>
      <c r="B265"/>
      <c r="C265"/>
    </row>
    <row r="266" spans="1:3" ht="16.5">
      <c r="A266"/>
      <c r="B266"/>
      <c r="C266"/>
    </row>
  </sheetData>
  <mergeCells count="2">
    <mergeCell ref="F2:I2"/>
    <mergeCell ref="K2:L2"/>
  </mergeCells>
  <conditionalFormatting sqref="B45">
    <cfRule type="duplicateValues" dxfId="4" priority="1"/>
    <cfRule type="duplicateValues" dxfId="3" priority="2"/>
  </conditionalFormatting>
  <hyperlinks>
    <hyperlink ref="I60" r:id="rId1" xr:uid="{DD21589A-5E9E-49E7-8AC8-0EF7B1C7BBF5}"/>
    <hyperlink ref="I33" r:id="rId2" xr:uid="{35C49221-0C79-4AB9-AB99-2A4A1B5EFA4F}"/>
  </hyperlinks>
  <pageMargins left="0.7" right="0.7" top="0.75" bottom="0.75" header="0.3" footer="0.3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711A1-4D2C-4947-AEA4-50E8BE7B8428}">
  <dimension ref="A1:J204"/>
  <sheetViews>
    <sheetView workbookViewId="0">
      <pane xSplit="2" ySplit="3" topLeftCell="C46" activePane="bottomRight" state="frozen"/>
      <selection pane="topRight" activeCell="C1" sqref="C1"/>
      <selection pane="bottomLeft" activeCell="A4" sqref="A4"/>
      <selection pane="bottomRight" activeCell="D60" sqref="D60:G60"/>
    </sheetView>
  </sheetViews>
  <sheetFormatPr defaultColWidth="9.125" defaultRowHeight="16.5"/>
  <cols>
    <col min="1" max="1" width="29.375" style="7" bestFit="1" customWidth="1"/>
    <col min="2" max="3" width="24.75" style="7" bestFit="1" customWidth="1"/>
    <col min="4" max="4" width="39.625" style="7" bestFit="1" customWidth="1"/>
    <col min="5" max="5" width="14.25" style="7" bestFit="1" customWidth="1"/>
    <col min="6" max="6" width="9.125" style="7" customWidth="1"/>
    <col min="7" max="8" width="9.125" style="7"/>
    <col min="9" max="10" width="20.25" style="7" customWidth="1"/>
    <col min="11" max="16384" width="9.125" style="7"/>
  </cols>
  <sheetData>
    <row r="1" spans="1:10" ht="25.5">
      <c r="A1" s="34" t="s">
        <v>5294</v>
      </c>
      <c r="B1" s="35"/>
      <c r="C1" s="35"/>
      <c r="D1" s="35"/>
      <c r="I1" s="35"/>
      <c r="J1" s="35"/>
    </row>
    <row r="2" spans="1:10" ht="25.5">
      <c r="A2" s="34"/>
      <c r="B2" s="35"/>
      <c r="C2" s="35"/>
      <c r="D2" s="173" t="s">
        <v>5297</v>
      </c>
      <c r="E2" s="173"/>
      <c r="F2" s="173"/>
      <c r="G2" s="173"/>
      <c r="I2" s="172" t="s">
        <v>5333</v>
      </c>
      <c r="J2" s="172"/>
    </row>
    <row r="3" spans="1:10">
      <c r="A3" s="8" t="s">
        <v>8</v>
      </c>
      <c r="B3" s="8" t="s">
        <v>233</v>
      </c>
      <c r="C3" s="8" t="s">
        <v>234</v>
      </c>
      <c r="D3" s="8" t="s">
        <v>20</v>
      </c>
      <c r="E3" s="7" t="s">
        <v>5295</v>
      </c>
      <c r="F3" s="7" t="s">
        <v>5296</v>
      </c>
      <c r="G3" s="7" t="s">
        <v>5302</v>
      </c>
      <c r="H3" s="7" t="s">
        <v>6</v>
      </c>
      <c r="I3" s="7" t="s">
        <v>5334</v>
      </c>
      <c r="J3" s="8" t="s">
        <v>5335</v>
      </c>
    </row>
    <row r="4" spans="1:10">
      <c r="A4" s="9" t="s">
        <v>33</v>
      </c>
    </row>
    <row r="5" spans="1:10">
      <c r="A5" s="9" t="s">
        <v>34</v>
      </c>
    </row>
    <row r="6" spans="1:10">
      <c r="A6" s="9" t="s">
        <v>35</v>
      </c>
    </row>
    <row r="7" spans="1:10">
      <c r="A7" s="9" t="s">
        <v>36</v>
      </c>
      <c r="B7" s="17" t="s">
        <v>36</v>
      </c>
      <c r="J7" s="47">
        <v>0.04</v>
      </c>
    </row>
    <row r="8" spans="1:10">
      <c r="A8" s="9" t="s">
        <v>37</v>
      </c>
      <c r="B8" s="17" t="s">
        <v>36</v>
      </c>
    </row>
    <row r="9" spans="1:10">
      <c r="A9" s="9" t="s">
        <v>38</v>
      </c>
    </row>
    <row r="10" spans="1:10">
      <c r="A10" s="9" t="s">
        <v>39</v>
      </c>
    </row>
    <row r="11" spans="1:10">
      <c r="A11" s="9" t="s">
        <v>40</v>
      </c>
    </row>
    <row r="12" spans="1:10">
      <c r="A12" s="9" t="s">
        <v>41</v>
      </c>
    </row>
    <row r="13" spans="1:10">
      <c r="A13" s="9" t="s">
        <v>42</v>
      </c>
    </row>
    <row r="14" spans="1:10">
      <c r="A14" s="9" t="s">
        <v>43</v>
      </c>
    </row>
    <row r="15" spans="1:10">
      <c r="A15" s="9" t="s">
        <v>44</v>
      </c>
    </row>
    <row r="16" spans="1:10">
      <c r="A16" s="9" t="s">
        <v>45</v>
      </c>
    </row>
    <row r="17" spans="1:1">
      <c r="A17" s="9" t="s">
        <v>46</v>
      </c>
    </row>
    <row r="18" spans="1:1">
      <c r="A18" s="9" t="s">
        <v>47</v>
      </c>
    </row>
    <row r="19" spans="1:1">
      <c r="A19" s="9" t="s">
        <v>48</v>
      </c>
    </row>
    <row r="20" spans="1:1">
      <c r="A20" s="9" t="s">
        <v>49</v>
      </c>
    </row>
    <row r="21" spans="1:1">
      <c r="A21" s="9" t="s">
        <v>50</v>
      </c>
    </row>
    <row r="22" spans="1:1">
      <c r="A22" s="9" t="s">
        <v>51</v>
      </c>
    </row>
    <row r="23" spans="1:1">
      <c r="A23" s="9" t="s">
        <v>52</v>
      </c>
    </row>
    <row r="24" spans="1:1">
      <c r="A24" s="9" t="s">
        <v>53</v>
      </c>
    </row>
    <row r="25" spans="1:1">
      <c r="A25" s="9" t="s">
        <v>54</v>
      </c>
    </row>
    <row r="26" spans="1:1">
      <c r="A26" s="9" t="s">
        <v>55</v>
      </c>
    </row>
    <row r="27" spans="1:1">
      <c r="A27" s="9" t="s">
        <v>56</v>
      </c>
    </row>
    <row r="28" spans="1:1">
      <c r="A28" s="9" t="s">
        <v>57</v>
      </c>
    </row>
    <row r="29" spans="1:1">
      <c r="A29" s="9" t="s">
        <v>58</v>
      </c>
    </row>
    <row r="30" spans="1:1">
      <c r="A30" s="9" t="s">
        <v>59</v>
      </c>
    </row>
    <row r="31" spans="1:1">
      <c r="A31" s="10" t="s">
        <v>60</v>
      </c>
    </row>
    <row r="32" spans="1:1">
      <c r="A32" s="9" t="s">
        <v>61</v>
      </c>
    </row>
    <row r="33" spans="1:2">
      <c r="A33" s="9" t="s">
        <v>62</v>
      </c>
    </row>
    <row r="34" spans="1:2">
      <c r="A34" s="9" t="s">
        <v>63</v>
      </c>
    </row>
    <row r="35" spans="1:2">
      <c r="A35" s="9" t="s">
        <v>64</v>
      </c>
    </row>
    <row r="36" spans="1:2">
      <c r="A36" s="9" t="s">
        <v>65</v>
      </c>
    </row>
    <row r="37" spans="1:2">
      <c r="A37" s="9" t="s">
        <v>66</v>
      </c>
    </row>
    <row r="38" spans="1:2">
      <c r="A38" s="9" t="s">
        <v>67</v>
      </c>
      <c r="B38" s="44" t="s">
        <v>5306</v>
      </c>
    </row>
    <row r="39" spans="1:2">
      <c r="A39" s="7" t="s">
        <v>68</v>
      </c>
      <c r="B39" s="44" t="s">
        <v>5306</v>
      </c>
    </row>
    <row r="40" spans="1:2">
      <c r="A40" s="9" t="s">
        <v>69</v>
      </c>
    </row>
    <row r="41" spans="1:2">
      <c r="A41" s="9" t="s">
        <v>70</v>
      </c>
    </row>
    <row r="42" spans="1:2">
      <c r="A42" s="9" t="s">
        <v>71</v>
      </c>
    </row>
    <row r="43" spans="1:2">
      <c r="A43" s="9" t="s">
        <v>72</v>
      </c>
    </row>
    <row r="44" spans="1:2">
      <c r="A44" s="9" t="s">
        <v>73</v>
      </c>
    </row>
    <row r="45" spans="1:2">
      <c r="A45" s="9" t="s">
        <v>74</v>
      </c>
    </row>
    <row r="46" spans="1:2">
      <c r="A46" s="11" t="s">
        <v>75</v>
      </c>
    </row>
    <row r="47" spans="1:2">
      <c r="A47" s="9" t="s">
        <v>76</v>
      </c>
      <c r="B47" s="7" t="s">
        <v>2054</v>
      </c>
    </row>
    <row r="48" spans="1:2">
      <c r="A48" s="9" t="s">
        <v>77</v>
      </c>
      <c r="B48" s="7" t="s">
        <v>2054</v>
      </c>
    </row>
    <row r="49" spans="1:8">
      <c r="A49" s="9" t="s">
        <v>78</v>
      </c>
    </row>
    <row r="50" spans="1:8">
      <c r="A50" s="9" t="s">
        <v>79</v>
      </c>
    </row>
    <row r="51" spans="1:8">
      <c r="A51" s="7" t="s">
        <v>80</v>
      </c>
    </row>
    <row r="52" spans="1:8">
      <c r="A52" s="7" t="s">
        <v>81</v>
      </c>
    </row>
    <row r="53" spans="1:8">
      <c r="A53" s="12" t="s">
        <v>82</v>
      </c>
    </row>
    <row r="54" spans="1:8">
      <c r="A54" s="11" t="s">
        <v>83</v>
      </c>
    </row>
    <row r="55" spans="1:8">
      <c r="A55" s="12" t="s">
        <v>84</v>
      </c>
    </row>
    <row r="56" spans="1:8">
      <c r="A56" s="12" t="s">
        <v>85</v>
      </c>
    </row>
    <row r="57" spans="1:8">
      <c r="A57" s="12" t="s">
        <v>86</v>
      </c>
    </row>
    <row r="58" spans="1:8">
      <c r="A58" s="12" t="s">
        <v>87</v>
      </c>
    </row>
    <row r="59" spans="1:8" ht="17.25" thickBot="1">
      <c r="A59" s="11" t="s">
        <v>88</v>
      </c>
    </row>
    <row r="60" spans="1:8" ht="18.75" thickBot="1">
      <c r="A60" s="9" t="s">
        <v>89</v>
      </c>
      <c r="D60" s="36" t="s">
        <v>5298</v>
      </c>
      <c r="E60" s="37" t="s">
        <v>5299</v>
      </c>
      <c r="F60" s="38" t="s">
        <v>5300</v>
      </c>
      <c r="G60" s="40" t="s">
        <v>5301</v>
      </c>
      <c r="H60" s="40"/>
    </row>
    <row r="61" spans="1:8">
      <c r="A61" s="9" t="s">
        <v>90</v>
      </c>
      <c r="F61" s="39"/>
    </row>
    <row r="62" spans="1:8">
      <c r="A62" s="9" t="s">
        <v>91</v>
      </c>
    </row>
    <row r="63" spans="1:8">
      <c r="A63" s="9" t="s">
        <v>92</v>
      </c>
    </row>
    <row r="64" spans="1:8">
      <c r="A64" s="9" t="s">
        <v>93</v>
      </c>
    </row>
    <row r="65" spans="1:2">
      <c r="A65" s="9" t="s">
        <v>94</v>
      </c>
    </row>
    <row r="66" spans="1:2">
      <c r="A66" s="9" t="s">
        <v>95</v>
      </c>
    </row>
    <row r="67" spans="1:2">
      <c r="A67" s="9" t="s">
        <v>96</v>
      </c>
    </row>
    <row r="68" spans="1:2">
      <c r="A68" s="9" t="s">
        <v>97</v>
      </c>
    </row>
    <row r="69" spans="1:2">
      <c r="A69" s="9" t="s">
        <v>98</v>
      </c>
    </row>
    <row r="70" spans="1:2">
      <c r="A70" s="9" t="s">
        <v>99</v>
      </c>
    </row>
    <row r="71" spans="1:2">
      <c r="A71" s="9" t="s">
        <v>100</v>
      </c>
      <c r="B71" s="43" t="s">
        <v>5307</v>
      </c>
    </row>
    <row r="72" spans="1:2">
      <c r="A72" s="9" t="s">
        <v>101</v>
      </c>
      <c r="B72" s="43" t="s">
        <v>5307</v>
      </c>
    </row>
    <row r="73" spans="1:2">
      <c r="A73" s="9" t="s">
        <v>102</v>
      </c>
    </row>
    <row r="74" spans="1:2">
      <c r="A74" s="9" t="s">
        <v>103</v>
      </c>
    </row>
    <row r="75" spans="1:2">
      <c r="A75" s="9" t="s">
        <v>104</v>
      </c>
    </row>
    <row r="76" spans="1:2">
      <c r="A76" s="9" t="s">
        <v>105</v>
      </c>
      <c r="B76" s="41" t="s">
        <v>5309</v>
      </c>
    </row>
    <row r="77" spans="1:2">
      <c r="A77" s="12" t="s">
        <v>106</v>
      </c>
      <c r="B77" s="41" t="s">
        <v>5309</v>
      </c>
    </row>
    <row r="78" spans="1:2">
      <c r="A78" s="12" t="s">
        <v>107</v>
      </c>
      <c r="B78" s="41" t="s">
        <v>5309</v>
      </c>
    </row>
    <row r="79" spans="1:2">
      <c r="A79" s="12" t="s">
        <v>108</v>
      </c>
    </row>
    <row r="80" spans="1:2">
      <c r="A80" s="12" t="s">
        <v>109</v>
      </c>
    </row>
    <row r="81" spans="1:2">
      <c r="A81" s="9" t="s">
        <v>110</v>
      </c>
    </row>
    <row r="82" spans="1:2">
      <c r="A82" s="9" t="s">
        <v>111</v>
      </c>
    </row>
    <row r="83" spans="1:2">
      <c r="A83" s="9" t="s">
        <v>112</v>
      </c>
      <c r="B83" s="9" t="s">
        <v>5305</v>
      </c>
    </row>
    <row r="84" spans="1:2">
      <c r="A84" s="9" t="s">
        <v>113</v>
      </c>
      <c r="B84" s="9" t="s">
        <v>5305</v>
      </c>
    </row>
    <row r="85" spans="1:2">
      <c r="A85" s="9" t="s">
        <v>114</v>
      </c>
      <c r="B85" s="9" t="s">
        <v>5305</v>
      </c>
    </row>
    <row r="86" spans="1:2">
      <c r="A86" s="9" t="s">
        <v>115</v>
      </c>
      <c r="B86" s="9" t="s">
        <v>115</v>
      </c>
    </row>
    <row r="87" spans="1:2">
      <c r="A87" s="13" t="s">
        <v>116</v>
      </c>
      <c r="B87" s="13" t="s">
        <v>116</v>
      </c>
    </row>
    <row r="88" spans="1:2">
      <c r="A88" s="13" t="s">
        <v>117</v>
      </c>
      <c r="B88" s="13" t="s">
        <v>116</v>
      </c>
    </row>
    <row r="89" spans="1:2">
      <c r="A89" s="13" t="s">
        <v>118</v>
      </c>
      <c r="B89" s="13" t="s">
        <v>116</v>
      </c>
    </row>
    <row r="90" spans="1:2">
      <c r="A90" s="13" t="s">
        <v>119</v>
      </c>
      <c r="B90" s="13" t="s">
        <v>116</v>
      </c>
    </row>
    <row r="91" spans="1:2">
      <c r="A91" s="13" t="s">
        <v>120</v>
      </c>
      <c r="B91" s="13" t="s">
        <v>116</v>
      </c>
    </row>
    <row r="92" spans="1:2">
      <c r="A92" s="14" t="s">
        <v>121</v>
      </c>
      <c r="B92" s="13" t="s">
        <v>116</v>
      </c>
    </row>
    <row r="93" spans="1:2">
      <c r="A93" s="14" t="s">
        <v>122</v>
      </c>
      <c r="B93" s="13" t="s">
        <v>116</v>
      </c>
    </row>
    <row r="94" spans="1:2">
      <c r="A94" s="14" t="s">
        <v>123</v>
      </c>
      <c r="B94" s="13" t="s">
        <v>116</v>
      </c>
    </row>
    <row r="95" spans="1:2">
      <c r="A95" s="14" t="s">
        <v>124</v>
      </c>
      <c r="B95" s="13" t="s">
        <v>116</v>
      </c>
    </row>
    <row r="96" spans="1:2">
      <c r="A96" s="14" t="s">
        <v>125</v>
      </c>
      <c r="B96" s="13" t="s">
        <v>116</v>
      </c>
    </row>
    <row r="97" spans="1:3">
      <c r="A97" s="9" t="s">
        <v>126</v>
      </c>
      <c r="B97" s="9" t="s">
        <v>5308</v>
      </c>
    </row>
    <row r="98" spans="1:3">
      <c r="A98" s="7" t="s">
        <v>127</v>
      </c>
      <c r="B98" s="9" t="s">
        <v>5308</v>
      </c>
    </row>
    <row r="99" spans="1:3">
      <c r="A99" s="9" t="s">
        <v>128</v>
      </c>
      <c r="B99" s="9" t="s">
        <v>5308</v>
      </c>
    </row>
    <row r="100" spans="1:3">
      <c r="A100" s="11" t="s">
        <v>129</v>
      </c>
      <c r="B100" s="9" t="s">
        <v>5308</v>
      </c>
    </row>
    <row r="101" spans="1:3">
      <c r="A101" s="9" t="s">
        <v>130</v>
      </c>
      <c r="B101" s="9" t="s">
        <v>5308</v>
      </c>
    </row>
    <row r="102" spans="1:3">
      <c r="A102" s="9" t="s">
        <v>131</v>
      </c>
      <c r="B102" s="9" t="s">
        <v>5308</v>
      </c>
    </row>
    <row r="103" spans="1:3">
      <c r="A103" s="9" t="s">
        <v>132</v>
      </c>
      <c r="B103" s="9" t="s">
        <v>5308</v>
      </c>
    </row>
    <row r="104" spans="1:3">
      <c r="A104" s="9" t="s">
        <v>133</v>
      </c>
      <c r="B104" s="9" t="s">
        <v>5308</v>
      </c>
    </row>
    <row r="105" spans="1:3">
      <c r="A105" s="9" t="s">
        <v>134</v>
      </c>
      <c r="B105" s="9" t="s">
        <v>5308</v>
      </c>
    </row>
    <row r="106" spans="1:3">
      <c r="A106" s="9" t="s">
        <v>135</v>
      </c>
      <c r="B106" s="9" t="s">
        <v>5308</v>
      </c>
    </row>
    <row r="107" spans="1:3">
      <c r="A107" s="11" t="s">
        <v>136</v>
      </c>
      <c r="B107" s="9" t="s">
        <v>5308</v>
      </c>
    </row>
    <row r="108" spans="1:3">
      <c r="A108" s="11" t="s">
        <v>137</v>
      </c>
      <c r="B108" s="9" t="s">
        <v>5308</v>
      </c>
    </row>
    <row r="109" spans="1:3">
      <c r="A109" s="9" t="s">
        <v>138</v>
      </c>
      <c r="B109" s="9" t="s">
        <v>138</v>
      </c>
    </row>
    <row r="110" spans="1:3">
      <c r="A110" s="9" t="s">
        <v>139</v>
      </c>
      <c r="B110" s="9" t="s">
        <v>139</v>
      </c>
      <c r="C110" s="9" t="s">
        <v>139</v>
      </c>
    </row>
    <row r="111" spans="1:3">
      <c r="A111" s="9" t="s">
        <v>140</v>
      </c>
      <c r="B111" s="9" t="s">
        <v>139</v>
      </c>
      <c r="C111" s="9" t="s">
        <v>139</v>
      </c>
    </row>
    <row r="112" spans="1:3">
      <c r="A112" s="9" t="s">
        <v>141</v>
      </c>
      <c r="B112" s="9" t="s">
        <v>139</v>
      </c>
      <c r="C112" s="9" t="s">
        <v>139</v>
      </c>
    </row>
    <row r="113" spans="1:3">
      <c r="A113" s="15" t="s">
        <v>142</v>
      </c>
      <c r="B113" s="15" t="s">
        <v>142</v>
      </c>
      <c r="C113" s="9" t="s">
        <v>139</v>
      </c>
    </row>
    <row r="114" spans="1:3">
      <c r="A114" s="12" t="s">
        <v>143</v>
      </c>
      <c r="B114" s="12" t="s">
        <v>143</v>
      </c>
    </row>
    <row r="115" spans="1:3">
      <c r="A115" s="9" t="s">
        <v>144</v>
      </c>
      <c r="B115" s="9" t="s">
        <v>144</v>
      </c>
    </row>
    <row r="116" spans="1:3">
      <c r="A116" s="9" t="s">
        <v>145</v>
      </c>
      <c r="B116" s="9" t="s">
        <v>145</v>
      </c>
    </row>
    <row r="117" spans="1:3">
      <c r="A117" s="15" t="s">
        <v>146</v>
      </c>
      <c r="B117" s="15" t="s">
        <v>146</v>
      </c>
    </row>
    <row r="118" spans="1:3">
      <c r="A118" s="9" t="s">
        <v>147</v>
      </c>
      <c r="B118" s="9" t="s">
        <v>147</v>
      </c>
    </row>
    <row r="119" spans="1:3">
      <c r="A119" s="9" t="s">
        <v>3181</v>
      </c>
      <c r="B119" s="9" t="s">
        <v>3181</v>
      </c>
    </row>
    <row r="120" spans="1:3">
      <c r="A120" s="9" t="s">
        <v>148</v>
      </c>
      <c r="B120" s="9" t="s">
        <v>151</v>
      </c>
    </row>
    <row r="121" spans="1:3">
      <c r="A121" s="9" t="s">
        <v>149</v>
      </c>
      <c r="B121" s="9" t="s">
        <v>151</v>
      </c>
    </row>
    <row r="122" spans="1:3">
      <c r="A122" s="9" t="s">
        <v>150</v>
      </c>
      <c r="B122" s="9" t="s">
        <v>151</v>
      </c>
    </row>
    <row r="123" spans="1:3">
      <c r="A123" s="9" t="s">
        <v>151</v>
      </c>
      <c r="B123" s="9" t="s">
        <v>151</v>
      </c>
    </row>
    <row r="124" spans="1:3">
      <c r="A124" s="9" t="s">
        <v>152</v>
      </c>
      <c r="B124" s="9" t="s">
        <v>151</v>
      </c>
    </row>
    <row r="125" spans="1:3">
      <c r="A125" s="9" t="s">
        <v>153</v>
      </c>
      <c r="B125" s="9" t="s">
        <v>151</v>
      </c>
    </row>
    <row r="126" spans="1:3">
      <c r="A126" s="9" t="s">
        <v>154</v>
      </c>
      <c r="B126" s="9" t="s">
        <v>151</v>
      </c>
    </row>
    <row r="127" spans="1:3">
      <c r="A127" s="9" t="s">
        <v>155</v>
      </c>
      <c r="B127" s="9" t="s">
        <v>163</v>
      </c>
    </row>
    <row r="128" spans="1:3">
      <c r="A128" s="9" t="s">
        <v>156</v>
      </c>
      <c r="B128" s="9" t="s">
        <v>163</v>
      </c>
    </row>
    <row r="129" spans="1:3">
      <c r="A129" s="9" t="s">
        <v>157</v>
      </c>
      <c r="B129" s="9" t="s">
        <v>163</v>
      </c>
    </row>
    <row r="130" spans="1:3">
      <c r="A130" s="9" t="s">
        <v>158</v>
      </c>
      <c r="B130" s="9" t="s">
        <v>163</v>
      </c>
    </row>
    <row r="131" spans="1:3">
      <c r="A131" s="9" t="s">
        <v>159</v>
      </c>
      <c r="B131" s="9" t="s">
        <v>163</v>
      </c>
    </row>
    <row r="132" spans="1:3">
      <c r="A132" s="9" t="s">
        <v>160</v>
      </c>
      <c r="B132" s="9" t="s">
        <v>163</v>
      </c>
    </row>
    <row r="133" spans="1:3">
      <c r="A133" s="9" t="s">
        <v>161</v>
      </c>
      <c r="B133" s="9" t="s">
        <v>163</v>
      </c>
    </row>
    <row r="134" spans="1:3">
      <c r="A134" s="9" t="s">
        <v>162</v>
      </c>
      <c r="B134" s="9" t="s">
        <v>163</v>
      </c>
    </row>
    <row r="135" spans="1:3">
      <c r="A135" s="9" t="s">
        <v>163</v>
      </c>
      <c r="B135" s="9" t="s">
        <v>163</v>
      </c>
    </row>
    <row r="136" spans="1:3">
      <c r="A136" s="7" t="s">
        <v>164</v>
      </c>
      <c r="B136" s="9" t="s">
        <v>163</v>
      </c>
    </row>
    <row r="137" spans="1:3">
      <c r="A137" s="9" t="s">
        <v>165</v>
      </c>
      <c r="B137" s="9" t="s">
        <v>165</v>
      </c>
    </row>
    <row r="138" spans="1:3">
      <c r="A138" s="9" t="s">
        <v>166</v>
      </c>
      <c r="B138" s="9" t="s">
        <v>165</v>
      </c>
    </row>
    <row r="139" spans="1:3">
      <c r="A139" s="9" t="s">
        <v>167</v>
      </c>
      <c r="B139" s="9" t="s">
        <v>165</v>
      </c>
    </row>
    <row r="140" spans="1:3">
      <c r="A140" s="11" t="s">
        <v>168</v>
      </c>
      <c r="B140" s="9" t="s">
        <v>165</v>
      </c>
    </row>
    <row r="141" spans="1:3">
      <c r="A141" s="9" t="s">
        <v>169</v>
      </c>
      <c r="B141" s="42" t="s">
        <v>5304</v>
      </c>
      <c r="C141" s="42"/>
    </row>
    <row r="142" spans="1:3">
      <c r="A142" s="9" t="s">
        <v>170</v>
      </c>
      <c r="B142" s="42" t="s">
        <v>5304</v>
      </c>
      <c r="C142" s="42"/>
    </row>
    <row r="143" spans="1:3">
      <c r="A143" s="9" t="s">
        <v>171</v>
      </c>
      <c r="B143" s="42" t="s">
        <v>5304</v>
      </c>
      <c r="C143" s="42"/>
    </row>
    <row r="144" spans="1:3">
      <c r="A144" s="9" t="s">
        <v>172</v>
      </c>
      <c r="B144" s="42" t="s">
        <v>5304</v>
      </c>
      <c r="C144" s="42"/>
    </row>
    <row r="145" spans="1:3">
      <c r="A145" s="9" t="s">
        <v>173</v>
      </c>
      <c r="B145" s="42" t="s">
        <v>5304</v>
      </c>
      <c r="C145" s="42"/>
    </row>
    <row r="146" spans="1:3">
      <c r="A146" s="7" t="s">
        <v>174</v>
      </c>
      <c r="B146" s="42" t="s">
        <v>5304</v>
      </c>
      <c r="C146" s="42"/>
    </row>
    <row r="147" spans="1:3">
      <c r="A147" s="7" t="s">
        <v>175</v>
      </c>
      <c r="B147" s="42" t="s">
        <v>5304</v>
      </c>
      <c r="C147" s="42"/>
    </row>
    <row r="148" spans="1:3">
      <c r="A148" s="16" t="s">
        <v>176</v>
      </c>
      <c r="B148" s="16" t="s">
        <v>180</v>
      </c>
    </row>
    <row r="149" spans="1:3">
      <c r="A149" s="16" t="s">
        <v>177</v>
      </c>
      <c r="B149" s="16" t="s">
        <v>180</v>
      </c>
    </row>
    <row r="150" spans="1:3">
      <c r="A150" s="16" t="s">
        <v>178</v>
      </c>
      <c r="B150" s="16" t="s">
        <v>180</v>
      </c>
    </row>
    <row r="151" spans="1:3">
      <c r="A151" s="16" t="s">
        <v>179</v>
      </c>
      <c r="B151" s="16" t="s">
        <v>180</v>
      </c>
    </row>
    <row r="152" spans="1:3">
      <c r="A152" s="16" t="s">
        <v>180</v>
      </c>
      <c r="B152" s="16" t="s">
        <v>180</v>
      </c>
    </row>
    <row r="153" spans="1:3">
      <c r="A153" s="16" t="s">
        <v>181</v>
      </c>
      <c r="B153" s="16" t="s">
        <v>181</v>
      </c>
    </row>
    <row r="154" spans="1:3">
      <c r="A154" s="7" t="s">
        <v>182</v>
      </c>
      <c r="B154" s="7" t="s">
        <v>182</v>
      </c>
    </row>
    <row r="155" spans="1:3">
      <c r="A155" s="7" t="s">
        <v>183</v>
      </c>
      <c r="B155" s="7" t="s">
        <v>183</v>
      </c>
    </row>
    <row r="156" spans="1:3">
      <c r="A156" s="9" t="s">
        <v>184</v>
      </c>
      <c r="B156" s="23" t="s">
        <v>5278</v>
      </c>
    </row>
    <row r="157" spans="1:3">
      <c r="A157" s="9" t="s">
        <v>185</v>
      </c>
      <c r="B157" s="23" t="s">
        <v>5278</v>
      </c>
    </row>
    <row r="158" spans="1:3">
      <c r="A158" s="9" t="s">
        <v>186</v>
      </c>
      <c r="B158" s="23" t="s">
        <v>5278</v>
      </c>
    </row>
    <row r="159" spans="1:3">
      <c r="A159" s="9" t="s">
        <v>187</v>
      </c>
      <c r="B159" s="23" t="s">
        <v>5278</v>
      </c>
    </row>
    <row r="160" spans="1:3">
      <c r="A160" s="9" t="s">
        <v>188</v>
      </c>
      <c r="B160" s="23" t="s">
        <v>5278</v>
      </c>
    </row>
    <row r="161" spans="1:2">
      <c r="A161" s="9" t="s">
        <v>189</v>
      </c>
      <c r="B161" s="23" t="s">
        <v>5278</v>
      </c>
    </row>
    <row r="162" spans="1:2">
      <c r="A162" s="9" t="s">
        <v>190</v>
      </c>
      <c r="B162" s="23" t="s">
        <v>5278</v>
      </c>
    </row>
    <row r="163" spans="1:2">
      <c r="A163" s="9" t="s">
        <v>191</v>
      </c>
      <c r="B163" s="23" t="s">
        <v>5278</v>
      </c>
    </row>
    <row r="164" spans="1:2">
      <c r="A164" s="9" t="s">
        <v>192</v>
      </c>
      <c r="B164" s="23" t="s">
        <v>5278</v>
      </c>
    </row>
    <row r="165" spans="1:2">
      <c r="A165" s="9" t="s">
        <v>193</v>
      </c>
      <c r="B165" s="23" t="s">
        <v>5278</v>
      </c>
    </row>
    <row r="166" spans="1:2">
      <c r="A166" s="9" t="s">
        <v>194</v>
      </c>
      <c r="B166" s="23" t="s">
        <v>5278</v>
      </c>
    </row>
    <row r="167" spans="1:2">
      <c r="A167" s="9" t="s">
        <v>195</v>
      </c>
      <c r="B167" s="23" t="s">
        <v>5278</v>
      </c>
    </row>
    <row r="168" spans="1:2">
      <c r="A168" s="9" t="s">
        <v>196</v>
      </c>
      <c r="B168" s="23" t="s">
        <v>5278</v>
      </c>
    </row>
    <row r="169" spans="1:2">
      <c r="A169" s="9" t="s">
        <v>197</v>
      </c>
      <c r="B169" s="23" t="s">
        <v>5278</v>
      </c>
    </row>
    <row r="170" spans="1:2">
      <c r="A170" s="9" t="s">
        <v>198</v>
      </c>
      <c r="B170" s="23" t="s">
        <v>5278</v>
      </c>
    </row>
    <row r="171" spans="1:2">
      <c r="A171" s="9" t="s">
        <v>199</v>
      </c>
      <c r="B171" s="23" t="s">
        <v>5278</v>
      </c>
    </row>
    <row r="172" spans="1:2">
      <c r="A172" s="9" t="s">
        <v>200</v>
      </c>
      <c r="B172" s="23" t="s">
        <v>5278</v>
      </c>
    </row>
    <row r="173" spans="1:2">
      <c r="A173" s="9" t="s">
        <v>201</v>
      </c>
      <c r="B173" s="23" t="s">
        <v>5278</v>
      </c>
    </row>
    <row r="174" spans="1:2">
      <c r="A174" s="9" t="s">
        <v>202</v>
      </c>
      <c r="B174" s="23" t="s">
        <v>5278</v>
      </c>
    </row>
    <row r="175" spans="1:2">
      <c r="A175" s="9" t="s">
        <v>203</v>
      </c>
      <c r="B175" s="23" t="s">
        <v>5278</v>
      </c>
    </row>
    <row r="176" spans="1:2">
      <c r="A176" s="9" t="s">
        <v>204</v>
      </c>
      <c r="B176" s="23" t="s">
        <v>5278</v>
      </c>
    </row>
    <row r="177" spans="1:2">
      <c r="A177" s="9" t="s">
        <v>205</v>
      </c>
      <c r="B177" s="23" t="s">
        <v>5278</v>
      </c>
    </row>
    <row r="178" spans="1:2">
      <c r="A178" s="9" t="s">
        <v>206</v>
      </c>
      <c r="B178" s="23" t="s">
        <v>5278</v>
      </c>
    </row>
    <row r="179" spans="1:2">
      <c r="A179" s="9" t="s">
        <v>207</v>
      </c>
      <c r="B179" s="23" t="s">
        <v>5278</v>
      </c>
    </row>
    <row r="180" spans="1:2">
      <c r="A180" s="9" t="s">
        <v>208</v>
      </c>
      <c r="B180" s="23" t="s">
        <v>5278</v>
      </c>
    </row>
    <row r="181" spans="1:2">
      <c r="A181" s="9" t="s">
        <v>209</v>
      </c>
      <c r="B181" s="23" t="s">
        <v>5278</v>
      </c>
    </row>
    <row r="182" spans="1:2">
      <c r="A182" s="9" t="s">
        <v>210</v>
      </c>
      <c r="B182" s="23" t="s">
        <v>5278</v>
      </c>
    </row>
    <row r="183" spans="1:2">
      <c r="A183" s="9" t="s">
        <v>211</v>
      </c>
      <c r="B183" s="23" t="s">
        <v>5278</v>
      </c>
    </row>
    <row r="184" spans="1:2">
      <c r="A184" s="9" t="s">
        <v>212</v>
      </c>
      <c r="B184" s="23" t="s">
        <v>5278</v>
      </c>
    </row>
    <row r="185" spans="1:2">
      <c r="A185" s="9" t="s">
        <v>213</v>
      </c>
      <c r="B185" s="23" t="s">
        <v>5278</v>
      </c>
    </row>
    <row r="186" spans="1:2">
      <c r="A186" s="9" t="s">
        <v>214</v>
      </c>
      <c r="B186" s="23" t="s">
        <v>5278</v>
      </c>
    </row>
    <row r="187" spans="1:2">
      <c r="A187" s="9" t="s">
        <v>215</v>
      </c>
      <c r="B187" s="23" t="s">
        <v>5278</v>
      </c>
    </row>
    <row r="188" spans="1:2">
      <c r="A188" s="9" t="s">
        <v>216</v>
      </c>
      <c r="B188" s="23" t="s">
        <v>5278</v>
      </c>
    </row>
    <row r="189" spans="1:2">
      <c r="A189" s="9" t="s">
        <v>217</v>
      </c>
      <c r="B189" s="23" t="s">
        <v>5278</v>
      </c>
    </row>
    <row r="190" spans="1:2">
      <c r="A190" s="9" t="s">
        <v>218</v>
      </c>
      <c r="B190" s="23" t="s">
        <v>5278</v>
      </c>
    </row>
    <row r="191" spans="1:2">
      <c r="A191" s="9" t="s">
        <v>219</v>
      </c>
      <c r="B191" s="23" t="s">
        <v>5278</v>
      </c>
    </row>
    <row r="192" spans="1:2">
      <c r="A192" s="9" t="s">
        <v>220</v>
      </c>
      <c r="B192" s="23" t="s">
        <v>5278</v>
      </c>
    </row>
    <row r="193" spans="1:2">
      <c r="A193" s="9" t="s">
        <v>221</v>
      </c>
      <c r="B193" s="23" t="s">
        <v>5278</v>
      </c>
    </row>
    <row r="194" spans="1:2">
      <c r="A194" s="9" t="s">
        <v>222</v>
      </c>
      <c r="B194" s="23" t="s">
        <v>5278</v>
      </c>
    </row>
    <row r="195" spans="1:2">
      <c r="A195" s="9" t="s">
        <v>223</v>
      </c>
      <c r="B195" s="23" t="s">
        <v>5278</v>
      </c>
    </row>
    <row r="196" spans="1:2">
      <c r="A196" s="9" t="s">
        <v>224</v>
      </c>
      <c r="B196" s="23" t="s">
        <v>5278</v>
      </c>
    </row>
    <row r="197" spans="1:2">
      <c r="A197" s="9" t="s">
        <v>225</v>
      </c>
      <c r="B197" s="23" t="s">
        <v>5278</v>
      </c>
    </row>
    <row r="198" spans="1:2">
      <c r="A198" s="9" t="s">
        <v>226</v>
      </c>
      <c r="B198" s="23" t="s">
        <v>5278</v>
      </c>
    </row>
    <row r="199" spans="1:2">
      <c r="A199" s="9" t="s">
        <v>227</v>
      </c>
      <c r="B199" s="23" t="s">
        <v>5278</v>
      </c>
    </row>
    <row r="200" spans="1:2">
      <c r="A200" s="9" t="s">
        <v>228</v>
      </c>
      <c r="B200" s="23" t="s">
        <v>5278</v>
      </c>
    </row>
    <row r="201" spans="1:2">
      <c r="A201" s="9" t="s">
        <v>229</v>
      </c>
      <c r="B201" s="23" t="s">
        <v>5278</v>
      </c>
    </row>
    <row r="202" spans="1:2">
      <c r="A202" s="9" t="s">
        <v>230</v>
      </c>
      <c r="B202" s="23" t="s">
        <v>5278</v>
      </c>
    </row>
    <row r="203" spans="1:2">
      <c r="A203" s="9" t="s">
        <v>231</v>
      </c>
      <c r="B203" s="23" t="s">
        <v>5278</v>
      </c>
    </row>
    <row r="204" spans="1:2">
      <c r="A204" s="9" t="s">
        <v>232</v>
      </c>
      <c r="B204" s="23" t="s">
        <v>5278</v>
      </c>
    </row>
  </sheetData>
  <mergeCells count="2">
    <mergeCell ref="I2:J2"/>
    <mergeCell ref="D2:G2"/>
  </mergeCells>
  <hyperlinks>
    <hyperlink ref="G60" r:id="rId1" xr:uid="{6BF402F3-5DD3-4FC1-AE73-00342E24043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AC64-5FAE-4528-BFE8-26CD763843A8}">
  <sheetPr filterMode="1"/>
  <dimension ref="A1:Q100"/>
  <sheetViews>
    <sheetView workbookViewId="0">
      <pane xSplit="14" ySplit="2" topLeftCell="O56" activePane="bottomRight" state="frozen"/>
      <selection pane="topRight" activeCell="O1" sqref="O1"/>
      <selection pane="bottomLeft" activeCell="A3" sqref="A3"/>
      <selection pane="bottomRight" activeCell="I56" sqref="I56:M56"/>
    </sheetView>
  </sheetViews>
  <sheetFormatPr defaultRowHeight="14.25"/>
  <cols>
    <col min="1" max="1" width="23" customWidth="1"/>
    <col min="2" max="2" width="15.875" customWidth="1"/>
    <col min="3" max="3" width="36.125" customWidth="1"/>
    <col min="4" max="4" width="14.125" hidden="1" customWidth="1"/>
    <col min="5" max="5" width="25.875" bestFit="1" customWidth="1"/>
    <col min="6" max="6" width="11.625" customWidth="1"/>
    <col min="7" max="7" width="15.625" hidden="1" customWidth="1"/>
    <col min="8" max="8" width="13.875" hidden="1" customWidth="1"/>
    <col min="9" max="9" width="12.625" customWidth="1"/>
    <col min="10" max="10" width="15.875" bestFit="1" customWidth="1"/>
    <col min="11" max="11" width="11.75" hidden="1" customWidth="1"/>
    <col min="12" max="12" width="17.75" bestFit="1" customWidth="1"/>
    <col min="13" max="13" width="14.625" customWidth="1"/>
    <col min="14" max="14" width="4.75" customWidth="1"/>
    <col min="15" max="15" width="40" bestFit="1" customWidth="1"/>
    <col min="16" max="16" width="34.125" customWidth="1"/>
    <col min="17" max="17" width="38.875" customWidth="1"/>
  </cols>
  <sheetData>
    <row r="1" spans="1:17">
      <c r="A1">
        <f>COLUMN()</f>
        <v>1</v>
      </c>
      <c r="B1">
        <f>COLUMN()</f>
        <v>2</v>
      </c>
      <c r="C1">
        <f>COLUMN()</f>
        <v>3</v>
      </c>
      <c r="D1">
        <f>COLUMN()</f>
        <v>4</v>
      </c>
      <c r="E1">
        <f>COLUMN()</f>
        <v>5</v>
      </c>
      <c r="F1">
        <f>COLUMN()</f>
        <v>6</v>
      </c>
      <c r="G1">
        <f>COLUMN()</f>
        <v>7</v>
      </c>
      <c r="H1">
        <f>COLUMN()</f>
        <v>8</v>
      </c>
      <c r="I1">
        <f>COLUMN()</f>
        <v>9</v>
      </c>
      <c r="J1">
        <f>COLUMN()</f>
        <v>10</v>
      </c>
      <c r="K1">
        <f>COLUMN()</f>
        <v>11</v>
      </c>
      <c r="L1">
        <f>COLUMN()</f>
        <v>12</v>
      </c>
      <c r="M1">
        <f>COLUMN()</f>
        <v>13</v>
      </c>
      <c r="N1">
        <f>COLUMN()</f>
        <v>14</v>
      </c>
      <c r="O1">
        <f>COLUMN()</f>
        <v>15</v>
      </c>
      <c r="P1">
        <f>COLUMN()</f>
        <v>16</v>
      </c>
      <c r="Q1">
        <f>COLUMN()</f>
        <v>17</v>
      </c>
    </row>
    <row r="2" spans="1:17">
      <c r="A2" s="20" t="s">
        <v>8</v>
      </c>
      <c r="B2" s="20" t="s">
        <v>257</v>
      </c>
      <c r="C2" s="20" t="s">
        <v>258</v>
      </c>
      <c r="D2" s="20" t="s">
        <v>14</v>
      </c>
      <c r="E2" s="20" t="s">
        <v>259</v>
      </c>
      <c r="F2" s="20" t="s">
        <v>260</v>
      </c>
      <c r="G2" s="18" t="s">
        <v>2</v>
      </c>
      <c r="H2" s="19" t="s">
        <v>261</v>
      </c>
      <c r="I2" s="20" t="s">
        <v>262</v>
      </c>
      <c r="J2" s="20" t="s">
        <v>263</v>
      </c>
      <c r="K2" s="20" t="s">
        <v>264</v>
      </c>
      <c r="L2" s="20" t="s">
        <v>265</v>
      </c>
      <c r="M2" s="20" t="s">
        <v>266</v>
      </c>
      <c r="N2" s="20" t="s">
        <v>267</v>
      </c>
      <c r="O2" s="20" t="s">
        <v>5286</v>
      </c>
      <c r="P2" s="20" t="s">
        <v>5285</v>
      </c>
      <c r="Q2" s="20" t="s">
        <v>268</v>
      </c>
    </row>
    <row r="3" spans="1:17" s="157" customFormat="1" hidden="1">
      <c r="A3" s="150" t="s">
        <v>2862</v>
      </c>
      <c r="B3" s="150" t="s">
        <v>2850</v>
      </c>
      <c r="C3" s="150" t="s">
        <v>2863</v>
      </c>
      <c r="D3" s="23"/>
      <c r="E3" s="150" t="s">
        <v>360</v>
      </c>
      <c r="F3" s="150" t="s">
        <v>2851</v>
      </c>
      <c r="G3" s="21"/>
      <c r="H3" s="22">
        <v>0</v>
      </c>
      <c r="I3" s="150" t="s">
        <v>440</v>
      </c>
      <c r="J3" s="150" t="s">
        <v>441</v>
      </c>
      <c r="K3" s="23" t="s">
        <v>270</v>
      </c>
      <c r="L3" s="150" t="s">
        <v>315</v>
      </c>
      <c r="M3" s="150" t="s">
        <v>445</v>
      </c>
      <c r="N3" s="150" t="s">
        <v>2316</v>
      </c>
      <c r="O3" s="150" t="s">
        <v>5281</v>
      </c>
      <c r="P3" s="150" t="s">
        <v>2850</v>
      </c>
      <c r="Q3" s="156" t="s">
        <v>273</v>
      </c>
    </row>
    <row r="4" spans="1:17" s="157" customFormat="1" hidden="1">
      <c r="A4" s="150" t="s">
        <v>2864</v>
      </c>
      <c r="B4" s="150" t="s">
        <v>2865</v>
      </c>
      <c r="C4" s="150" t="s">
        <v>2866</v>
      </c>
      <c r="D4" s="23" t="s">
        <v>278</v>
      </c>
      <c r="E4" s="150" t="s">
        <v>2867</v>
      </c>
      <c r="F4" s="150" t="s">
        <v>278</v>
      </c>
      <c r="G4" s="21"/>
      <c r="H4" s="22">
        <v>0</v>
      </c>
      <c r="I4" s="150" t="s">
        <v>440</v>
      </c>
      <c r="J4" s="150" t="s">
        <v>441</v>
      </c>
      <c r="K4" s="23" t="s">
        <v>270</v>
      </c>
      <c r="L4" s="150" t="s">
        <v>315</v>
      </c>
      <c r="M4" s="150" t="s">
        <v>444</v>
      </c>
      <c r="N4" s="150"/>
      <c r="O4" s="150" t="s">
        <v>5281</v>
      </c>
      <c r="P4" s="150" t="s">
        <v>2850</v>
      </c>
      <c r="Q4" s="156" t="s">
        <v>273</v>
      </c>
    </row>
    <row r="5" spans="1:17" s="157" customFormat="1" hidden="1">
      <c r="A5" s="150" t="s">
        <v>2868</v>
      </c>
      <c r="B5" s="150" t="s">
        <v>2869</v>
      </c>
      <c r="C5" s="150" t="s">
        <v>2870</v>
      </c>
      <c r="D5" s="23" t="s">
        <v>278</v>
      </c>
      <c r="E5" s="150" t="s">
        <v>2867</v>
      </c>
      <c r="F5" s="150" t="s">
        <v>278</v>
      </c>
      <c r="G5" s="21"/>
      <c r="H5" s="22">
        <v>0</v>
      </c>
      <c r="I5" s="150" t="s">
        <v>440</v>
      </c>
      <c r="J5" s="150" t="s">
        <v>441</v>
      </c>
      <c r="K5" s="23" t="s">
        <v>270</v>
      </c>
      <c r="L5" s="150" t="s">
        <v>315</v>
      </c>
      <c r="M5" s="150" t="s">
        <v>454</v>
      </c>
      <c r="N5" s="150"/>
      <c r="O5" s="150" t="s">
        <v>5281</v>
      </c>
      <c r="P5" s="150" t="s">
        <v>2850</v>
      </c>
      <c r="Q5" s="156" t="s">
        <v>273</v>
      </c>
    </row>
    <row r="6" spans="1:17" s="157" customFormat="1" hidden="1">
      <c r="A6" s="150" t="s">
        <v>2871</v>
      </c>
      <c r="B6" s="150" t="s">
        <v>2872</v>
      </c>
      <c r="C6" s="150" t="s">
        <v>2873</v>
      </c>
      <c r="D6" s="23" t="s">
        <v>278</v>
      </c>
      <c r="E6" s="150" t="s">
        <v>2867</v>
      </c>
      <c r="F6" s="150" t="s">
        <v>278</v>
      </c>
      <c r="G6" s="21"/>
      <c r="H6" s="22">
        <v>0</v>
      </c>
      <c r="I6" s="150" t="s">
        <v>440</v>
      </c>
      <c r="J6" s="150" t="s">
        <v>441</v>
      </c>
      <c r="K6" s="23" t="s">
        <v>270</v>
      </c>
      <c r="L6" s="150" t="s">
        <v>315</v>
      </c>
      <c r="M6" s="150" t="s">
        <v>432</v>
      </c>
      <c r="N6" s="150"/>
      <c r="O6" s="150" t="s">
        <v>5281</v>
      </c>
      <c r="P6" s="150" t="s">
        <v>2850</v>
      </c>
      <c r="Q6" s="156" t="s">
        <v>273</v>
      </c>
    </row>
    <row r="7" spans="1:17" s="157" customFormat="1" hidden="1">
      <c r="A7" s="150" t="s">
        <v>2874</v>
      </c>
      <c r="B7" s="150" t="s">
        <v>2875</v>
      </c>
      <c r="C7" s="150" t="s">
        <v>2876</v>
      </c>
      <c r="D7" s="23" t="s">
        <v>278</v>
      </c>
      <c r="E7" s="150" t="s">
        <v>2867</v>
      </c>
      <c r="F7" s="150" t="s">
        <v>278</v>
      </c>
      <c r="G7" s="21"/>
      <c r="H7" s="22">
        <v>0</v>
      </c>
      <c r="I7" s="150" t="s">
        <v>361</v>
      </c>
      <c r="J7" s="150" t="s">
        <v>362</v>
      </c>
      <c r="K7" s="23" t="s">
        <v>270</v>
      </c>
      <c r="L7" s="150" t="s">
        <v>315</v>
      </c>
      <c r="M7" s="150" t="s">
        <v>691</v>
      </c>
      <c r="N7" s="150"/>
      <c r="O7" s="150" t="s">
        <v>5281</v>
      </c>
      <c r="P7" s="150" t="s">
        <v>2850</v>
      </c>
      <c r="Q7" s="156" t="s">
        <v>273</v>
      </c>
    </row>
    <row r="8" spans="1:17" s="157" customFormat="1" hidden="1">
      <c r="A8" s="150" t="s">
        <v>2877</v>
      </c>
      <c r="B8" s="150" t="s">
        <v>2878</v>
      </c>
      <c r="C8" s="150" t="s">
        <v>2879</v>
      </c>
      <c r="D8" s="23" t="s">
        <v>278</v>
      </c>
      <c r="E8" s="150" t="s">
        <v>2867</v>
      </c>
      <c r="F8" s="150" t="s">
        <v>278</v>
      </c>
      <c r="G8" s="21"/>
      <c r="H8" s="22">
        <v>0</v>
      </c>
      <c r="I8" s="150" t="s">
        <v>440</v>
      </c>
      <c r="J8" s="150" t="s">
        <v>441</v>
      </c>
      <c r="K8" s="23" t="s">
        <v>270</v>
      </c>
      <c r="L8" s="150" t="s">
        <v>315</v>
      </c>
      <c r="M8" s="150" t="s">
        <v>454</v>
      </c>
      <c r="N8" s="150"/>
      <c r="O8" s="150" t="s">
        <v>5281</v>
      </c>
      <c r="P8" s="150" t="s">
        <v>2850</v>
      </c>
      <c r="Q8" s="156" t="s">
        <v>273</v>
      </c>
    </row>
    <row r="9" spans="1:17" s="157" customFormat="1" hidden="1">
      <c r="A9" s="150" t="s">
        <v>2880</v>
      </c>
      <c r="B9" s="150" t="s">
        <v>2881</v>
      </c>
      <c r="C9" s="150" t="s">
        <v>2882</v>
      </c>
      <c r="D9" s="23" t="s">
        <v>278</v>
      </c>
      <c r="E9" s="150" t="s">
        <v>2867</v>
      </c>
      <c r="F9" s="150" t="s">
        <v>278</v>
      </c>
      <c r="G9" s="21"/>
      <c r="H9" s="22">
        <v>0</v>
      </c>
      <c r="I9" s="150" t="s">
        <v>440</v>
      </c>
      <c r="J9" s="150" t="s">
        <v>441</v>
      </c>
      <c r="K9" s="23" t="s">
        <v>270</v>
      </c>
      <c r="L9" s="150" t="s">
        <v>315</v>
      </c>
      <c r="M9" s="150" t="s">
        <v>475</v>
      </c>
      <c r="N9" s="150"/>
      <c r="O9" s="150" t="s">
        <v>5281</v>
      </c>
      <c r="P9" s="150" t="s">
        <v>2850</v>
      </c>
      <c r="Q9" s="156" t="s">
        <v>273</v>
      </c>
    </row>
    <row r="10" spans="1:17" s="157" customFormat="1" hidden="1">
      <c r="A10" s="150" t="s">
        <v>2883</v>
      </c>
      <c r="B10" s="150" t="s">
        <v>2884</v>
      </c>
      <c r="C10" s="150" t="s">
        <v>2885</v>
      </c>
      <c r="D10" s="23" t="s">
        <v>278</v>
      </c>
      <c r="E10" s="150" t="s">
        <v>2867</v>
      </c>
      <c r="F10" s="150" t="s">
        <v>278</v>
      </c>
      <c r="G10" s="21"/>
      <c r="H10" s="22">
        <v>0</v>
      </c>
      <c r="I10" s="150" t="s">
        <v>440</v>
      </c>
      <c r="J10" s="150" t="s">
        <v>441</v>
      </c>
      <c r="K10" s="23" t="s">
        <v>270</v>
      </c>
      <c r="L10" s="150" t="s">
        <v>315</v>
      </c>
      <c r="M10" s="150" t="s">
        <v>475</v>
      </c>
      <c r="N10" s="150"/>
      <c r="O10" s="150" t="s">
        <v>5281</v>
      </c>
      <c r="P10" s="150" t="s">
        <v>2850</v>
      </c>
      <c r="Q10" s="156" t="s">
        <v>273</v>
      </c>
    </row>
    <row r="11" spans="1:17" s="157" customFormat="1" hidden="1">
      <c r="A11" s="150" t="s">
        <v>2886</v>
      </c>
      <c r="B11" s="150" t="s">
        <v>2887</v>
      </c>
      <c r="C11" s="150" t="s">
        <v>2888</v>
      </c>
      <c r="D11" s="23" t="s">
        <v>278</v>
      </c>
      <c r="E11" s="150" t="s">
        <v>2867</v>
      </c>
      <c r="F11" s="150" t="s">
        <v>278</v>
      </c>
      <c r="G11" s="21"/>
      <c r="H11" s="22">
        <v>0</v>
      </c>
      <c r="I11" s="150" t="s">
        <v>440</v>
      </c>
      <c r="J11" s="150" t="s">
        <v>441</v>
      </c>
      <c r="K11" s="23" t="s">
        <v>270</v>
      </c>
      <c r="L11" s="150" t="s">
        <v>315</v>
      </c>
      <c r="M11" s="150" t="s">
        <v>442</v>
      </c>
      <c r="N11" s="150"/>
      <c r="O11" s="150" t="s">
        <v>5281</v>
      </c>
      <c r="P11" s="150" t="s">
        <v>2850</v>
      </c>
      <c r="Q11" s="156" t="s">
        <v>273</v>
      </c>
    </row>
    <row r="12" spans="1:17" s="157" customFormat="1" hidden="1">
      <c r="A12" s="150" t="s">
        <v>2889</v>
      </c>
      <c r="B12" s="150" t="s">
        <v>2890</v>
      </c>
      <c r="C12" s="150" t="s">
        <v>2891</v>
      </c>
      <c r="D12" s="23" t="s">
        <v>278</v>
      </c>
      <c r="E12" s="150" t="s">
        <v>2867</v>
      </c>
      <c r="F12" s="150" t="s">
        <v>278</v>
      </c>
      <c r="G12" s="21"/>
      <c r="H12" s="22">
        <v>0</v>
      </c>
      <c r="I12" s="150" t="s">
        <v>361</v>
      </c>
      <c r="J12" s="150" t="s">
        <v>362</v>
      </c>
      <c r="K12" s="23" t="s">
        <v>270</v>
      </c>
      <c r="L12" s="150" t="s">
        <v>315</v>
      </c>
      <c r="M12" s="150" t="s">
        <v>338</v>
      </c>
      <c r="N12" s="150"/>
      <c r="O12" s="150" t="s">
        <v>5281</v>
      </c>
      <c r="P12" s="150" t="s">
        <v>2850</v>
      </c>
      <c r="Q12" s="156" t="s">
        <v>273</v>
      </c>
    </row>
    <row r="13" spans="1:17" s="157" customFormat="1" hidden="1">
      <c r="A13" s="150" t="s">
        <v>2892</v>
      </c>
      <c r="B13" s="150" t="s">
        <v>2893</v>
      </c>
      <c r="C13" s="150" t="s">
        <v>2894</v>
      </c>
      <c r="D13" s="23" t="s">
        <v>278</v>
      </c>
      <c r="E13" s="150" t="s">
        <v>2867</v>
      </c>
      <c r="F13" s="150" t="s">
        <v>278</v>
      </c>
      <c r="G13" s="21"/>
      <c r="H13" s="22">
        <v>0</v>
      </c>
      <c r="I13" s="150" t="s">
        <v>361</v>
      </c>
      <c r="J13" s="150" t="s">
        <v>362</v>
      </c>
      <c r="K13" s="23" t="s">
        <v>270</v>
      </c>
      <c r="L13" s="150" t="s">
        <v>315</v>
      </c>
      <c r="M13" s="150" t="s">
        <v>691</v>
      </c>
      <c r="N13" s="150"/>
      <c r="O13" s="150" t="s">
        <v>5281</v>
      </c>
      <c r="P13" s="150" t="s">
        <v>2850</v>
      </c>
      <c r="Q13" s="156" t="s">
        <v>273</v>
      </c>
    </row>
    <row r="14" spans="1:17" s="157" customFormat="1" hidden="1">
      <c r="A14" s="150" t="s">
        <v>2895</v>
      </c>
      <c r="B14" s="150" t="s">
        <v>2896</v>
      </c>
      <c r="C14" s="150" t="s">
        <v>2897</v>
      </c>
      <c r="D14" s="23" t="s">
        <v>278</v>
      </c>
      <c r="E14" s="150" t="s">
        <v>2867</v>
      </c>
      <c r="F14" s="150" t="s">
        <v>278</v>
      </c>
      <c r="G14" s="21"/>
      <c r="H14" s="22">
        <v>0</v>
      </c>
      <c r="I14" s="150" t="s">
        <v>321</v>
      </c>
      <c r="J14" s="150" t="s">
        <v>322</v>
      </c>
      <c r="K14" s="23" t="s">
        <v>270</v>
      </c>
      <c r="L14" s="150" t="s">
        <v>439</v>
      </c>
      <c r="M14" s="150" t="s">
        <v>324</v>
      </c>
      <c r="N14" s="150"/>
      <c r="O14" s="150" t="s">
        <v>5281</v>
      </c>
      <c r="P14" s="150" t="s">
        <v>2850</v>
      </c>
      <c r="Q14" s="156" t="s">
        <v>273</v>
      </c>
    </row>
    <row r="15" spans="1:17" s="157" customFormat="1" hidden="1">
      <c r="A15" s="150" t="s">
        <v>2898</v>
      </c>
      <c r="B15" s="150" t="s">
        <v>2899</v>
      </c>
      <c r="C15" s="150" t="s">
        <v>2900</v>
      </c>
      <c r="D15" s="23" t="s">
        <v>278</v>
      </c>
      <c r="E15" s="150" t="s">
        <v>2867</v>
      </c>
      <c r="F15" s="150" t="s">
        <v>278</v>
      </c>
      <c r="G15" s="21"/>
      <c r="H15" s="22">
        <v>0</v>
      </c>
      <c r="I15" s="150" t="s">
        <v>361</v>
      </c>
      <c r="J15" s="150" t="s">
        <v>362</v>
      </c>
      <c r="K15" s="23" t="s">
        <v>270</v>
      </c>
      <c r="L15" s="150" t="s">
        <v>315</v>
      </c>
      <c r="M15" s="150" t="s">
        <v>434</v>
      </c>
      <c r="N15" s="150"/>
      <c r="O15" s="150" t="s">
        <v>5281</v>
      </c>
      <c r="P15" s="150" t="s">
        <v>2850</v>
      </c>
      <c r="Q15" s="156" t="s">
        <v>273</v>
      </c>
    </row>
    <row r="16" spans="1:17" s="157" customFormat="1" hidden="1">
      <c r="A16" s="150" t="s">
        <v>2901</v>
      </c>
      <c r="B16" s="150" t="s">
        <v>2902</v>
      </c>
      <c r="C16" s="150" t="s">
        <v>2903</v>
      </c>
      <c r="D16" s="23" t="s">
        <v>278</v>
      </c>
      <c r="E16" s="150" t="s">
        <v>2867</v>
      </c>
      <c r="F16" s="150" t="s">
        <v>278</v>
      </c>
      <c r="G16" s="21"/>
      <c r="H16" s="22">
        <v>0</v>
      </c>
      <c r="I16" s="150" t="s">
        <v>361</v>
      </c>
      <c r="J16" s="150" t="s">
        <v>362</v>
      </c>
      <c r="K16" s="23" t="s">
        <v>270</v>
      </c>
      <c r="L16" s="150" t="s">
        <v>315</v>
      </c>
      <c r="M16" s="150" t="s">
        <v>446</v>
      </c>
      <c r="N16" s="150"/>
      <c r="O16" s="150" t="s">
        <v>5281</v>
      </c>
      <c r="P16" s="150" t="s">
        <v>2850</v>
      </c>
      <c r="Q16" s="156" t="s">
        <v>273</v>
      </c>
    </row>
    <row r="17" spans="1:17" s="157" customFormat="1" hidden="1">
      <c r="A17" s="150" t="s">
        <v>2904</v>
      </c>
      <c r="B17" s="150" t="s">
        <v>2905</v>
      </c>
      <c r="C17" s="150" t="s">
        <v>2906</v>
      </c>
      <c r="D17" s="23" t="s">
        <v>278</v>
      </c>
      <c r="E17" s="150" t="s">
        <v>2867</v>
      </c>
      <c r="F17" s="150" t="s">
        <v>278</v>
      </c>
      <c r="G17" s="21"/>
      <c r="H17" s="22">
        <v>0</v>
      </c>
      <c r="I17" s="150" t="s">
        <v>321</v>
      </c>
      <c r="J17" s="150" t="s">
        <v>322</v>
      </c>
      <c r="K17" s="23" t="s">
        <v>270</v>
      </c>
      <c r="L17" s="150" t="s">
        <v>439</v>
      </c>
      <c r="M17" s="150" t="s">
        <v>324</v>
      </c>
      <c r="N17" s="150"/>
      <c r="O17" s="150" t="s">
        <v>5281</v>
      </c>
      <c r="P17" s="150" t="s">
        <v>2850</v>
      </c>
      <c r="Q17" s="156" t="s">
        <v>273</v>
      </c>
    </row>
    <row r="18" spans="1:17" s="157" customFormat="1" hidden="1">
      <c r="A18" s="150" t="s">
        <v>2907</v>
      </c>
      <c r="B18" s="150" t="s">
        <v>2908</v>
      </c>
      <c r="C18" s="150" t="s">
        <v>2909</v>
      </c>
      <c r="D18" s="23" t="s">
        <v>278</v>
      </c>
      <c r="E18" s="150" t="s">
        <v>2867</v>
      </c>
      <c r="F18" s="150" t="s">
        <v>278</v>
      </c>
      <c r="G18" s="21"/>
      <c r="H18" s="22">
        <v>0</v>
      </c>
      <c r="I18" s="150" t="s">
        <v>440</v>
      </c>
      <c r="J18" s="150" t="s">
        <v>441</v>
      </c>
      <c r="K18" s="23" t="s">
        <v>270</v>
      </c>
      <c r="L18" s="150" t="s">
        <v>315</v>
      </c>
      <c r="M18" s="150" t="s">
        <v>442</v>
      </c>
      <c r="N18" s="150"/>
      <c r="O18" s="150" t="s">
        <v>5281</v>
      </c>
      <c r="P18" s="150" t="s">
        <v>2850</v>
      </c>
      <c r="Q18" s="156" t="s">
        <v>273</v>
      </c>
    </row>
    <row r="19" spans="1:17" s="157" customFormat="1" hidden="1">
      <c r="A19" s="150" t="s">
        <v>2910</v>
      </c>
      <c r="B19" s="150" t="s">
        <v>2911</v>
      </c>
      <c r="C19" s="150" t="s">
        <v>2912</v>
      </c>
      <c r="D19" s="23" t="s">
        <v>278</v>
      </c>
      <c r="E19" s="150" t="s">
        <v>2867</v>
      </c>
      <c r="F19" s="150" t="s">
        <v>278</v>
      </c>
      <c r="G19" s="21"/>
      <c r="H19" s="22">
        <v>0</v>
      </c>
      <c r="I19" s="150" t="s">
        <v>321</v>
      </c>
      <c r="J19" s="150" t="s">
        <v>322</v>
      </c>
      <c r="K19" s="23" t="s">
        <v>270</v>
      </c>
      <c r="L19" s="150" t="s">
        <v>1713</v>
      </c>
      <c r="M19" s="150" t="s">
        <v>324</v>
      </c>
      <c r="N19" s="150"/>
      <c r="O19" s="150" t="s">
        <v>5281</v>
      </c>
      <c r="P19" s="150" t="s">
        <v>2850</v>
      </c>
      <c r="Q19" s="156" t="s">
        <v>273</v>
      </c>
    </row>
    <row r="20" spans="1:17" s="157" customFormat="1" hidden="1">
      <c r="A20" s="150" t="s">
        <v>2913</v>
      </c>
      <c r="B20" s="150" t="s">
        <v>2914</v>
      </c>
      <c r="C20" s="150" t="s">
        <v>2915</v>
      </c>
      <c r="D20" s="23" t="s">
        <v>278</v>
      </c>
      <c r="E20" s="150" t="s">
        <v>2867</v>
      </c>
      <c r="F20" s="150" t="s">
        <v>278</v>
      </c>
      <c r="G20" s="21"/>
      <c r="H20" s="22">
        <v>0</v>
      </c>
      <c r="I20" s="150" t="s">
        <v>440</v>
      </c>
      <c r="J20" s="150" t="s">
        <v>441</v>
      </c>
      <c r="K20" s="23" t="s">
        <v>270</v>
      </c>
      <c r="L20" s="150" t="s">
        <v>315</v>
      </c>
      <c r="M20" s="150" t="s">
        <v>442</v>
      </c>
      <c r="N20" s="150" t="s">
        <v>1709</v>
      </c>
      <c r="O20" s="150" t="s">
        <v>5281</v>
      </c>
      <c r="P20" s="150" t="s">
        <v>2850</v>
      </c>
      <c r="Q20" s="156" t="s">
        <v>273</v>
      </c>
    </row>
    <row r="21" spans="1:17" s="157" customFormat="1" hidden="1">
      <c r="A21" s="150" t="s">
        <v>2916</v>
      </c>
      <c r="B21" s="150" t="s">
        <v>2917</v>
      </c>
      <c r="C21" s="150" t="s">
        <v>2918</v>
      </c>
      <c r="D21" s="23" t="s">
        <v>278</v>
      </c>
      <c r="E21" s="150" t="s">
        <v>2867</v>
      </c>
      <c r="F21" s="150" t="s">
        <v>278</v>
      </c>
      <c r="G21" s="21"/>
      <c r="H21" s="22">
        <v>0</v>
      </c>
      <c r="I21" s="150" t="s">
        <v>440</v>
      </c>
      <c r="J21" s="150" t="s">
        <v>441</v>
      </c>
      <c r="K21" s="23" t="s">
        <v>270</v>
      </c>
      <c r="L21" s="150" t="s">
        <v>315</v>
      </c>
      <c r="M21" s="150" t="s">
        <v>442</v>
      </c>
      <c r="N21" s="150"/>
      <c r="O21" s="150" t="s">
        <v>5281</v>
      </c>
      <c r="P21" s="150" t="s">
        <v>2850</v>
      </c>
      <c r="Q21" s="156" t="s">
        <v>273</v>
      </c>
    </row>
    <row r="22" spans="1:17" s="157" customFormat="1" hidden="1">
      <c r="A22" s="150" t="s">
        <v>6864</v>
      </c>
      <c r="B22" s="150" t="s">
        <v>2881</v>
      </c>
      <c r="C22" s="150" t="s">
        <v>2882</v>
      </c>
      <c r="D22" s="23" t="s">
        <v>278</v>
      </c>
      <c r="E22" s="150" t="s">
        <v>2867</v>
      </c>
      <c r="F22" s="150" t="s">
        <v>278</v>
      </c>
      <c r="G22" s="21"/>
      <c r="H22" s="22">
        <v>0</v>
      </c>
      <c r="I22" s="150" t="s">
        <v>440</v>
      </c>
      <c r="J22" s="150" t="s">
        <v>441</v>
      </c>
      <c r="K22" s="23" t="s">
        <v>270</v>
      </c>
      <c r="L22" s="150" t="s">
        <v>315</v>
      </c>
      <c r="M22" s="150" t="s">
        <v>475</v>
      </c>
      <c r="N22" s="150"/>
      <c r="O22" s="150" t="s">
        <v>7455</v>
      </c>
      <c r="P22" s="150" t="s">
        <v>2850</v>
      </c>
    </row>
    <row r="23" spans="1:17" s="157" customFormat="1" hidden="1">
      <c r="A23" s="150" t="s">
        <v>6865</v>
      </c>
      <c r="B23" s="150" t="s">
        <v>2884</v>
      </c>
      <c r="C23" s="150" t="s">
        <v>2885</v>
      </c>
      <c r="D23" s="23" t="s">
        <v>278</v>
      </c>
      <c r="E23" s="150" t="s">
        <v>2867</v>
      </c>
      <c r="F23" s="150" t="s">
        <v>278</v>
      </c>
      <c r="G23" s="21"/>
      <c r="H23" s="22">
        <v>0</v>
      </c>
      <c r="I23" s="150" t="s">
        <v>440</v>
      </c>
      <c r="J23" s="150" t="s">
        <v>441</v>
      </c>
      <c r="K23" s="23" t="s">
        <v>270</v>
      </c>
      <c r="L23" s="150" t="s">
        <v>315</v>
      </c>
      <c r="M23" s="150" t="s">
        <v>475</v>
      </c>
      <c r="N23" s="150"/>
      <c r="O23" s="150" t="s">
        <v>7455</v>
      </c>
      <c r="P23" s="150" t="s">
        <v>2850</v>
      </c>
    </row>
    <row r="24" spans="1:17" s="157" customFormat="1" hidden="1">
      <c r="A24" s="150" t="s">
        <v>6866</v>
      </c>
      <c r="B24" s="150" t="s">
        <v>2899</v>
      </c>
      <c r="C24" s="150" t="s">
        <v>2900</v>
      </c>
      <c r="D24" s="23" t="s">
        <v>278</v>
      </c>
      <c r="E24" s="150" t="s">
        <v>2867</v>
      </c>
      <c r="F24" s="150" t="s">
        <v>278</v>
      </c>
      <c r="G24" s="21"/>
      <c r="H24" s="22">
        <v>0</v>
      </c>
      <c r="I24" s="150" t="s">
        <v>361</v>
      </c>
      <c r="J24" s="150" t="s">
        <v>362</v>
      </c>
      <c r="K24" s="23" t="s">
        <v>270</v>
      </c>
      <c r="L24" s="150" t="s">
        <v>315</v>
      </c>
      <c r="M24" s="150" t="s">
        <v>434</v>
      </c>
      <c r="N24" s="150"/>
      <c r="O24" s="150" t="s">
        <v>7455</v>
      </c>
      <c r="P24" s="150" t="s">
        <v>2850</v>
      </c>
    </row>
    <row r="25" spans="1:17" s="157" customFormat="1" hidden="1">
      <c r="A25" s="150" t="s">
        <v>6867</v>
      </c>
      <c r="B25" s="150" t="s">
        <v>2875</v>
      </c>
      <c r="C25" s="150" t="s">
        <v>2876</v>
      </c>
      <c r="D25" s="23" t="s">
        <v>278</v>
      </c>
      <c r="E25" s="150" t="s">
        <v>2867</v>
      </c>
      <c r="F25" s="150" t="s">
        <v>278</v>
      </c>
      <c r="G25" s="21"/>
      <c r="H25" s="22">
        <v>0</v>
      </c>
      <c r="I25" s="150" t="s">
        <v>361</v>
      </c>
      <c r="J25" s="150" t="s">
        <v>362</v>
      </c>
      <c r="K25" s="23" t="s">
        <v>270</v>
      </c>
      <c r="L25" s="150" t="s">
        <v>315</v>
      </c>
      <c r="M25" s="150" t="s">
        <v>691</v>
      </c>
      <c r="N25" s="150"/>
      <c r="O25" s="150" t="s">
        <v>7455</v>
      </c>
      <c r="P25" s="150" t="s">
        <v>2850</v>
      </c>
    </row>
    <row r="26" spans="1:17" s="157" customFormat="1" hidden="1">
      <c r="A26" s="150" t="s">
        <v>6868</v>
      </c>
      <c r="B26" s="150" t="s">
        <v>2893</v>
      </c>
      <c r="C26" s="150" t="s">
        <v>2894</v>
      </c>
      <c r="D26" s="23" t="s">
        <v>278</v>
      </c>
      <c r="E26" s="150" t="s">
        <v>2867</v>
      </c>
      <c r="F26" s="150" t="s">
        <v>278</v>
      </c>
      <c r="G26" s="21"/>
      <c r="H26" s="22">
        <v>0</v>
      </c>
      <c r="I26" s="150" t="s">
        <v>361</v>
      </c>
      <c r="J26" s="150" t="s">
        <v>362</v>
      </c>
      <c r="K26" s="23" t="s">
        <v>270</v>
      </c>
      <c r="L26" s="150" t="s">
        <v>315</v>
      </c>
      <c r="M26" s="150" t="s">
        <v>691</v>
      </c>
      <c r="N26" s="150"/>
      <c r="O26" s="150" t="s">
        <v>7455</v>
      </c>
      <c r="P26" s="150" t="s">
        <v>2850</v>
      </c>
    </row>
    <row r="27" spans="1:17" s="157" customFormat="1" hidden="1">
      <c r="A27" s="150" t="s">
        <v>6869</v>
      </c>
      <c r="B27" s="150" t="s">
        <v>2872</v>
      </c>
      <c r="C27" s="150" t="s">
        <v>2873</v>
      </c>
      <c r="D27" s="23" t="s">
        <v>278</v>
      </c>
      <c r="E27" s="150" t="s">
        <v>2867</v>
      </c>
      <c r="F27" s="150" t="s">
        <v>278</v>
      </c>
      <c r="G27" s="21"/>
      <c r="H27" s="22">
        <v>0</v>
      </c>
      <c r="I27" s="150" t="s">
        <v>440</v>
      </c>
      <c r="J27" s="150" t="s">
        <v>441</v>
      </c>
      <c r="K27" s="23" t="s">
        <v>270</v>
      </c>
      <c r="L27" s="150" t="s">
        <v>315</v>
      </c>
      <c r="M27" s="150" t="s">
        <v>432</v>
      </c>
      <c r="N27" s="150"/>
      <c r="O27" s="150" t="s">
        <v>7455</v>
      </c>
      <c r="P27" s="150" t="s">
        <v>2850</v>
      </c>
    </row>
    <row r="28" spans="1:17" s="157" customFormat="1" ht="15.75" hidden="1">
      <c r="A28" s="151" t="s">
        <v>7066</v>
      </c>
      <c r="B28" s="152" t="s">
        <v>7067</v>
      </c>
      <c r="C28" s="153" t="s">
        <v>7068</v>
      </c>
      <c r="D28" s="113"/>
      <c r="E28" s="154"/>
      <c r="F28" s="154"/>
      <c r="G28" s="113"/>
      <c r="H28" s="113"/>
      <c r="I28" s="155" t="s">
        <v>7069</v>
      </c>
      <c r="J28" s="154" t="s">
        <v>362</v>
      </c>
      <c r="K28" s="113"/>
      <c r="L28" s="150" t="s">
        <v>315</v>
      </c>
      <c r="M28" s="154"/>
      <c r="N28" s="154"/>
      <c r="O28" s="150" t="s">
        <v>7455</v>
      </c>
      <c r="P28" s="150" t="s">
        <v>2850</v>
      </c>
    </row>
    <row r="29" spans="1:17" s="157" customFormat="1" hidden="1">
      <c r="A29" s="150" t="s">
        <v>6870</v>
      </c>
      <c r="B29" s="150" t="s">
        <v>2869</v>
      </c>
      <c r="C29" s="150" t="s">
        <v>2870</v>
      </c>
      <c r="D29" s="23" t="s">
        <v>278</v>
      </c>
      <c r="E29" s="150" t="s">
        <v>2867</v>
      </c>
      <c r="F29" s="150" t="s">
        <v>278</v>
      </c>
      <c r="G29" s="21"/>
      <c r="H29" s="22">
        <v>0</v>
      </c>
      <c r="I29" s="150" t="s">
        <v>440</v>
      </c>
      <c r="J29" s="150" t="s">
        <v>441</v>
      </c>
      <c r="K29" s="23" t="s">
        <v>270</v>
      </c>
      <c r="L29" s="150" t="s">
        <v>315</v>
      </c>
      <c r="M29" s="150" t="s">
        <v>454</v>
      </c>
      <c r="N29" s="150"/>
      <c r="O29" s="150" t="s">
        <v>7455</v>
      </c>
      <c r="P29" s="150" t="s">
        <v>2850</v>
      </c>
    </row>
    <row r="30" spans="1:17" s="157" customFormat="1" hidden="1">
      <c r="A30" s="150" t="s">
        <v>6871</v>
      </c>
      <c r="B30" s="150" t="s">
        <v>2878</v>
      </c>
      <c r="C30" s="150" t="s">
        <v>2879</v>
      </c>
      <c r="D30" s="23" t="s">
        <v>278</v>
      </c>
      <c r="E30" s="150" t="s">
        <v>2867</v>
      </c>
      <c r="F30" s="150" t="s">
        <v>278</v>
      </c>
      <c r="G30" s="21"/>
      <c r="H30" s="22">
        <v>0</v>
      </c>
      <c r="I30" s="150" t="s">
        <v>440</v>
      </c>
      <c r="J30" s="150" t="s">
        <v>441</v>
      </c>
      <c r="K30" s="23" t="s">
        <v>270</v>
      </c>
      <c r="L30" s="150" t="s">
        <v>315</v>
      </c>
      <c r="M30" s="150" t="s">
        <v>454</v>
      </c>
      <c r="N30" s="150"/>
      <c r="O30" s="150" t="s">
        <v>7455</v>
      </c>
      <c r="P30" s="150" t="s">
        <v>2850</v>
      </c>
    </row>
    <row r="31" spans="1:17" s="157" customFormat="1" hidden="1">
      <c r="A31" s="150" t="s">
        <v>6872</v>
      </c>
      <c r="B31" s="150" t="s">
        <v>2887</v>
      </c>
      <c r="C31" s="150" t="s">
        <v>2888</v>
      </c>
      <c r="D31" s="23" t="s">
        <v>278</v>
      </c>
      <c r="E31" s="150" t="s">
        <v>2867</v>
      </c>
      <c r="F31" s="150" t="s">
        <v>278</v>
      </c>
      <c r="G31" s="21"/>
      <c r="H31" s="22">
        <v>0</v>
      </c>
      <c r="I31" s="150" t="s">
        <v>440</v>
      </c>
      <c r="J31" s="150" t="s">
        <v>441</v>
      </c>
      <c r="K31" s="23" t="s">
        <v>270</v>
      </c>
      <c r="L31" s="150" t="s">
        <v>315</v>
      </c>
      <c r="M31" s="150" t="s">
        <v>442</v>
      </c>
      <c r="N31" s="150"/>
      <c r="O31" s="150" t="s">
        <v>7455</v>
      </c>
      <c r="P31" s="150" t="s">
        <v>2850</v>
      </c>
    </row>
    <row r="32" spans="1:17" s="157" customFormat="1" hidden="1">
      <c r="A32" s="150" t="s">
        <v>6873</v>
      </c>
      <c r="B32" s="150" t="s">
        <v>2908</v>
      </c>
      <c r="C32" s="150" t="s">
        <v>2909</v>
      </c>
      <c r="D32" s="23" t="s">
        <v>278</v>
      </c>
      <c r="E32" s="150" t="s">
        <v>2867</v>
      </c>
      <c r="F32" s="150" t="s">
        <v>278</v>
      </c>
      <c r="G32" s="21"/>
      <c r="H32" s="22">
        <v>0</v>
      </c>
      <c r="I32" s="150" t="s">
        <v>440</v>
      </c>
      <c r="J32" s="150" t="s">
        <v>441</v>
      </c>
      <c r="K32" s="23" t="s">
        <v>270</v>
      </c>
      <c r="L32" s="150" t="s">
        <v>315</v>
      </c>
      <c r="M32" s="150" t="s">
        <v>442</v>
      </c>
      <c r="N32" s="150"/>
      <c r="O32" s="150" t="s">
        <v>7455</v>
      </c>
      <c r="P32" s="150" t="s">
        <v>2850</v>
      </c>
    </row>
    <row r="33" spans="1:16" s="157" customFormat="1" hidden="1">
      <c r="A33" s="150" t="s">
        <v>6874</v>
      </c>
      <c r="B33" s="150" t="s">
        <v>2914</v>
      </c>
      <c r="C33" s="150" t="s">
        <v>2915</v>
      </c>
      <c r="D33" s="23" t="s">
        <v>278</v>
      </c>
      <c r="E33" s="150" t="s">
        <v>2867</v>
      </c>
      <c r="F33" s="150" t="s">
        <v>278</v>
      </c>
      <c r="G33" s="21"/>
      <c r="H33" s="22">
        <v>0</v>
      </c>
      <c r="I33" s="150" t="s">
        <v>440</v>
      </c>
      <c r="J33" s="150" t="s">
        <v>441</v>
      </c>
      <c r="K33" s="23" t="s">
        <v>270</v>
      </c>
      <c r="L33" s="150" t="s">
        <v>315</v>
      </c>
      <c r="M33" s="150" t="s">
        <v>442</v>
      </c>
      <c r="N33" s="150" t="s">
        <v>1709</v>
      </c>
      <c r="O33" s="150" t="s">
        <v>7455</v>
      </c>
      <c r="P33" s="150" t="s">
        <v>2850</v>
      </c>
    </row>
    <row r="34" spans="1:16" s="157" customFormat="1" hidden="1">
      <c r="A34" s="150" t="s">
        <v>6875</v>
      </c>
      <c r="B34" s="150" t="s">
        <v>2917</v>
      </c>
      <c r="C34" s="150" t="s">
        <v>2918</v>
      </c>
      <c r="D34" s="23" t="s">
        <v>278</v>
      </c>
      <c r="E34" s="150" t="s">
        <v>2867</v>
      </c>
      <c r="F34" s="150" t="s">
        <v>278</v>
      </c>
      <c r="G34" s="21"/>
      <c r="H34" s="22">
        <v>0</v>
      </c>
      <c r="I34" s="150" t="s">
        <v>440</v>
      </c>
      <c r="J34" s="150" t="s">
        <v>441</v>
      </c>
      <c r="K34" s="23" t="s">
        <v>270</v>
      </c>
      <c r="L34" s="150" t="s">
        <v>315</v>
      </c>
      <c r="M34" s="150" t="s">
        <v>442</v>
      </c>
      <c r="N34" s="150"/>
      <c r="O34" s="150" t="s">
        <v>7455</v>
      </c>
      <c r="P34" s="150" t="s">
        <v>2850</v>
      </c>
    </row>
    <row r="35" spans="1:16" s="157" customFormat="1" hidden="1">
      <c r="A35" s="150" t="s">
        <v>6876</v>
      </c>
      <c r="B35" s="150" t="s">
        <v>2902</v>
      </c>
      <c r="C35" s="150" t="s">
        <v>2903</v>
      </c>
      <c r="D35" s="23" t="s">
        <v>278</v>
      </c>
      <c r="E35" s="150" t="s">
        <v>2867</v>
      </c>
      <c r="F35" s="150" t="s">
        <v>278</v>
      </c>
      <c r="G35" s="21"/>
      <c r="H35" s="22">
        <v>0</v>
      </c>
      <c r="I35" s="150" t="s">
        <v>361</v>
      </c>
      <c r="J35" s="150" t="s">
        <v>362</v>
      </c>
      <c r="K35" s="23" t="s">
        <v>270</v>
      </c>
      <c r="L35" s="150" t="s">
        <v>315</v>
      </c>
      <c r="M35" s="150" t="s">
        <v>446</v>
      </c>
      <c r="N35" s="150"/>
      <c r="O35" s="150" t="s">
        <v>7455</v>
      </c>
      <c r="P35" s="150" t="s">
        <v>2850</v>
      </c>
    </row>
    <row r="36" spans="1:16" s="157" customFormat="1" hidden="1">
      <c r="A36" s="150" t="s">
        <v>6877</v>
      </c>
      <c r="B36" s="150" t="s">
        <v>2890</v>
      </c>
      <c r="C36" s="150" t="s">
        <v>2891</v>
      </c>
      <c r="D36" s="23" t="s">
        <v>278</v>
      </c>
      <c r="E36" s="150" t="s">
        <v>2867</v>
      </c>
      <c r="F36" s="150" t="s">
        <v>278</v>
      </c>
      <c r="G36" s="21"/>
      <c r="H36" s="22">
        <v>0</v>
      </c>
      <c r="I36" s="150" t="s">
        <v>361</v>
      </c>
      <c r="J36" s="150" t="s">
        <v>362</v>
      </c>
      <c r="K36" s="23" t="s">
        <v>270</v>
      </c>
      <c r="L36" s="150" t="s">
        <v>315</v>
      </c>
      <c r="M36" s="150" t="s">
        <v>338</v>
      </c>
      <c r="N36" s="150"/>
      <c r="O36" s="150" t="s">
        <v>7455</v>
      </c>
      <c r="P36" s="150" t="s">
        <v>2850</v>
      </c>
    </row>
    <row r="37" spans="1:16" s="157" customFormat="1" hidden="1">
      <c r="A37" s="150" t="s">
        <v>6878</v>
      </c>
      <c r="B37" s="150" t="s">
        <v>2865</v>
      </c>
      <c r="C37" s="150" t="s">
        <v>2866</v>
      </c>
      <c r="D37" s="23" t="s">
        <v>278</v>
      </c>
      <c r="E37" s="150" t="s">
        <v>2867</v>
      </c>
      <c r="F37" s="150" t="s">
        <v>278</v>
      </c>
      <c r="G37" s="21"/>
      <c r="H37" s="22">
        <v>0</v>
      </c>
      <c r="I37" s="150" t="s">
        <v>440</v>
      </c>
      <c r="J37" s="150" t="s">
        <v>441</v>
      </c>
      <c r="K37" s="23" t="s">
        <v>270</v>
      </c>
      <c r="L37" s="150" t="s">
        <v>315</v>
      </c>
      <c r="M37" s="150" t="s">
        <v>444</v>
      </c>
      <c r="N37" s="150"/>
      <c r="O37" s="150" t="s">
        <v>7455</v>
      </c>
      <c r="P37" s="150" t="s">
        <v>2850</v>
      </c>
    </row>
    <row r="38" spans="1:16" s="157" customFormat="1" hidden="1">
      <c r="A38" s="150" t="s">
        <v>6879</v>
      </c>
      <c r="B38" s="150" t="s">
        <v>2850</v>
      </c>
      <c r="C38" s="150" t="s">
        <v>2863</v>
      </c>
      <c r="D38" s="23"/>
      <c r="E38" s="150" t="s">
        <v>360</v>
      </c>
      <c r="F38" s="150" t="s">
        <v>2851</v>
      </c>
      <c r="G38" s="21"/>
      <c r="H38" s="22">
        <v>0</v>
      </c>
      <c r="I38" s="150" t="s">
        <v>440</v>
      </c>
      <c r="J38" s="150" t="s">
        <v>441</v>
      </c>
      <c r="K38" s="23" t="s">
        <v>270</v>
      </c>
      <c r="L38" s="150" t="s">
        <v>315</v>
      </c>
      <c r="M38" s="150" t="s">
        <v>445</v>
      </c>
      <c r="N38" s="150" t="s">
        <v>2316</v>
      </c>
      <c r="O38" s="150" t="s">
        <v>7455</v>
      </c>
      <c r="P38" s="150" t="s">
        <v>2850</v>
      </c>
    </row>
    <row r="39" spans="1:16" s="157" customFormat="1" hidden="1">
      <c r="A39" s="150" t="s">
        <v>6880</v>
      </c>
      <c r="B39" s="150" t="s">
        <v>2896</v>
      </c>
      <c r="C39" s="150" t="s">
        <v>2897</v>
      </c>
      <c r="D39" s="23" t="s">
        <v>278</v>
      </c>
      <c r="E39" s="150" t="s">
        <v>2867</v>
      </c>
      <c r="F39" s="150" t="s">
        <v>278</v>
      </c>
      <c r="G39" s="21"/>
      <c r="H39" s="22">
        <v>0</v>
      </c>
      <c r="I39" s="150" t="s">
        <v>321</v>
      </c>
      <c r="J39" s="150" t="s">
        <v>322</v>
      </c>
      <c r="K39" s="23" t="s">
        <v>270</v>
      </c>
      <c r="L39" s="150" t="s">
        <v>439</v>
      </c>
      <c r="M39" s="150" t="s">
        <v>324</v>
      </c>
      <c r="N39" s="150"/>
      <c r="O39" s="150" t="s">
        <v>5281</v>
      </c>
      <c r="P39" s="150" t="s">
        <v>2850</v>
      </c>
    </row>
    <row r="40" spans="1:16" s="157" customFormat="1" hidden="1">
      <c r="A40" s="150" t="s">
        <v>6881</v>
      </c>
      <c r="B40" s="150" t="s">
        <v>2905</v>
      </c>
      <c r="C40" s="150" t="s">
        <v>2906</v>
      </c>
      <c r="D40" s="23" t="s">
        <v>278</v>
      </c>
      <c r="E40" s="150" t="s">
        <v>2867</v>
      </c>
      <c r="F40" s="150" t="s">
        <v>278</v>
      </c>
      <c r="G40" s="21"/>
      <c r="H40" s="22">
        <v>0</v>
      </c>
      <c r="I40" s="150" t="s">
        <v>321</v>
      </c>
      <c r="J40" s="150" t="s">
        <v>322</v>
      </c>
      <c r="K40" s="23" t="s">
        <v>270</v>
      </c>
      <c r="L40" s="150" t="s">
        <v>439</v>
      </c>
      <c r="M40" s="150" t="s">
        <v>324</v>
      </c>
      <c r="N40" s="150"/>
      <c r="O40" s="150" t="s">
        <v>5281</v>
      </c>
      <c r="P40" s="150" t="s">
        <v>2850</v>
      </c>
    </row>
    <row r="41" spans="1:16" s="157" customFormat="1" hidden="1">
      <c r="A41" s="150" t="s">
        <v>6882</v>
      </c>
      <c r="B41" s="150" t="s">
        <v>2911</v>
      </c>
      <c r="C41" s="150" t="s">
        <v>2912</v>
      </c>
      <c r="D41" s="23" t="s">
        <v>278</v>
      </c>
      <c r="E41" s="150" t="s">
        <v>2867</v>
      </c>
      <c r="F41" s="150" t="s">
        <v>278</v>
      </c>
      <c r="G41" s="21"/>
      <c r="H41" s="22">
        <v>0</v>
      </c>
      <c r="I41" s="150" t="s">
        <v>321</v>
      </c>
      <c r="J41" s="150" t="s">
        <v>322</v>
      </c>
      <c r="K41" s="23" t="s">
        <v>270</v>
      </c>
      <c r="L41" s="150" t="s">
        <v>1713</v>
      </c>
      <c r="M41" s="150" t="s">
        <v>324</v>
      </c>
      <c r="N41" s="150"/>
      <c r="O41" s="150" t="s">
        <v>5281</v>
      </c>
      <c r="P41" s="150" t="s">
        <v>2850</v>
      </c>
    </row>
    <row r="42" spans="1:16" s="157" customFormat="1" ht="15" hidden="1">
      <c r="A42" s="158" t="s">
        <v>7159</v>
      </c>
      <c r="B42" s="157" t="s">
        <v>7160</v>
      </c>
      <c r="C42" s="157" t="s">
        <v>7309</v>
      </c>
      <c r="D42"/>
      <c r="G42"/>
      <c r="H42"/>
      <c r="I42" s="157" t="s">
        <v>440</v>
      </c>
      <c r="J42" s="157" t="s">
        <v>441</v>
      </c>
      <c r="K42"/>
      <c r="L42" s="157" t="s">
        <v>315</v>
      </c>
      <c r="M42" s="157" t="s">
        <v>475</v>
      </c>
      <c r="O42" s="150" t="s">
        <v>7455</v>
      </c>
      <c r="P42" s="150" t="s">
        <v>2850</v>
      </c>
    </row>
    <row r="43" spans="1:16" s="157" customFormat="1" ht="15" hidden="1">
      <c r="A43" s="158" t="s">
        <v>7173</v>
      </c>
      <c r="B43" s="157" t="s">
        <v>7308</v>
      </c>
      <c r="C43" s="157" t="s">
        <v>7310</v>
      </c>
      <c r="D43"/>
      <c r="G43"/>
      <c r="H43"/>
      <c r="I43" s="157" t="s">
        <v>361</v>
      </c>
      <c r="J43" s="157" t="s">
        <v>362</v>
      </c>
      <c r="K43"/>
      <c r="L43" s="157" t="s">
        <v>315</v>
      </c>
      <c r="M43" s="157" t="s">
        <v>338</v>
      </c>
      <c r="O43" s="150" t="s">
        <v>7455</v>
      </c>
      <c r="P43" s="150" t="s">
        <v>2850</v>
      </c>
    </row>
    <row r="44" spans="1:16" s="157" customFormat="1" ht="15" hidden="1">
      <c r="A44" s="158" t="s">
        <v>7181</v>
      </c>
      <c r="B44" s="157" t="s">
        <v>7182</v>
      </c>
      <c r="C44" s="157" t="s">
        <v>7311</v>
      </c>
      <c r="D44"/>
      <c r="G44"/>
      <c r="H44"/>
      <c r="I44" s="157" t="s">
        <v>275</v>
      </c>
      <c r="J44" s="157" t="s">
        <v>276</v>
      </c>
      <c r="K44"/>
      <c r="L44" s="157" t="s">
        <v>271</v>
      </c>
      <c r="M44" s="157" t="s">
        <v>358</v>
      </c>
      <c r="O44" s="150" t="s">
        <v>7454</v>
      </c>
      <c r="P44" s="150" t="s">
        <v>7426</v>
      </c>
    </row>
    <row r="45" spans="1:16" s="157" customFormat="1" ht="15" hidden="1">
      <c r="A45" s="158" t="s">
        <v>7189</v>
      </c>
      <c r="B45" s="157" t="s">
        <v>7174</v>
      </c>
      <c r="C45" s="157" t="s">
        <v>7312</v>
      </c>
      <c r="D45"/>
      <c r="G45"/>
      <c r="H45"/>
      <c r="I45" s="157" t="s">
        <v>361</v>
      </c>
      <c r="J45" s="157" t="s">
        <v>362</v>
      </c>
      <c r="K45"/>
      <c r="L45" s="157" t="s">
        <v>315</v>
      </c>
      <c r="M45" s="157" t="s">
        <v>691</v>
      </c>
      <c r="O45" s="150" t="s">
        <v>7455</v>
      </c>
      <c r="P45" s="150" t="s">
        <v>2850</v>
      </c>
    </row>
    <row r="46" spans="1:16" s="157" customFormat="1" ht="15" hidden="1">
      <c r="A46" s="158" t="s">
        <v>7199</v>
      </c>
      <c r="B46" s="157" t="s">
        <v>7200</v>
      </c>
      <c r="C46" s="157" t="s">
        <v>7313</v>
      </c>
      <c r="D46"/>
      <c r="G46"/>
      <c r="H46"/>
      <c r="I46" s="157" t="s">
        <v>275</v>
      </c>
      <c r="J46" s="157" t="s">
        <v>276</v>
      </c>
      <c r="K46"/>
      <c r="L46" s="157" t="s">
        <v>271</v>
      </c>
      <c r="M46" s="157" t="s">
        <v>294</v>
      </c>
      <c r="O46" s="150" t="s">
        <v>7454</v>
      </c>
      <c r="P46" s="150" t="s">
        <v>7426</v>
      </c>
    </row>
    <row r="47" spans="1:16" s="157" customFormat="1" ht="15" hidden="1">
      <c r="A47" s="158" t="s">
        <v>7204</v>
      </c>
      <c r="B47" s="157" t="s">
        <v>7205</v>
      </c>
      <c r="C47" s="157" t="s">
        <v>7314</v>
      </c>
      <c r="D47"/>
      <c r="G47"/>
      <c r="H47"/>
      <c r="I47" s="157" t="s">
        <v>290</v>
      </c>
      <c r="J47" s="157" t="s">
        <v>291</v>
      </c>
      <c r="K47"/>
      <c r="L47" s="157" t="s">
        <v>271</v>
      </c>
      <c r="M47" s="157" t="s">
        <v>310</v>
      </c>
      <c r="O47" s="150" t="s">
        <v>7454</v>
      </c>
      <c r="P47" s="150" t="s">
        <v>7426</v>
      </c>
    </row>
    <row r="48" spans="1:16" s="157" customFormat="1" ht="15" hidden="1">
      <c r="A48" s="158" t="s">
        <v>7209</v>
      </c>
      <c r="B48" s="157" t="s">
        <v>7210</v>
      </c>
      <c r="C48" s="157" t="s">
        <v>7315</v>
      </c>
      <c r="D48"/>
      <c r="G48"/>
      <c r="H48"/>
      <c r="I48" s="157" t="s">
        <v>304</v>
      </c>
      <c r="J48" s="157" t="s">
        <v>305</v>
      </c>
      <c r="K48"/>
      <c r="L48" s="157" t="s">
        <v>271</v>
      </c>
      <c r="M48" s="157" t="s">
        <v>345</v>
      </c>
      <c r="O48" s="150" t="s">
        <v>7454</v>
      </c>
      <c r="P48" s="150" t="s">
        <v>7426</v>
      </c>
    </row>
    <row r="49" spans="1:16" s="157" customFormat="1" ht="15" hidden="1">
      <c r="A49" s="158" t="s">
        <v>7214</v>
      </c>
      <c r="B49" s="157" t="s">
        <v>7215</v>
      </c>
      <c r="C49" s="157" t="s">
        <v>7316</v>
      </c>
      <c r="D49"/>
      <c r="G49"/>
      <c r="H49"/>
      <c r="I49" s="157" t="s">
        <v>304</v>
      </c>
      <c r="J49" s="157" t="s">
        <v>305</v>
      </c>
      <c r="K49"/>
      <c r="L49" s="157" t="s">
        <v>271</v>
      </c>
      <c r="M49" s="157" t="s">
        <v>345</v>
      </c>
      <c r="O49" s="150" t="s">
        <v>7454</v>
      </c>
      <c r="P49" s="150" t="s">
        <v>7426</v>
      </c>
    </row>
    <row r="50" spans="1:16" s="157" customFormat="1" ht="15" hidden="1">
      <c r="A50" s="158" t="s">
        <v>7225</v>
      </c>
      <c r="B50" s="157" t="s">
        <v>7226</v>
      </c>
      <c r="C50" s="157" t="s">
        <v>7317</v>
      </c>
      <c r="D50"/>
      <c r="G50"/>
      <c r="H50"/>
      <c r="I50" s="157" t="s">
        <v>361</v>
      </c>
      <c r="J50" s="157" t="s">
        <v>362</v>
      </c>
      <c r="K50"/>
      <c r="L50" s="157" t="s">
        <v>315</v>
      </c>
      <c r="M50" s="157" t="s">
        <v>691</v>
      </c>
      <c r="O50" s="150" t="s">
        <v>7455</v>
      </c>
      <c r="P50" s="150" t="s">
        <v>2850</v>
      </c>
    </row>
    <row r="51" spans="1:16" s="157" customFormat="1" ht="15" hidden="1">
      <c r="A51" s="158" t="s">
        <v>7233</v>
      </c>
      <c r="B51" s="157" t="s">
        <v>7234</v>
      </c>
      <c r="C51" s="157" t="s">
        <v>7318</v>
      </c>
      <c r="D51"/>
      <c r="G51"/>
      <c r="H51"/>
      <c r="I51" s="157" t="s">
        <v>290</v>
      </c>
      <c r="J51" s="157" t="s">
        <v>291</v>
      </c>
      <c r="K51"/>
      <c r="L51" s="157" t="s">
        <v>271</v>
      </c>
      <c r="M51" s="157" t="s">
        <v>310</v>
      </c>
      <c r="O51" s="150" t="s">
        <v>7454</v>
      </c>
      <c r="P51" s="150" t="s">
        <v>7426</v>
      </c>
    </row>
    <row r="52" spans="1:16" s="157" customFormat="1" ht="15" hidden="1">
      <c r="A52" s="158" t="s">
        <v>7241</v>
      </c>
      <c r="B52" s="157" t="s">
        <v>7242</v>
      </c>
      <c r="C52" s="157" t="s">
        <v>7319</v>
      </c>
      <c r="D52"/>
      <c r="G52"/>
      <c r="H52"/>
      <c r="I52" s="157" t="s">
        <v>440</v>
      </c>
      <c r="J52" s="157" t="s">
        <v>441</v>
      </c>
      <c r="K52"/>
      <c r="L52" s="157" t="s">
        <v>315</v>
      </c>
      <c r="M52" s="157" t="s">
        <v>442</v>
      </c>
      <c r="O52" s="150" t="s">
        <v>7455</v>
      </c>
      <c r="P52" s="150" t="s">
        <v>2850</v>
      </c>
    </row>
    <row r="53" spans="1:16" s="157" customFormat="1" ht="15" hidden="1">
      <c r="A53" s="158" t="s">
        <v>7273</v>
      </c>
      <c r="B53" s="157" t="s">
        <v>7274</v>
      </c>
      <c r="C53" s="157" t="s">
        <v>7320</v>
      </c>
      <c r="D53"/>
      <c r="G53"/>
      <c r="H53"/>
      <c r="I53" s="157" t="s">
        <v>361</v>
      </c>
      <c r="J53" s="157" t="s">
        <v>362</v>
      </c>
      <c r="K53"/>
      <c r="L53" s="157" t="s">
        <v>315</v>
      </c>
      <c r="M53" s="157" t="s">
        <v>691</v>
      </c>
      <c r="O53" s="150" t="s">
        <v>7455</v>
      </c>
      <c r="P53" s="150" t="s">
        <v>2850</v>
      </c>
    </row>
    <row r="54" spans="1:16" s="157" customFormat="1" ht="15" hidden="1">
      <c r="A54" s="158" t="s">
        <v>7278</v>
      </c>
      <c r="B54" s="157" t="s">
        <v>7279</v>
      </c>
      <c r="C54" s="157" t="s">
        <v>7321</v>
      </c>
      <c r="D54"/>
      <c r="G54"/>
      <c r="H54"/>
      <c r="I54" s="157" t="s">
        <v>304</v>
      </c>
      <c r="J54" s="157" t="s">
        <v>305</v>
      </c>
      <c r="K54"/>
      <c r="L54" s="157" t="s">
        <v>7323</v>
      </c>
      <c r="M54" s="157" t="s">
        <v>345</v>
      </c>
      <c r="O54" s="150" t="s">
        <v>7454</v>
      </c>
      <c r="P54" s="150" t="s">
        <v>7426</v>
      </c>
    </row>
    <row r="55" spans="1:16" s="157" customFormat="1" ht="15" hidden="1">
      <c r="A55" s="158" t="s">
        <v>7286</v>
      </c>
      <c r="B55" s="157" t="s">
        <v>7287</v>
      </c>
      <c r="C55" s="157" t="s">
        <v>7322</v>
      </c>
      <c r="D55"/>
      <c r="G55"/>
      <c r="H55"/>
      <c r="I55" s="157" t="s">
        <v>361</v>
      </c>
      <c r="J55" s="157" t="s">
        <v>362</v>
      </c>
      <c r="K55"/>
      <c r="L55" s="157" t="s">
        <v>315</v>
      </c>
      <c r="M55" s="157" t="s">
        <v>691</v>
      </c>
      <c r="O55" s="150" t="s">
        <v>7455</v>
      </c>
      <c r="P55" s="150" t="s">
        <v>2850</v>
      </c>
    </row>
    <row r="56" spans="1:16" s="157" customFormat="1">
      <c r="A56" s="150" t="s">
        <v>7425</v>
      </c>
      <c r="B56" s="150" t="s">
        <v>7426</v>
      </c>
      <c r="C56" s="150" t="s">
        <v>7427</v>
      </c>
      <c r="D56"/>
      <c r="E56" s="150"/>
      <c r="G56"/>
      <c r="H56"/>
      <c r="I56" s="150" t="s">
        <v>275</v>
      </c>
      <c r="J56" s="150" t="s">
        <v>276</v>
      </c>
      <c r="K56"/>
      <c r="L56" s="150" t="s">
        <v>271</v>
      </c>
      <c r="M56" s="150" t="s">
        <v>7428</v>
      </c>
      <c r="O56" s="150" t="s">
        <v>7454</v>
      </c>
      <c r="P56" s="150" t="s">
        <v>7426</v>
      </c>
    </row>
    <row r="57" spans="1:16" s="157" customFormat="1" hidden="1">
      <c r="A57" s="150" t="s">
        <v>7405</v>
      </c>
      <c r="B57" s="150" t="s">
        <v>7406</v>
      </c>
      <c r="C57" s="150" t="s">
        <v>7429</v>
      </c>
      <c r="D57"/>
      <c r="E57" s="150"/>
      <c r="G57"/>
      <c r="H57"/>
      <c r="I57" s="150" t="s">
        <v>290</v>
      </c>
      <c r="J57" s="150" t="s">
        <v>291</v>
      </c>
      <c r="K57"/>
      <c r="L57" s="150" t="s">
        <v>7323</v>
      </c>
      <c r="M57" s="150" t="s">
        <v>332</v>
      </c>
      <c r="O57" s="150" t="s">
        <v>7454</v>
      </c>
      <c r="P57" s="150" t="s">
        <v>7426</v>
      </c>
    </row>
    <row r="58" spans="1:16" s="157" customFormat="1" hidden="1">
      <c r="A58" s="150" t="s">
        <v>7430</v>
      </c>
      <c r="B58" s="150" t="s">
        <v>7431</v>
      </c>
      <c r="C58" s="150" t="s">
        <v>7432</v>
      </c>
      <c r="D58"/>
      <c r="E58" s="150"/>
      <c r="G58"/>
      <c r="H58"/>
      <c r="I58" s="150" t="s">
        <v>290</v>
      </c>
      <c r="J58" s="150" t="s">
        <v>291</v>
      </c>
      <c r="K58"/>
      <c r="L58" s="150" t="s">
        <v>7323</v>
      </c>
      <c r="M58" s="150" t="s">
        <v>348</v>
      </c>
      <c r="O58" s="150" t="s">
        <v>7454</v>
      </c>
      <c r="P58" s="150" t="s">
        <v>7426</v>
      </c>
    </row>
    <row r="59" spans="1:16" s="157" customFormat="1" hidden="1">
      <c r="A59" s="150" t="s">
        <v>7233</v>
      </c>
      <c r="B59" s="150" t="s">
        <v>7234</v>
      </c>
      <c r="C59" s="150" t="s">
        <v>7318</v>
      </c>
      <c r="D59"/>
      <c r="E59" s="150"/>
      <c r="G59"/>
      <c r="H59"/>
      <c r="I59" s="150" t="s">
        <v>290</v>
      </c>
      <c r="J59" s="150" t="s">
        <v>291</v>
      </c>
      <c r="K59"/>
      <c r="L59" s="150" t="s">
        <v>271</v>
      </c>
      <c r="M59" s="150" t="s">
        <v>310</v>
      </c>
      <c r="O59" s="150" t="s">
        <v>7454</v>
      </c>
      <c r="P59" s="150" t="s">
        <v>7426</v>
      </c>
    </row>
    <row r="60" spans="1:16" s="157" customFormat="1" hidden="1">
      <c r="A60" s="150" t="s">
        <v>7204</v>
      </c>
      <c r="B60" s="150" t="s">
        <v>7205</v>
      </c>
      <c r="C60" s="150" t="s">
        <v>7314</v>
      </c>
      <c r="D60"/>
      <c r="E60" s="150"/>
      <c r="G60"/>
      <c r="H60"/>
      <c r="I60" s="150" t="s">
        <v>290</v>
      </c>
      <c r="J60" s="150" t="s">
        <v>291</v>
      </c>
      <c r="K60"/>
      <c r="L60" s="150" t="s">
        <v>271</v>
      </c>
      <c r="M60" s="150" t="s">
        <v>310</v>
      </c>
      <c r="O60" s="150" t="s">
        <v>7454</v>
      </c>
      <c r="P60" s="150" t="s">
        <v>7426</v>
      </c>
    </row>
    <row r="61" spans="1:16" s="157" customFormat="1" hidden="1">
      <c r="A61" s="150" t="s">
        <v>7181</v>
      </c>
      <c r="B61" s="150" t="s">
        <v>7182</v>
      </c>
      <c r="C61" s="150" t="s">
        <v>7311</v>
      </c>
      <c r="D61"/>
      <c r="E61" s="150"/>
      <c r="G61"/>
      <c r="H61"/>
      <c r="I61" s="150" t="s">
        <v>275</v>
      </c>
      <c r="J61" s="150" t="s">
        <v>276</v>
      </c>
      <c r="K61"/>
      <c r="L61" s="150" t="s">
        <v>271</v>
      </c>
      <c r="M61" s="150" t="s">
        <v>358</v>
      </c>
      <c r="O61" s="150" t="s">
        <v>7454</v>
      </c>
      <c r="P61" s="150" t="s">
        <v>7426</v>
      </c>
    </row>
    <row r="62" spans="1:16" s="157" customFormat="1" hidden="1">
      <c r="A62" s="150" t="s">
        <v>7199</v>
      </c>
      <c r="B62" s="150" t="s">
        <v>7200</v>
      </c>
      <c r="C62" s="150" t="s">
        <v>7313</v>
      </c>
      <c r="D62"/>
      <c r="E62" s="150"/>
      <c r="G62"/>
      <c r="H62"/>
      <c r="I62" s="150" t="s">
        <v>275</v>
      </c>
      <c r="J62" s="150" t="s">
        <v>276</v>
      </c>
      <c r="K62"/>
      <c r="L62" s="150" t="s">
        <v>271</v>
      </c>
      <c r="M62" s="150" t="s">
        <v>294</v>
      </c>
      <c r="O62" s="150" t="s">
        <v>7454</v>
      </c>
      <c r="P62" s="150" t="s">
        <v>7426</v>
      </c>
    </row>
    <row r="63" spans="1:16" s="157" customFormat="1" hidden="1">
      <c r="A63" s="150" t="s">
        <v>7209</v>
      </c>
      <c r="B63" s="150" t="s">
        <v>7210</v>
      </c>
      <c r="C63" s="150" t="s">
        <v>7315</v>
      </c>
      <c r="D63"/>
      <c r="E63" s="150"/>
      <c r="G63"/>
      <c r="H63"/>
      <c r="I63" s="150" t="s">
        <v>304</v>
      </c>
      <c r="J63" s="150" t="s">
        <v>305</v>
      </c>
      <c r="K63"/>
      <c r="L63" s="150" t="s">
        <v>271</v>
      </c>
      <c r="M63" s="150" t="s">
        <v>345</v>
      </c>
      <c r="O63" s="150" t="s">
        <v>7454</v>
      </c>
      <c r="P63" s="150" t="s">
        <v>7426</v>
      </c>
    </row>
    <row r="64" spans="1:16" s="157" customFormat="1" hidden="1">
      <c r="A64" s="150" t="s">
        <v>7214</v>
      </c>
      <c r="B64" s="150" t="s">
        <v>7215</v>
      </c>
      <c r="C64" s="150" t="s">
        <v>7316</v>
      </c>
      <c r="D64"/>
      <c r="E64" s="150"/>
      <c r="G64"/>
      <c r="H64"/>
      <c r="I64" s="150" t="s">
        <v>304</v>
      </c>
      <c r="J64" s="150" t="s">
        <v>305</v>
      </c>
      <c r="K64"/>
      <c r="L64" s="150" t="s">
        <v>271</v>
      </c>
      <c r="M64" s="150" t="s">
        <v>345</v>
      </c>
      <c r="O64" s="150" t="s">
        <v>7454</v>
      </c>
      <c r="P64" s="150" t="s">
        <v>7426</v>
      </c>
    </row>
    <row r="65" spans="1:16" s="157" customFormat="1" hidden="1">
      <c r="A65" s="150" t="s">
        <v>7278</v>
      </c>
      <c r="B65" s="150" t="s">
        <v>7279</v>
      </c>
      <c r="C65" s="150" t="s">
        <v>7321</v>
      </c>
      <c r="D65"/>
      <c r="E65" s="150"/>
      <c r="G65"/>
      <c r="H65"/>
      <c r="I65" s="150" t="s">
        <v>304</v>
      </c>
      <c r="J65" s="150" t="s">
        <v>305</v>
      </c>
      <c r="K65"/>
      <c r="L65" s="150" t="s">
        <v>271</v>
      </c>
      <c r="M65" s="150" t="s">
        <v>345</v>
      </c>
      <c r="O65" s="150" t="s">
        <v>7454</v>
      </c>
      <c r="P65" s="150" t="s">
        <v>7426</v>
      </c>
    </row>
    <row r="66" spans="1:16" s="157" customFormat="1" hidden="1">
      <c r="A66" s="150" t="s">
        <v>6864</v>
      </c>
      <c r="B66" s="150" t="s">
        <v>2881</v>
      </c>
      <c r="C66" s="150" t="s">
        <v>2882</v>
      </c>
      <c r="D66"/>
      <c r="E66" s="150"/>
      <c r="G66"/>
      <c r="H66"/>
      <c r="I66" s="150" t="s">
        <v>440</v>
      </c>
      <c r="J66" s="150" t="s">
        <v>441</v>
      </c>
      <c r="K66"/>
      <c r="L66" s="150" t="s">
        <v>315</v>
      </c>
      <c r="M66" s="150" t="s">
        <v>475</v>
      </c>
      <c r="O66" s="150" t="s">
        <v>7455</v>
      </c>
      <c r="P66" s="150" t="s">
        <v>2850</v>
      </c>
    </row>
    <row r="67" spans="1:16" s="157" customFormat="1" hidden="1">
      <c r="A67" s="150" t="s">
        <v>6865</v>
      </c>
      <c r="B67" s="150" t="s">
        <v>2884</v>
      </c>
      <c r="C67" s="150" t="s">
        <v>2885</v>
      </c>
      <c r="D67"/>
      <c r="E67" s="150"/>
      <c r="G67"/>
      <c r="H67"/>
      <c r="I67" s="150" t="s">
        <v>440</v>
      </c>
      <c r="J67" s="150" t="s">
        <v>441</v>
      </c>
      <c r="K67"/>
      <c r="L67" s="150" t="s">
        <v>315</v>
      </c>
      <c r="M67" s="150" t="s">
        <v>475</v>
      </c>
      <c r="O67" s="150" t="s">
        <v>7455</v>
      </c>
      <c r="P67" s="150" t="s">
        <v>2850</v>
      </c>
    </row>
    <row r="68" spans="1:16" s="157" customFormat="1" hidden="1">
      <c r="A68" s="150" t="s">
        <v>7159</v>
      </c>
      <c r="B68" s="150" t="s">
        <v>7160</v>
      </c>
      <c r="C68" s="150" t="s">
        <v>7309</v>
      </c>
      <c r="D68"/>
      <c r="E68" s="150"/>
      <c r="G68"/>
      <c r="H68"/>
      <c r="I68" s="150" t="s">
        <v>440</v>
      </c>
      <c r="J68" s="150" t="s">
        <v>441</v>
      </c>
      <c r="K68"/>
      <c r="L68" s="150" t="s">
        <v>315</v>
      </c>
      <c r="M68" s="150" t="s">
        <v>475</v>
      </c>
      <c r="O68" s="150" t="s">
        <v>7455</v>
      </c>
      <c r="P68" s="150" t="s">
        <v>2850</v>
      </c>
    </row>
    <row r="69" spans="1:16" s="157" customFormat="1" hidden="1">
      <c r="A69" s="150" t="s">
        <v>6866</v>
      </c>
      <c r="B69" s="150" t="s">
        <v>2899</v>
      </c>
      <c r="C69" s="150" t="s">
        <v>2900</v>
      </c>
      <c r="D69"/>
      <c r="E69" s="150"/>
      <c r="G69"/>
      <c r="H69"/>
      <c r="I69" s="150" t="s">
        <v>361</v>
      </c>
      <c r="J69" s="150" t="s">
        <v>362</v>
      </c>
      <c r="K69"/>
      <c r="L69" s="150" t="s">
        <v>315</v>
      </c>
      <c r="M69" s="150" t="s">
        <v>434</v>
      </c>
      <c r="O69" s="150" t="s">
        <v>7455</v>
      </c>
      <c r="P69" s="150" t="s">
        <v>2850</v>
      </c>
    </row>
    <row r="70" spans="1:16" s="157" customFormat="1" hidden="1">
      <c r="A70" s="150" t="s">
        <v>6867</v>
      </c>
      <c r="B70" s="150" t="s">
        <v>2875</v>
      </c>
      <c r="C70" s="150" t="s">
        <v>2876</v>
      </c>
      <c r="D70"/>
      <c r="E70" s="150"/>
      <c r="G70"/>
      <c r="H70"/>
      <c r="I70" s="150" t="s">
        <v>361</v>
      </c>
      <c r="J70" s="150" t="s">
        <v>362</v>
      </c>
      <c r="K70"/>
      <c r="L70" s="150" t="s">
        <v>315</v>
      </c>
      <c r="M70" s="150" t="s">
        <v>691</v>
      </c>
      <c r="O70" s="150" t="s">
        <v>7455</v>
      </c>
      <c r="P70" s="150" t="s">
        <v>2850</v>
      </c>
    </row>
    <row r="71" spans="1:16" s="157" customFormat="1" hidden="1">
      <c r="A71" s="150" t="s">
        <v>6868</v>
      </c>
      <c r="B71" s="150" t="s">
        <v>2893</v>
      </c>
      <c r="C71" s="150" t="s">
        <v>2894</v>
      </c>
      <c r="D71"/>
      <c r="E71" s="150"/>
      <c r="G71"/>
      <c r="H71"/>
      <c r="I71" s="150" t="s">
        <v>361</v>
      </c>
      <c r="J71" s="150" t="s">
        <v>362</v>
      </c>
      <c r="K71"/>
      <c r="L71" s="150" t="s">
        <v>315</v>
      </c>
      <c r="M71" s="150" t="s">
        <v>691</v>
      </c>
      <c r="O71" s="150" t="s">
        <v>7455</v>
      </c>
      <c r="P71" s="150" t="s">
        <v>2850</v>
      </c>
    </row>
    <row r="72" spans="1:16" s="157" customFormat="1" hidden="1">
      <c r="A72" s="150" t="s">
        <v>7189</v>
      </c>
      <c r="B72" s="150" t="s">
        <v>7174</v>
      </c>
      <c r="C72" s="150" t="s">
        <v>7312</v>
      </c>
      <c r="D72"/>
      <c r="E72" s="150"/>
      <c r="G72"/>
      <c r="H72"/>
      <c r="I72" s="150" t="s">
        <v>361</v>
      </c>
      <c r="J72" s="150" t="s">
        <v>362</v>
      </c>
      <c r="K72"/>
      <c r="L72" s="150" t="s">
        <v>315</v>
      </c>
      <c r="M72" s="150" t="s">
        <v>691</v>
      </c>
      <c r="O72" s="150" t="s">
        <v>7455</v>
      </c>
      <c r="P72" s="150" t="s">
        <v>2850</v>
      </c>
    </row>
    <row r="73" spans="1:16" s="157" customFormat="1" hidden="1">
      <c r="A73" s="150" t="s">
        <v>7225</v>
      </c>
      <c r="B73" s="150" t="s">
        <v>7226</v>
      </c>
      <c r="C73" s="150" t="s">
        <v>7317</v>
      </c>
      <c r="D73"/>
      <c r="E73" s="150"/>
      <c r="G73"/>
      <c r="H73"/>
      <c r="I73" s="150" t="s">
        <v>361</v>
      </c>
      <c r="J73" s="150" t="s">
        <v>362</v>
      </c>
      <c r="K73"/>
      <c r="L73" s="150" t="s">
        <v>315</v>
      </c>
      <c r="M73" s="150" t="s">
        <v>691</v>
      </c>
      <c r="O73" s="150" t="s">
        <v>7455</v>
      </c>
      <c r="P73" s="150" t="s">
        <v>2850</v>
      </c>
    </row>
    <row r="74" spans="1:16" s="157" customFormat="1" hidden="1">
      <c r="A74" s="150" t="s">
        <v>7286</v>
      </c>
      <c r="B74" s="150" t="s">
        <v>7287</v>
      </c>
      <c r="C74" s="150" t="s">
        <v>7322</v>
      </c>
      <c r="D74"/>
      <c r="E74" s="150"/>
      <c r="G74"/>
      <c r="H74"/>
      <c r="I74" s="150" t="s">
        <v>361</v>
      </c>
      <c r="J74" s="150" t="s">
        <v>362</v>
      </c>
      <c r="K74"/>
      <c r="L74" s="150" t="s">
        <v>315</v>
      </c>
      <c r="M74" s="150" t="s">
        <v>691</v>
      </c>
      <c r="O74" s="150" t="s">
        <v>7455</v>
      </c>
      <c r="P74" s="150" t="s">
        <v>2850</v>
      </c>
    </row>
    <row r="75" spans="1:16" s="157" customFormat="1" hidden="1">
      <c r="A75" s="150" t="s">
        <v>7273</v>
      </c>
      <c r="B75" s="150" t="s">
        <v>7274</v>
      </c>
      <c r="C75" s="150" t="s">
        <v>7320</v>
      </c>
      <c r="D75"/>
      <c r="E75" s="150"/>
      <c r="G75"/>
      <c r="H75"/>
      <c r="I75" s="150" t="s">
        <v>361</v>
      </c>
      <c r="J75" s="150" t="s">
        <v>362</v>
      </c>
      <c r="K75"/>
      <c r="L75" s="150" t="s">
        <v>315</v>
      </c>
      <c r="M75" s="150" t="s">
        <v>691</v>
      </c>
      <c r="O75" s="150" t="s">
        <v>7455</v>
      </c>
      <c r="P75" s="150" t="s">
        <v>2850</v>
      </c>
    </row>
    <row r="76" spans="1:16" s="157" customFormat="1" hidden="1">
      <c r="A76" s="150" t="s">
        <v>6869</v>
      </c>
      <c r="B76" s="150" t="s">
        <v>2872</v>
      </c>
      <c r="C76" s="150" t="s">
        <v>2873</v>
      </c>
      <c r="D76"/>
      <c r="E76" s="150"/>
      <c r="G76"/>
      <c r="H76"/>
      <c r="I76" s="150" t="s">
        <v>440</v>
      </c>
      <c r="J76" s="150" t="s">
        <v>441</v>
      </c>
      <c r="K76"/>
      <c r="L76" s="150" t="s">
        <v>315</v>
      </c>
      <c r="M76" s="150" t="s">
        <v>432</v>
      </c>
      <c r="O76" s="150" t="s">
        <v>7455</v>
      </c>
      <c r="P76" s="150" t="s">
        <v>2850</v>
      </c>
    </row>
    <row r="77" spans="1:16" s="157" customFormat="1" hidden="1">
      <c r="A77" s="150" t="s">
        <v>7066</v>
      </c>
      <c r="B77" s="150" t="s">
        <v>7137</v>
      </c>
      <c r="C77" s="150" t="s">
        <v>7068</v>
      </c>
      <c r="D77"/>
      <c r="E77" s="150"/>
      <c r="G77"/>
      <c r="H77"/>
      <c r="I77" s="150" t="s">
        <v>361</v>
      </c>
      <c r="J77" s="150" t="s">
        <v>362</v>
      </c>
      <c r="K77"/>
      <c r="L77" s="150" t="s">
        <v>315</v>
      </c>
      <c r="M77" s="150" t="s">
        <v>432</v>
      </c>
      <c r="O77" s="150" t="s">
        <v>7455</v>
      </c>
      <c r="P77" s="150" t="s">
        <v>2850</v>
      </c>
    </row>
    <row r="78" spans="1:16" s="157" customFormat="1" hidden="1">
      <c r="A78" s="150" t="s">
        <v>6870</v>
      </c>
      <c r="B78" s="150" t="s">
        <v>2869</v>
      </c>
      <c r="C78" s="150" t="s">
        <v>2870</v>
      </c>
      <c r="D78"/>
      <c r="E78" s="150"/>
      <c r="G78"/>
      <c r="H78"/>
      <c r="I78" s="150" t="s">
        <v>440</v>
      </c>
      <c r="J78" s="150" t="s">
        <v>441</v>
      </c>
      <c r="K78"/>
      <c r="L78" s="150" t="s">
        <v>315</v>
      </c>
      <c r="M78" s="150" t="s">
        <v>454</v>
      </c>
      <c r="O78" s="150" t="s">
        <v>7455</v>
      </c>
      <c r="P78" s="150" t="s">
        <v>2850</v>
      </c>
    </row>
    <row r="79" spans="1:16" s="157" customFormat="1" hidden="1">
      <c r="A79" s="150" t="s">
        <v>6871</v>
      </c>
      <c r="B79" s="150" t="s">
        <v>2878</v>
      </c>
      <c r="C79" s="150" t="s">
        <v>2879</v>
      </c>
      <c r="D79"/>
      <c r="E79" s="150"/>
      <c r="G79"/>
      <c r="H79"/>
      <c r="I79" s="150" t="s">
        <v>440</v>
      </c>
      <c r="J79" s="150" t="s">
        <v>441</v>
      </c>
      <c r="K79"/>
      <c r="L79" s="150" t="s">
        <v>315</v>
      </c>
      <c r="M79" s="150" t="s">
        <v>454</v>
      </c>
      <c r="O79" s="150" t="s">
        <v>7455</v>
      </c>
      <c r="P79" s="150" t="s">
        <v>2850</v>
      </c>
    </row>
    <row r="80" spans="1:16" s="157" customFormat="1" hidden="1">
      <c r="A80" s="150" t="s">
        <v>6872</v>
      </c>
      <c r="B80" s="150" t="s">
        <v>2887</v>
      </c>
      <c r="C80" s="150" t="s">
        <v>2888</v>
      </c>
      <c r="D80"/>
      <c r="E80" s="150"/>
      <c r="G80"/>
      <c r="H80"/>
      <c r="I80" s="150" t="s">
        <v>440</v>
      </c>
      <c r="J80" s="150" t="s">
        <v>441</v>
      </c>
      <c r="K80"/>
      <c r="L80" s="150" t="s">
        <v>315</v>
      </c>
      <c r="M80" s="150" t="s">
        <v>442</v>
      </c>
      <c r="O80" s="150" t="s">
        <v>7455</v>
      </c>
      <c r="P80" s="150" t="s">
        <v>2850</v>
      </c>
    </row>
    <row r="81" spans="1:16" s="157" customFormat="1" hidden="1">
      <c r="A81" s="150" t="s">
        <v>6873</v>
      </c>
      <c r="B81" s="150" t="s">
        <v>2908</v>
      </c>
      <c r="C81" s="150" t="s">
        <v>2909</v>
      </c>
      <c r="D81"/>
      <c r="E81" s="150"/>
      <c r="G81"/>
      <c r="H81"/>
      <c r="I81" s="150" t="s">
        <v>440</v>
      </c>
      <c r="J81" s="150" t="s">
        <v>441</v>
      </c>
      <c r="K81"/>
      <c r="L81" s="150" t="s">
        <v>315</v>
      </c>
      <c r="M81" s="150" t="s">
        <v>442</v>
      </c>
      <c r="O81" s="150" t="s">
        <v>7455</v>
      </c>
      <c r="P81" s="150" t="s">
        <v>2850</v>
      </c>
    </row>
    <row r="82" spans="1:16" s="157" customFormat="1" hidden="1">
      <c r="A82" s="150" t="s">
        <v>6874</v>
      </c>
      <c r="B82" s="150" t="s">
        <v>2914</v>
      </c>
      <c r="C82" s="150" t="s">
        <v>2915</v>
      </c>
      <c r="D82"/>
      <c r="E82" s="150"/>
      <c r="G82"/>
      <c r="H82"/>
      <c r="I82" s="150" t="s">
        <v>440</v>
      </c>
      <c r="J82" s="150" t="s">
        <v>441</v>
      </c>
      <c r="K82"/>
      <c r="L82" s="150" t="s">
        <v>315</v>
      </c>
      <c r="M82" s="150" t="s">
        <v>442</v>
      </c>
      <c r="O82" s="150" t="s">
        <v>7455</v>
      </c>
      <c r="P82" s="150" t="s">
        <v>2850</v>
      </c>
    </row>
    <row r="83" spans="1:16" s="157" customFormat="1" hidden="1">
      <c r="A83" s="150" t="s">
        <v>6875</v>
      </c>
      <c r="B83" s="150" t="s">
        <v>2917</v>
      </c>
      <c r="C83" s="150" t="s">
        <v>2918</v>
      </c>
      <c r="D83"/>
      <c r="E83" s="150"/>
      <c r="G83"/>
      <c r="H83"/>
      <c r="I83" s="150" t="s">
        <v>440</v>
      </c>
      <c r="J83" s="150" t="s">
        <v>441</v>
      </c>
      <c r="K83"/>
      <c r="L83" s="150" t="s">
        <v>315</v>
      </c>
      <c r="M83" s="150" t="s">
        <v>442</v>
      </c>
      <c r="O83" s="150" t="s">
        <v>7455</v>
      </c>
      <c r="P83" s="150" t="s">
        <v>2850</v>
      </c>
    </row>
    <row r="84" spans="1:16" s="157" customFormat="1" hidden="1">
      <c r="A84" s="150" t="s">
        <v>7241</v>
      </c>
      <c r="B84" s="150" t="s">
        <v>7242</v>
      </c>
      <c r="C84" s="150" t="s">
        <v>7319</v>
      </c>
      <c r="D84"/>
      <c r="E84" s="150"/>
      <c r="G84"/>
      <c r="H84"/>
      <c r="I84" s="150" t="s">
        <v>440</v>
      </c>
      <c r="J84" s="150" t="s">
        <v>441</v>
      </c>
      <c r="K84"/>
      <c r="L84" s="150" t="s">
        <v>315</v>
      </c>
      <c r="M84" s="150" t="s">
        <v>442</v>
      </c>
      <c r="O84" s="150" t="s">
        <v>7455</v>
      </c>
      <c r="P84" s="150" t="s">
        <v>2850</v>
      </c>
    </row>
    <row r="85" spans="1:16" s="157" customFormat="1" hidden="1">
      <c r="A85" s="150" t="s">
        <v>7373</v>
      </c>
      <c r="B85" s="150" t="s">
        <v>7374</v>
      </c>
      <c r="C85" s="150" t="s">
        <v>7433</v>
      </c>
      <c r="D85"/>
      <c r="E85" s="150"/>
      <c r="G85"/>
      <c r="H85"/>
      <c r="I85" s="150" t="s">
        <v>440</v>
      </c>
      <c r="J85" s="150" t="s">
        <v>441</v>
      </c>
      <c r="K85"/>
      <c r="L85" s="150" t="s">
        <v>315</v>
      </c>
      <c r="M85" s="150" t="s">
        <v>442</v>
      </c>
      <c r="O85" s="150" t="s">
        <v>7455</v>
      </c>
      <c r="P85" s="150" t="s">
        <v>2850</v>
      </c>
    </row>
    <row r="86" spans="1:16" s="157" customFormat="1" hidden="1">
      <c r="A86" s="150" t="s">
        <v>7378</v>
      </c>
      <c r="B86" s="150" t="s">
        <v>7379</v>
      </c>
      <c r="C86" s="150" t="s">
        <v>7434</v>
      </c>
      <c r="D86"/>
      <c r="E86" s="150"/>
      <c r="G86"/>
      <c r="H86"/>
      <c r="I86" s="150" t="s">
        <v>440</v>
      </c>
      <c r="J86" s="150" t="s">
        <v>441</v>
      </c>
      <c r="K86"/>
      <c r="L86" s="150" t="s">
        <v>315</v>
      </c>
      <c r="M86" s="150" t="s">
        <v>442</v>
      </c>
      <c r="O86" s="150" t="s">
        <v>7455</v>
      </c>
      <c r="P86" s="150" t="s">
        <v>2850</v>
      </c>
    </row>
    <row r="87" spans="1:16" s="157" customFormat="1" hidden="1">
      <c r="A87" s="150" t="s">
        <v>6876</v>
      </c>
      <c r="B87" s="150" t="s">
        <v>2902</v>
      </c>
      <c r="C87" s="150" t="s">
        <v>2903</v>
      </c>
      <c r="D87"/>
      <c r="E87" s="150"/>
      <c r="G87"/>
      <c r="H87"/>
      <c r="I87" s="150" t="s">
        <v>361</v>
      </c>
      <c r="J87" s="150" t="s">
        <v>362</v>
      </c>
      <c r="K87"/>
      <c r="L87" s="150" t="s">
        <v>315</v>
      </c>
      <c r="M87" s="150" t="s">
        <v>446</v>
      </c>
      <c r="O87" s="150" t="s">
        <v>7455</v>
      </c>
      <c r="P87" s="150" t="s">
        <v>2850</v>
      </c>
    </row>
    <row r="88" spans="1:16" s="157" customFormat="1" hidden="1">
      <c r="A88" s="150" t="s">
        <v>6877</v>
      </c>
      <c r="B88" s="150" t="s">
        <v>2890</v>
      </c>
      <c r="C88" s="150" t="s">
        <v>2891</v>
      </c>
      <c r="D88"/>
      <c r="E88" s="150"/>
      <c r="G88"/>
      <c r="H88"/>
      <c r="I88" s="150" t="s">
        <v>361</v>
      </c>
      <c r="J88" s="150" t="s">
        <v>362</v>
      </c>
      <c r="K88"/>
      <c r="L88" s="150" t="s">
        <v>315</v>
      </c>
      <c r="M88" s="150" t="s">
        <v>338</v>
      </c>
      <c r="O88" s="150" t="s">
        <v>7455</v>
      </c>
      <c r="P88" s="150" t="s">
        <v>2850</v>
      </c>
    </row>
    <row r="89" spans="1:16" s="157" customFormat="1" hidden="1">
      <c r="A89" s="150" t="s">
        <v>7173</v>
      </c>
      <c r="B89" s="150" t="s">
        <v>7308</v>
      </c>
      <c r="C89" s="150" t="s">
        <v>7310</v>
      </c>
      <c r="D89"/>
      <c r="E89" s="150"/>
      <c r="G89"/>
      <c r="H89"/>
      <c r="I89" s="150" t="s">
        <v>361</v>
      </c>
      <c r="J89" s="150" t="s">
        <v>362</v>
      </c>
      <c r="K89"/>
      <c r="L89" s="150" t="s">
        <v>315</v>
      </c>
      <c r="M89" s="150" t="s">
        <v>338</v>
      </c>
      <c r="O89" s="150" t="s">
        <v>7455</v>
      </c>
      <c r="P89" s="150" t="s">
        <v>2850</v>
      </c>
    </row>
    <row r="90" spans="1:16" s="157" customFormat="1" hidden="1">
      <c r="A90" s="150" t="s">
        <v>6878</v>
      </c>
      <c r="B90" s="150" t="s">
        <v>2865</v>
      </c>
      <c r="C90" s="150" t="s">
        <v>2866</v>
      </c>
      <c r="D90"/>
      <c r="E90" s="150"/>
      <c r="G90"/>
      <c r="H90"/>
      <c r="I90" s="150" t="s">
        <v>440</v>
      </c>
      <c r="J90" s="150" t="s">
        <v>441</v>
      </c>
      <c r="K90"/>
      <c r="L90" s="150" t="s">
        <v>315</v>
      </c>
      <c r="M90" s="150" t="s">
        <v>444</v>
      </c>
      <c r="O90" s="150" t="s">
        <v>7455</v>
      </c>
      <c r="P90" s="150" t="s">
        <v>2850</v>
      </c>
    </row>
    <row r="91" spans="1:16" s="157" customFormat="1" hidden="1">
      <c r="A91" s="150" t="s">
        <v>7356</v>
      </c>
      <c r="B91" s="150" t="s">
        <v>7357</v>
      </c>
      <c r="C91" s="150" t="s">
        <v>7435</v>
      </c>
      <c r="D91"/>
      <c r="E91" s="150"/>
      <c r="G91"/>
      <c r="H91"/>
      <c r="I91" s="150" t="s">
        <v>440</v>
      </c>
      <c r="J91" s="150" t="s">
        <v>441</v>
      </c>
      <c r="K91"/>
      <c r="L91" s="150" t="s">
        <v>315</v>
      </c>
      <c r="M91" s="150" t="s">
        <v>444</v>
      </c>
      <c r="O91" s="150" t="s">
        <v>7455</v>
      </c>
      <c r="P91" s="150" t="s">
        <v>2850</v>
      </c>
    </row>
    <row r="92" spans="1:16" s="157" customFormat="1" hidden="1">
      <c r="A92" s="150" t="s">
        <v>7383</v>
      </c>
      <c r="B92" s="150" t="s">
        <v>7384</v>
      </c>
      <c r="C92" s="150" t="s">
        <v>7436</v>
      </c>
      <c r="D92"/>
      <c r="E92" s="150"/>
      <c r="G92"/>
      <c r="H92"/>
      <c r="I92" s="150" t="s">
        <v>440</v>
      </c>
      <c r="J92" s="150" t="s">
        <v>441</v>
      </c>
      <c r="K92"/>
      <c r="L92" s="150" t="s">
        <v>315</v>
      </c>
      <c r="M92" s="150" t="s">
        <v>444</v>
      </c>
      <c r="O92" s="150" t="s">
        <v>7455</v>
      </c>
      <c r="P92" s="150" t="s">
        <v>2850</v>
      </c>
    </row>
    <row r="93" spans="1:16" s="157" customFormat="1" hidden="1">
      <c r="A93" s="150" t="s">
        <v>7388</v>
      </c>
      <c r="B93" s="150" t="s">
        <v>7389</v>
      </c>
      <c r="C93" s="150" t="s">
        <v>7437</v>
      </c>
      <c r="D93"/>
      <c r="E93" s="150"/>
      <c r="G93"/>
      <c r="H93"/>
      <c r="I93" s="150" t="s">
        <v>440</v>
      </c>
      <c r="J93" s="150" t="s">
        <v>441</v>
      </c>
      <c r="K93"/>
      <c r="L93" s="150" t="s">
        <v>315</v>
      </c>
      <c r="M93" s="150" t="s">
        <v>445</v>
      </c>
      <c r="O93" s="150" t="s">
        <v>7455</v>
      </c>
      <c r="P93" s="150" t="s">
        <v>2850</v>
      </c>
    </row>
    <row r="94" spans="1:16" s="157" customFormat="1" hidden="1">
      <c r="A94" s="150" t="s">
        <v>7534</v>
      </c>
      <c r="B94" s="150" t="s">
        <v>7389</v>
      </c>
      <c r="C94" s="150" t="s">
        <v>7437</v>
      </c>
      <c r="D94"/>
      <c r="E94" s="150"/>
      <c r="G94"/>
      <c r="H94"/>
      <c r="I94" s="150" t="s">
        <v>440</v>
      </c>
      <c r="J94" s="150" t="s">
        <v>441</v>
      </c>
      <c r="K94"/>
      <c r="L94" s="150" t="s">
        <v>315</v>
      </c>
      <c r="M94" s="150" t="s">
        <v>445</v>
      </c>
      <c r="O94" s="150" t="s">
        <v>7455</v>
      </c>
      <c r="P94" s="150" t="s">
        <v>2850</v>
      </c>
    </row>
    <row r="95" spans="1:16" s="157" customFormat="1" hidden="1">
      <c r="A95" s="150" t="s">
        <v>6879</v>
      </c>
      <c r="B95" s="150" t="s">
        <v>2850</v>
      </c>
      <c r="C95" s="150" t="s">
        <v>2863</v>
      </c>
      <c r="D95"/>
      <c r="E95" s="150"/>
      <c r="G95"/>
      <c r="H95"/>
      <c r="I95" s="150" t="s">
        <v>440</v>
      </c>
      <c r="J95" s="150" t="s">
        <v>441</v>
      </c>
      <c r="K95"/>
      <c r="L95" s="150" t="s">
        <v>315</v>
      </c>
      <c r="M95" s="150" t="s">
        <v>445</v>
      </c>
      <c r="O95" s="150" t="s">
        <v>7455</v>
      </c>
      <c r="P95" s="150" t="s">
        <v>2850</v>
      </c>
    </row>
    <row r="96" spans="1:16" s="157" customFormat="1" hidden="1">
      <c r="A96" s="150" t="s">
        <v>6880</v>
      </c>
      <c r="B96" s="150" t="s">
        <v>2896</v>
      </c>
      <c r="C96" s="150" t="s">
        <v>2897</v>
      </c>
      <c r="D96"/>
      <c r="E96" s="150"/>
      <c r="G96"/>
      <c r="H96"/>
      <c r="I96" s="150" t="s">
        <v>321</v>
      </c>
      <c r="J96" s="150" t="s">
        <v>322</v>
      </c>
      <c r="K96"/>
      <c r="L96" s="150" t="s">
        <v>439</v>
      </c>
      <c r="M96" s="150" t="s">
        <v>324</v>
      </c>
      <c r="O96" s="150" t="s">
        <v>5281</v>
      </c>
      <c r="P96" s="150" t="s">
        <v>2850</v>
      </c>
    </row>
    <row r="97" spans="1:16" s="157" customFormat="1" hidden="1">
      <c r="A97" s="150" t="s">
        <v>6881</v>
      </c>
      <c r="B97" s="150" t="s">
        <v>2905</v>
      </c>
      <c r="C97" s="150" t="s">
        <v>2906</v>
      </c>
      <c r="D97"/>
      <c r="E97" s="150"/>
      <c r="G97"/>
      <c r="H97"/>
      <c r="I97" s="150" t="s">
        <v>321</v>
      </c>
      <c r="J97" s="150" t="s">
        <v>322</v>
      </c>
      <c r="K97"/>
      <c r="L97" s="150" t="s">
        <v>439</v>
      </c>
      <c r="M97" s="150" t="s">
        <v>324</v>
      </c>
      <c r="O97" s="150" t="s">
        <v>5281</v>
      </c>
      <c r="P97" s="150" t="s">
        <v>2850</v>
      </c>
    </row>
    <row r="98" spans="1:16" s="157" customFormat="1" hidden="1">
      <c r="A98" s="150" t="s">
        <v>6882</v>
      </c>
      <c r="B98" s="150" t="s">
        <v>2911</v>
      </c>
      <c r="C98" s="150" t="s">
        <v>2912</v>
      </c>
      <c r="D98"/>
      <c r="E98" s="150"/>
      <c r="G98"/>
      <c r="H98"/>
      <c r="I98" s="150" t="s">
        <v>321</v>
      </c>
      <c r="J98" s="150" t="s">
        <v>322</v>
      </c>
      <c r="K98"/>
      <c r="L98" s="150" t="s">
        <v>1713</v>
      </c>
      <c r="M98" s="150" t="s">
        <v>324</v>
      </c>
      <c r="O98" s="150" t="s">
        <v>5281</v>
      </c>
      <c r="P98" s="150" t="s">
        <v>2850</v>
      </c>
    </row>
    <row r="99" spans="1:16" ht="15" hidden="1">
      <c r="A99" s="110" t="s">
        <v>7496</v>
      </c>
      <c r="B99" t="s">
        <v>7497</v>
      </c>
      <c r="C99" t="s">
        <v>7520</v>
      </c>
      <c r="I99" s="126" t="s">
        <v>7521</v>
      </c>
      <c r="J99" s="166" t="s">
        <v>7522</v>
      </c>
      <c r="L99" t="s">
        <v>271</v>
      </c>
      <c r="M99" t="s">
        <v>332</v>
      </c>
      <c r="O99" s="166" t="s">
        <v>7454</v>
      </c>
      <c r="P99" s="150" t="s">
        <v>7426</v>
      </c>
    </row>
    <row r="100" spans="1:16" hidden="1">
      <c r="A100" s="116" t="s">
        <v>7513</v>
      </c>
      <c r="B100" t="s">
        <v>7514</v>
      </c>
      <c r="C100" t="s">
        <v>7523</v>
      </c>
      <c r="I100" t="s">
        <v>275</v>
      </c>
      <c r="J100" s="157" t="s">
        <v>276</v>
      </c>
      <c r="L100" t="s">
        <v>271</v>
      </c>
      <c r="O100" s="166" t="s">
        <v>7454</v>
      </c>
      <c r="P100" s="150" t="s">
        <v>7426</v>
      </c>
    </row>
  </sheetData>
  <autoFilter ref="A2:Q100" xr:uid="{F701AC64-5FAE-4528-BFE8-26CD763843A8}">
    <filterColumn colId="0">
      <filters>
        <filter val="SIBA- HCM-Q2-25505"/>
      </filters>
    </filterColumn>
    <sortState xmlns:xlrd2="http://schemas.microsoft.com/office/spreadsheetml/2017/richdata2" ref="A3:Q41">
      <sortCondition ref="A2:A41"/>
    </sortState>
  </autoFilter>
  <conditionalFormatting sqref="A101:A1048576 A1:A98">
    <cfRule type="duplicateValues" dxfId="2" priority="1"/>
    <cfRule type="duplicateValues" dxfId="1" priority="119"/>
  </conditionalFormatting>
  <conditionalFormatting sqref="A101:A1048576 A42:A98">
    <cfRule type="duplicateValues" dxfId="0" priority="12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3C89-9545-49C3-BEA3-D2B2E756D760}">
  <dimension ref="A2:I2165"/>
  <sheetViews>
    <sheetView zoomScale="90" zoomScaleNormal="90" workbookViewId="0">
      <pane xSplit="1" ySplit="4" topLeftCell="F47" activePane="bottomRight" state="frozen"/>
      <selection pane="topRight" activeCell="B1" sqref="B1"/>
      <selection pane="bottomLeft" activeCell="A5" sqref="A5"/>
      <selection pane="bottomRight" activeCell="H15" sqref="H15"/>
    </sheetView>
  </sheetViews>
  <sheetFormatPr defaultRowHeight="14.25"/>
  <cols>
    <col min="1" max="1" width="15.75" customWidth="1"/>
    <col min="2" max="2" width="15.625" customWidth="1"/>
    <col min="3" max="3" width="13.875" customWidth="1"/>
    <col min="4" max="4" width="23.125" style="32" customWidth="1"/>
    <col min="5" max="5" width="49.625" customWidth="1"/>
    <col min="6" max="6" width="17.125" customWidth="1"/>
    <col min="7" max="7" width="14.125" customWidth="1"/>
    <col min="8" max="8" width="101" bestFit="1" customWidth="1"/>
    <col min="9" max="9" width="22.875" bestFit="1" customWidth="1"/>
  </cols>
  <sheetData>
    <row r="2" spans="1:9">
      <c r="A2" s="31" t="s">
        <v>10</v>
      </c>
      <c r="B2" t="s">
        <v>7050</v>
      </c>
    </row>
    <row r="3" spans="1:9" ht="15">
      <c r="D3"/>
      <c r="H3" s="129"/>
      <c r="I3" s="144">
        <f>SUBTOTAL(109,I5:I2165)</f>
        <v>22420397</v>
      </c>
    </row>
    <row r="4" spans="1:9">
      <c r="D4"/>
      <c r="I4" s="33" t="s">
        <v>5303</v>
      </c>
    </row>
    <row r="5" spans="1:9">
      <c r="A5" t="s">
        <v>441</v>
      </c>
      <c r="B5" t="s">
        <v>315</v>
      </c>
      <c r="C5" t="s">
        <v>7455</v>
      </c>
      <c r="D5" t="s">
        <v>6875</v>
      </c>
      <c r="E5" t="s">
        <v>2850</v>
      </c>
      <c r="F5" t="s">
        <v>5292</v>
      </c>
      <c r="G5" s="145">
        <v>46240</v>
      </c>
      <c r="H5" t="s">
        <v>7519</v>
      </c>
      <c r="I5" s="33">
        <v>-180468</v>
      </c>
    </row>
    <row r="6" spans="1:9">
      <c r="A6" t="s">
        <v>441</v>
      </c>
      <c r="B6" t="s">
        <v>315</v>
      </c>
      <c r="C6" t="s">
        <v>7455</v>
      </c>
      <c r="D6" t="s">
        <v>6875</v>
      </c>
      <c r="E6" t="s">
        <v>2850</v>
      </c>
      <c r="F6" t="s">
        <v>7478</v>
      </c>
      <c r="G6" s="145">
        <v>46237</v>
      </c>
      <c r="H6" t="s">
        <v>7480</v>
      </c>
      <c r="I6" s="33">
        <v>933281</v>
      </c>
    </row>
    <row r="7" spans="1:9">
      <c r="A7" t="s">
        <v>441</v>
      </c>
      <c r="B7" t="s">
        <v>315</v>
      </c>
      <c r="C7" t="s">
        <v>7455</v>
      </c>
      <c r="D7" t="s">
        <v>6878</v>
      </c>
      <c r="E7" t="s">
        <v>2850</v>
      </c>
      <c r="F7" t="s">
        <v>7466</v>
      </c>
      <c r="G7" s="145">
        <v>46235</v>
      </c>
      <c r="H7" t="s">
        <v>7468</v>
      </c>
      <c r="I7" s="33">
        <v>1001927</v>
      </c>
    </row>
    <row r="8" spans="1:9">
      <c r="A8" t="s">
        <v>441</v>
      </c>
      <c r="B8" t="s">
        <v>315</v>
      </c>
      <c r="C8" t="s">
        <v>7455</v>
      </c>
      <c r="D8" t="s">
        <v>6871</v>
      </c>
      <c r="E8" t="s">
        <v>2850</v>
      </c>
      <c r="F8" t="s">
        <v>7493</v>
      </c>
      <c r="G8" s="145">
        <v>46242</v>
      </c>
      <c r="H8" t="s">
        <v>7495</v>
      </c>
      <c r="I8" s="33">
        <v>1047548</v>
      </c>
    </row>
    <row r="9" spans="1:9">
      <c r="A9" t="s">
        <v>441</v>
      </c>
      <c r="B9" t="s">
        <v>315</v>
      </c>
      <c r="C9" t="s">
        <v>7455</v>
      </c>
      <c r="D9" t="s">
        <v>7241</v>
      </c>
      <c r="E9" t="s">
        <v>2850</v>
      </c>
      <c r="F9" t="s">
        <v>5292</v>
      </c>
      <c r="G9" s="145">
        <v>46235</v>
      </c>
      <c r="H9" t="s">
        <v>7518</v>
      </c>
      <c r="I9" s="33">
        <v>-189447</v>
      </c>
    </row>
    <row r="10" spans="1:9">
      <c r="A10" t="s">
        <v>441</v>
      </c>
      <c r="B10" t="s">
        <v>315</v>
      </c>
      <c r="C10" t="s">
        <v>7455</v>
      </c>
      <c r="D10" t="s">
        <v>7241</v>
      </c>
      <c r="E10" t="s">
        <v>2850</v>
      </c>
      <c r="F10" t="s">
        <v>7481</v>
      </c>
      <c r="G10" s="145">
        <v>46237</v>
      </c>
      <c r="H10" t="s">
        <v>7483</v>
      </c>
      <c r="I10" s="33">
        <v>1410647</v>
      </c>
    </row>
    <row r="11" spans="1:9">
      <c r="A11" t="s">
        <v>441</v>
      </c>
      <c r="B11" t="s">
        <v>315</v>
      </c>
      <c r="C11" t="s">
        <v>7455</v>
      </c>
      <c r="D11" t="s">
        <v>7356</v>
      </c>
      <c r="E11" t="s">
        <v>2850</v>
      </c>
      <c r="F11" t="s">
        <v>7487</v>
      </c>
      <c r="G11" s="145">
        <v>46237</v>
      </c>
      <c r="H11" t="s">
        <v>7489</v>
      </c>
      <c r="I11" s="33">
        <v>1111069</v>
      </c>
    </row>
    <row r="12" spans="1:9">
      <c r="A12" t="s">
        <v>441</v>
      </c>
      <c r="B12" t="s">
        <v>315</v>
      </c>
      <c r="C12" t="s">
        <v>7455</v>
      </c>
      <c r="D12" t="s">
        <v>7388</v>
      </c>
      <c r="E12" t="s">
        <v>2850</v>
      </c>
      <c r="F12" t="s">
        <v>7469</v>
      </c>
      <c r="G12" s="145">
        <v>46235</v>
      </c>
      <c r="H12" t="s">
        <v>7471</v>
      </c>
      <c r="I12" s="33">
        <v>720436</v>
      </c>
    </row>
    <row r="13" spans="1:9">
      <c r="D13"/>
      <c r="I13" s="33"/>
    </row>
    <row r="14" spans="1:9">
      <c r="A14" t="s">
        <v>276</v>
      </c>
      <c r="B14" t="s">
        <v>271</v>
      </c>
      <c r="C14" t="s">
        <v>7454</v>
      </c>
      <c r="D14" t="s">
        <v>7181</v>
      </c>
      <c r="E14" t="s">
        <v>7426</v>
      </c>
      <c r="F14" t="s">
        <v>7501</v>
      </c>
      <c r="G14" s="145">
        <v>46246</v>
      </c>
      <c r="H14" t="s">
        <v>7503</v>
      </c>
      <c r="I14" s="33">
        <v>1274689</v>
      </c>
    </row>
    <row r="15" spans="1:9">
      <c r="A15" t="s">
        <v>276</v>
      </c>
      <c r="B15" t="s">
        <v>271</v>
      </c>
      <c r="C15" t="s">
        <v>7454</v>
      </c>
      <c r="D15" t="s">
        <v>7513</v>
      </c>
      <c r="E15" t="s">
        <v>7426</v>
      </c>
      <c r="F15" t="s">
        <v>7515</v>
      </c>
      <c r="G15" s="145">
        <v>46260</v>
      </c>
      <c r="H15" t="s">
        <v>7517</v>
      </c>
      <c r="I15" s="33">
        <v>896334</v>
      </c>
    </row>
    <row r="16" spans="1:9">
      <c r="A16" t="s">
        <v>276</v>
      </c>
      <c r="B16" t="s">
        <v>271</v>
      </c>
      <c r="C16" t="s">
        <v>7454</v>
      </c>
      <c r="D16" t="s">
        <v>7425</v>
      </c>
      <c r="E16" t="s">
        <v>7426</v>
      </c>
      <c r="F16" t="s">
        <v>5292</v>
      </c>
      <c r="G16" s="145">
        <v>46172</v>
      </c>
      <c r="H16" t="s">
        <v>7524</v>
      </c>
      <c r="I16" s="33">
        <v>-114645</v>
      </c>
    </row>
    <row r="17" spans="1:9">
      <c r="A17" t="s">
        <v>276</v>
      </c>
      <c r="B17" t="s">
        <v>271</v>
      </c>
      <c r="C17" t="s">
        <v>7454</v>
      </c>
      <c r="D17" t="s">
        <v>7425</v>
      </c>
      <c r="E17" t="s">
        <v>7426</v>
      </c>
      <c r="F17" t="s">
        <v>5292</v>
      </c>
      <c r="G17" s="145">
        <v>46203</v>
      </c>
      <c r="H17" t="s">
        <v>7525</v>
      </c>
      <c r="I17" s="33">
        <v>-69011</v>
      </c>
    </row>
    <row r="18" spans="1:9">
      <c r="A18" t="s">
        <v>276</v>
      </c>
      <c r="B18" t="s">
        <v>271</v>
      </c>
      <c r="C18" t="s">
        <v>7454</v>
      </c>
      <c r="D18" t="s">
        <v>7425</v>
      </c>
      <c r="E18" t="s">
        <v>7426</v>
      </c>
      <c r="F18" t="s">
        <v>5292</v>
      </c>
      <c r="G18" s="145">
        <v>46233</v>
      </c>
      <c r="H18" t="s">
        <v>7526</v>
      </c>
      <c r="I18" s="33">
        <v>-113397</v>
      </c>
    </row>
    <row r="19" spans="1:9">
      <c r="A19" t="s">
        <v>276</v>
      </c>
      <c r="B19" t="s">
        <v>271</v>
      </c>
      <c r="C19" t="s">
        <v>7454</v>
      </c>
      <c r="D19" t="s">
        <v>7425</v>
      </c>
      <c r="E19" t="s">
        <v>7426</v>
      </c>
      <c r="F19" t="s">
        <v>5292</v>
      </c>
      <c r="G19" s="145">
        <v>46264</v>
      </c>
      <c r="H19" t="s">
        <v>7527</v>
      </c>
      <c r="I19" s="33">
        <v>-97007</v>
      </c>
    </row>
    <row r="20" spans="1:9">
      <c r="A20" t="s">
        <v>291</v>
      </c>
      <c r="B20" t="s">
        <v>271</v>
      </c>
      <c r="C20" t="s">
        <v>7454</v>
      </c>
      <c r="D20" t="s">
        <v>7204</v>
      </c>
      <c r="E20" t="s">
        <v>7426</v>
      </c>
      <c r="F20" t="s">
        <v>7507</v>
      </c>
      <c r="G20" s="145">
        <v>46247</v>
      </c>
      <c r="H20" t="s">
        <v>7509</v>
      </c>
      <c r="I20" s="33">
        <v>1462837</v>
      </c>
    </row>
    <row r="21" spans="1:9">
      <c r="A21" t="s">
        <v>291</v>
      </c>
      <c r="B21" t="s">
        <v>271</v>
      </c>
      <c r="C21" t="s">
        <v>7454</v>
      </c>
      <c r="D21" t="s">
        <v>7233</v>
      </c>
      <c r="E21" t="s">
        <v>7426</v>
      </c>
      <c r="F21" t="s">
        <v>7504</v>
      </c>
      <c r="G21" s="145">
        <v>46247</v>
      </c>
      <c r="H21" t="s">
        <v>7506</v>
      </c>
      <c r="I21" s="33">
        <v>969214</v>
      </c>
    </row>
    <row r="22" spans="1:9">
      <c r="A22" t="s">
        <v>291</v>
      </c>
      <c r="B22" t="s">
        <v>7323</v>
      </c>
      <c r="C22" t="s">
        <v>7454</v>
      </c>
      <c r="D22" t="s">
        <v>7430</v>
      </c>
      <c r="E22" t="s">
        <v>7426</v>
      </c>
      <c r="F22" t="s">
        <v>7490</v>
      </c>
      <c r="G22" s="145">
        <v>46239</v>
      </c>
      <c r="H22" t="s">
        <v>7492</v>
      </c>
      <c r="I22" s="33">
        <v>2510551</v>
      </c>
    </row>
    <row r="23" spans="1:9">
      <c r="A23" t="s">
        <v>305</v>
      </c>
      <c r="B23" t="s">
        <v>271</v>
      </c>
      <c r="C23" t="s">
        <v>7454</v>
      </c>
      <c r="D23" t="s">
        <v>7209</v>
      </c>
      <c r="E23" t="s">
        <v>7426</v>
      </c>
      <c r="F23" t="s">
        <v>7510</v>
      </c>
      <c r="G23" s="145">
        <v>46252</v>
      </c>
      <c r="H23" t="s">
        <v>7512</v>
      </c>
      <c r="I23" s="33">
        <v>1028408</v>
      </c>
    </row>
    <row r="24" spans="1:9">
      <c r="D24"/>
      <c r="I24" s="33"/>
    </row>
    <row r="25" spans="1:9">
      <c r="A25" t="s">
        <v>362</v>
      </c>
      <c r="B25" t="s">
        <v>315</v>
      </c>
      <c r="C25" t="s">
        <v>7455</v>
      </c>
      <c r="D25" t="s">
        <v>6877</v>
      </c>
      <c r="E25" t="s">
        <v>2850</v>
      </c>
      <c r="F25" t="s">
        <v>7484</v>
      </c>
      <c r="G25" s="145">
        <v>46237</v>
      </c>
      <c r="H25" t="s">
        <v>7486</v>
      </c>
      <c r="I25" s="33">
        <v>2427707</v>
      </c>
    </row>
    <row r="26" spans="1:9">
      <c r="A26" t="s">
        <v>362</v>
      </c>
      <c r="B26" t="s">
        <v>315</v>
      </c>
      <c r="C26" t="s">
        <v>7455</v>
      </c>
      <c r="D26" t="s">
        <v>7066</v>
      </c>
      <c r="E26" t="s">
        <v>2850</v>
      </c>
      <c r="F26" t="s">
        <v>7475</v>
      </c>
      <c r="G26" s="145">
        <v>46237</v>
      </c>
      <c r="H26" t="s">
        <v>7477</v>
      </c>
      <c r="I26" s="33">
        <v>1133117</v>
      </c>
    </row>
    <row r="27" spans="1:9">
      <c r="A27" t="s">
        <v>362</v>
      </c>
      <c r="B27" t="s">
        <v>315</v>
      </c>
      <c r="C27" t="s">
        <v>7455</v>
      </c>
      <c r="D27" t="s">
        <v>7225</v>
      </c>
      <c r="E27" t="s">
        <v>2850</v>
      </c>
      <c r="F27" t="s">
        <v>7472</v>
      </c>
      <c r="G27" s="145">
        <v>46237</v>
      </c>
      <c r="H27" t="s">
        <v>7474</v>
      </c>
      <c r="I27" s="33">
        <v>1270184</v>
      </c>
    </row>
    <row r="28" spans="1:9">
      <c r="A28" t="s">
        <v>362</v>
      </c>
      <c r="B28" t="s">
        <v>315</v>
      </c>
      <c r="C28" t="s">
        <v>7455</v>
      </c>
      <c r="D28" t="s">
        <v>7286</v>
      </c>
      <c r="E28" t="s">
        <v>2850</v>
      </c>
      <c r="F28" t="s">
        <v>7463</v>
      </c>
      <c r="G28" s="145">
        <v>46235</v>
      </c>
      <c r="H28" t="s">
        <v>7465</v>
      </c>
      <c r="I28" s="33">
        <v>2427707</v>
      </c>
    </row>
    <row r="29" spans="1:9">
      <c r="D29"/>
      <c r="I29" s="33"/>
    </row>
    <row r="30" spans="1:9">
      <c r="A30" t="s">
        <v>7522</v>
      </c>
      <c r="B30" t="s">
        <v>271</v>
      </c>
      <c r="C30" t="s">
        <v>7454</v>
      </c>
      <c r="D30" t="s">
        <v>7496</v>
      </c>
      <c r="E30" t="s">
        <v>7426</v>
      </c>
      <c r="F30" t="s">
        <v>7498</v>
      </c>
      <c r="G30" s="145">
        <v>46246</v>
      </c>
      <c r="H30" t="s">
        <v>7500</v>
      </c>
      <c r="I30" s="33">
        <v>1558716</v>
      </c>
    </row>
    <row r="31" spans="1:9">
      <c r="D31"/>
      <c r="I31" s="33"/>
    </row>
    <row r="32" spans="1:9">
      <c r="D32"/>
    </row>
    <row r="33" spans="4:4">
      <c r="D33"/>
    </row>
    <row r="34" spans="4:4">
      <c r="D34"/>
    </row>
    <row r="35" spans="4:4">
      <c r="D35"/>
    </row>
    <row r="36" spans="4:4">
      <c r="D36"/>
    </row>
    <row r="37" spans="4:4">
      <c r="D37"/>
    </row>
    <row r="38" spans="4:4">
      <c r="D38"/>
    </row>
    <row r="39" spans="4:4">
      <c r="D39"/>
    </row>
    <row r="40" spans="4:4">
      <c r="D40"/>
    </row>
    <row r="41" spans="4:4">
      <c r="D41"/>
    </row>
    <row r="42" spans="4:4">
      <c r="D42"/>
    </row>
    <row r="43" spans="4:4">
      <c r="D43"/>
    </row>
    <row r="44" spans="4:4">
      <c r="D44"/>
    </row>
    <row r="45" spans="4:4">
      <c r="D45"/>
    </row>
    <row r="46" spans="4:4">
      <c r="D46"/>
    </row>
    <row r="47" spans="4:4">
      <c r="D47"/>
    </row>
    <row r="48" spans="4:4">
      <c r="D48"/>
    </row>
    <row r="49" spans="4:4">
      <c r="D49"/>
    </row>
    <row r="50" spans="4:4">
      <c r="D50"/>
    </row>
    <row r="51" spans="4:4">
      <c r="D51"/>
    </row>
    <row r="52" spans="4:4">
      <c r="D52"/>
    </row>
    <row r="53" spans="4:4">
      <c r="D53"/>
    </row>
    <row r="54" spans="4:4">
      <c r="D54"/>
    </row>
    <row r="55" spans="4:4">
      <c r="D55"/>
    </row>
    <row r="56" spans="4:4">
      <c r="D56"/>
    </row>
    <row r="57" spans="4:4">
      <c r="D57"/>
    </row>
    <row r="58" spans="4:4">
      <c r="D58"/>
    </row>
    <row r="59" spans="4:4">
      <c r="D59"/>
    </row>
    <row r="60" spans="4:4">
      <c r="D60"/>
    </row>
    <row r="61" spans="4:4">
      <c r="D61"/>
    </row>
    <row r="62" spans="4:4">
      <c r="D62"/>
    </row>
    <row r="63" spans="4:4">
      <c r="D63"/>
    </row>
    <row r="64" spans="4:4">
      <c r="D64"/>
    </row>
    <row r="65" spans="4:4">
      <c r="D65"/>
    </row>
    <row r="66" spans="4:4">
      <c r="D66"/>
    </row>
    <row r="67" spans="4:4">
      <c r="D67"/>
    </row>
    <row r="68" spans="4:4">
      <c r="D68"/>
    </row>
    <row r="69" spans="4:4">
      <c r="D69"/>
    </row>
    <row r="70" spans="4:4">
      <c r="D70"/>
    </row>
    <row r="71" spans="4:4">
      <c r="D71"/>
    </row>
    <row r="72" spans="4:4">
      <c r="D72"/>
    </row>
    <row r="73" spans="4:4">
      <c r="D73"/>
    </row>
    <row r="74" spans="4:4">
      <c r="D74"/>
    </row>
    <row r="75" spans="4:4">
      <c r="D75"/>
    </row>
    <row r="76" spans="4:4">
      <c r="D76"/>
    </row>
    <row r="77" spans="4:4">
      <c r="D77"/>
    </row>
    <row r="78" spans="4:4">
      <c r="D78"/>
    </row>
    <row r="79" spans="4:4">
      <c r="D79"/>
    </row>
    <row r="80" spans="4:4">
      <c r="D80"/>
    </row>
    <row r="81" spans="4:4">
      <c r="D81"/>
    </row>
    <row r="82" spans="4:4">
      <c r="D82"/>
    </row>
    <row r="83" spans="4:4">
      <c r="D83"/>
    </row>
    <row r="84" spans="4:4">
      <c r="D84"/>
    </row>
    <row r="85" spans="4:4">
      <c r="D85"/>
    </row>
    <row r="86" spans="4:4">
      <c r="D86"/>
    </row>
    <row r="87" spans="4:4">
      <c r="D87"/>
    </row>
    <row r="88" spans="4:4">
      <c r="D88"/>
    </row>
    <row r="89" spans="4:4">
      <c r="D89"/>
    </row>
    <row r="90" spans="4:4">
      <c r="D90"/>
    </row>
    <row r="91" spans="4:4">
      <c r="D91"/>
    </row>
    <row r="92" spans="4:4">
      <c r="D92"/>
    </row>
    <row r="93" spans="4:4">
      <c r="D93"/>
    </row>
    <row r="94" spans="4:4">
      <c r="D94"/>
    </row>
    <row r="95" spans="4:4">
      <c r="D95"/>
    </row>
    <row r="96" spans="4:4">
      <c r="D96"/>
    </row>
    <row r="97" spans="4:4">
      <c r="D97"/>
    </row>
    <row r="98" spans="4:4">
      <c r="D98"/>
    </row>
    <row r="99" spans="4:4">
      <c r="D99"/>
    </row>
    <row r="100" spans="4:4">
      <c r="D100"/>
    </row>
    <row r="101" spans="4:4">
      <c r="D101"/>
    </row>
    <row r="102" spans="4:4">
      <c r="D102"/>
    </row>
    <row r="103" spans="4:4">
      <c r="D103"/>
    </row>
    <row r="104" spans="4:4">
      <c r="D104"/>
    </row>
    <row r="105" spans="4:4">
      <c r="D105"/>
    </row>
    <row r="106" spans="4:4">
      <c r="D106"/>
    </row>
    <row r="107" spans="4:4">
      <c r="D107"/>
    </row>
    <row r="108" spans="4:4">
      <c r="D108"/>
    </row>
    <row r="109" spans="4:4">
      <c r="D109"/>
    </row>
    <row r="110" spans="4:4">
      <c r="D110"/>
    </row>
    <row r="111" spans="4:4">
      <c r="D111"/>
    </row>
    <row r="112" spans="4:4">
      <c r="D112"/>
    </row>
    <row r="113" spans="4:4">
      <c r="D113"/>
    </row>
    <row r="114" spans="4:4">
      <c r="D114"/>
    </row>
    <row r="115" spans="4:4">
      <c r="D115"/>
    </row>
    <row r="116" spans="4:4">
      <c r="D116"/>
    </row>
    <row r="117" spans="4:4">
      <c r="D117"/>
    </row>
    <row r="118" spans="4:4">
      <c r="D118"/>
    </row>
    <row r="119" spans="4:4">
      <c r="D119"/>
    </row>
    <row r="120" spans="4:4">
      <c r="D120"/>
    </row>
    <row r="121" spans="4:4">
      <c r="D121"/>
    </row>
    <row r="122" spans="4:4">
      <c r="D122"/>
    </row>
    <row r="123" spans="4:4">
      <c r="D123"/>
    </row>
    <row r="124" spans="4:4">
      <c r="D124"/>
    </row>
    <row r="125" spans="4:4">
      <c r="D125"/>
    </row>
    <row r="126" spans="4:4">
      <c r="D126"/>
    </row>
    <row r="127" spans="4:4">
      <c r="D127"/>
    </row>
    <row r="128" spans="4:4">
      <c r="D128"/>
    </row>
    <row r="129" spans="4:4">
      <c r="D129"/>
    </row>
    <row r="130" spans="4:4">
      <c r="D130"/>
    </row>
    <row r="131" spans="4:4">
      <c r="D131"/>
    </row>
    <row r="132" spans="4:4">
      <c r="D132"/>
    </row>
    <row r="133" spans="4:4">
      <c r="D133"/>
    </row>
    <row r="134" spans="4:4">
      <c r="D134"/>
    </row>
    <row r="135" spans="4:4">
      <c r="D135"/>
    </row>
    <row r="136" spans="4:4">
      <c r="D136"/>
    </row>
    <row r="137" spans="4:4">
      <c r="D137"/>
    </row>
    <row r="138" spans="4:4">
      <c r="D138"/>
    </row>
    <row r="139" spans="4:4">
      <c r="D139"/>
    </row>
    <row r="140" spans="4:4">
      <c r="D140"/>
    </row>
    <row r="141" spans="4:4">
      <c r="D141"/>
    </row>
    <row r="142" spans="4:4">
      <c r="D142"/>
    </row>
    <row r="143" spans="4:4">
      <c r="D143"/>
    </row>
    <row r="144" spans="4:4">
      <c r="D144"/>
    </row>
    <row r="145" spans="4:4">
      <c r="D145"/>
    </row>
    <row r="146" spans="4:4">
      <c r="D146"/>
    </row>
    <row r="147" spans="4:4">
      <c r="D147"/>
    </row>
    <row r="148" spans="4:4">
      <c r="D148"/>
    </row>
    <row r="149" spans="4:4">
      <c r="D149"/>
    </row>
    <row r="150" spans="4:4">
      <c r="D150"/>
    </row>
    <row r="151" spans="4:4">
      <c r="D151"/>
    </row>
    <row r="152" spans="4:4">
      <c r="D152"/>
    </row>
    <row r="153" spans="4:4">
      <c r="D153"/>
    </row>
    <row r="154" spans="4:4">
      <c r="D154"/>
    </row>
    <row r="155" spans="4:4">
      <c r="D155"/>
    </row>
    <row r="156" spans="4:4">
      <c r="D156"/>
    </row>
    <row r="157" spans="4:4">
      <c r="D157"/>
    </row>
    <row r="158" spans="4:4">
      <c r="D158"/>
    </row>
    <row r="159" spans="4:4">
      <c r="D159"/>
    </row>
    <row r="160" spans="4:4">
      <c r="D160"/>
    </row>
    <row r="161" spans="4:4">
      <c r="D161"/>
    </row>
    <row r="162" spans="4:4">
      <c r="D162"/>
    </row>
    <row r="163" spans="4:4">
      <c r="D163"/>
    </row>
    <row r="164" spans="4:4">
      <c r="D164"/>
    </row>
    <row r="165" spans="4:4">
      <c r="D165"/>
    </row>
    <row r="166" spans="4:4">
      <c r="D166"/>
    </row>
    <row r="167" spans="4:4">
      <c r="D167"/>
    </row>
    <row r="168" spans="4:4">
      <c r="D168"/>
    </row>
    <row r="169" spans="4:4">
      <c r="D169"/>
    </row>
    <row r="170" spans="4:4">
      <c r="D170"/>
    </row>
    <row r="171" spans="4:4">
      <c r="D171"/>
    </row>
    <row r="172" spans="4:4">
      <c r="D172"/>
    </row>
    <row r="173" spans="4:4">
      <c r="D173"/>
    </row>
    <row r="174" spans="4:4">
      <c r="D174"/>
    </row>
    <row r="175" spans="4:4">
      <c r="D175"/>
    </row>
    <row r="176" spans="4:4">
      <c r="D176"/>
    </row>
    <row r="177" spans="4:4">
      <c r="D177"/>
    </row>
    <row r="178" spans="4:4">
      <c r="D178"/>
    </row>
    <row r="179" spans="4:4">
      <c r="D179"/>
    </row>
    <row r="180" spans="4:4">
      <c r="D180"/>
    </row>
    <row r="181" spans="4:4">
      <c r="D181"/>
    </row>
    <row r="182" spans="4:4">
      <c r="D182"/>
    </row>
    <row r="183" spans="4:4">
      <c r="D183"/>
    </row>
    <row r="184" spans="4:4">
      <c r="D184"/>
    </row>
    <row r="185" spans="4:4">
      <c r="D185"/>
    </row>
    <row r="186" spans="4:4">
      <c r="D186"/>
    </row>
    <row r="187" spans="4:4">
      <c r="D187"/>
    </row>
    <row r="188" spans="4:4">
      <c r="D188"/>
    </row>
    <row r="189" spans="4:4">
      <c r="D189"/>
    </row>
    <row r="190" spans="4:4">
      <c r="D190"/>
    </row>
    <row r="191" spans="4:4">
      <c r="D191"/>
    </row>
    <row r="192" spans="4:4">
      <c r="D192"/>
    </row>
    <row r="193" spans="4:4">
      <c r="D193"/>
    </row>
    <row r="194" spans="4:4">
      <c r="D194"/>
    </row>
    <row r="195" spans="4:4">
      <c r="D195"/>
    </row>
    <row r="196" spans="4:4">
      <c r="D196"/>
    </row>
    <row r="197" spans="4:4">
      <c r="D197"/>
    </row>
    <row r="198" spans="4:4">
      <c r="D198"/>
    </row>
    <row r="199" spans="4:4">
      <c r="D199"/>
    </row>
    <row r="200" spans="4:4">
      <c r="D200"/>
    </row>
    <row r="201" spans="4:4">
      <c r="D201"/>
    </row>
    <row r="202" spans="4:4">
      <c r="D202"/>
    </row>
    <row r="203" spans="4:4">
      <c r="D203"/>
    </row>
    <row r="204" spans="4:4">
      <c r="D204"/>
    </row>
    <row r="205" spans="4:4">
      <c r="D205"/>
    </row>
    <row r="206" spans="4:4">
      <c r="D206"/>
    </row>
    <row r="207" spans="4:4">
      <c r="D207"/>
    </row>
    <row r="208" spans="4:4">
      <c r="D208"/>
    </row>
    <row r="209" spans="4:4">
      <c r="D209"/>
    </row>
    <row r="210" spans="4:4">
      <c r="D210"/>
    </row>
    <row r="211" spans="4:4">
      <c r="D211"/>
    </row>
    <row r="212" spans="4:4">
      <c r="D212"/>
    </row>
    <row r="213" spans="4:4">
      <c r="D213"/>
    </row>
    <row r="214" spans="4:4">
      <c r="D214"/>
    </row>
    <row r="215" spans="4:4">
      <c r="D215"/>
    </row>
    <row r="216" spans="4:4">
      <c r="D216"/>
    </row>
    <row r="217" spans="4:4">
      <c r="D217"/>
    </row>
    <row r="218" spans="4:4">
      <c r="D218"/>
    </row>
    <row r="219" spans="4:4">
      <c r="D219"/>
    </row>
    <row r="220" spans="4:4">
      <c r="D220"/>
    </row>
    <row r="221" spans="4:4">
      <c r="D221"/>
    </row>
    <row r="222" spans="4:4">
      <c r="D222"/>
    </row>
    <row r="223" spans="4:4">
      <c r="D223"/>
    </row>
    <row r="224" spans="4:4">
      <c r="D224"/>
    </row>
    <row r="225" spans="4:4">
      <c r="D225"/>
    </row>
    <row r="226" spans="4:4">
      <c r="D226"/>
    </row>
    <row r="227" spans="4:4">
      <c r="D227"/>
    </row>
    <row r="228" spans="4:4">
      <c r="D228"/>
    </row>
    <row r="229" spans="4:4">
      <c r="D229"/>
    </row>
    <row r="230" spans="4:4">
      <c r="D230"/>
    </row>
    <row r="231" spans="4:4">
      <c r="D231"/>
    </row>
    <row r="232" spans="4:4">
      <c r="D232"/>
    </row>
    <row r="233" spans="4:4">
      <c r="D233"/>
    </row>
    <row r="234" spans="4:4">
      <c r="D234"/>
    </row>
    <row r="235" spans="4:4">
      <c r="D235"/>
    </row>
    <row r="236" spans="4:4">
      <c r="D236"/>
    </row>
    <row r="237" spans="4:4">
      <c r="D237"/>
    </row>
    <row r="238" spans="4:4">
      <c r="D238"/>
    </row>
    <row r="239" spans="4:4">
      <c r="D239"/>
    </row>
    <row r="240" spans="4:4">
      <c r="D240"/>
    </row>
    <row r="241" spans="4:4">
      <c r="D241"/>
    </row>
    <row r="242" spans="4:4">
      <c r="D242"/>
    </row>
    <row r="243" spans="4:4">
      <c r="D243"/>
    </row>
    <row r="244" spans="4:4">
      <c r="D244"/>
    </row>
    <row r="245" spans="4:4">
      <c r="D245"/>
    </row>
    <row r="246" spans="4:4">
      <c r="D246"/>
    </row>
    <row r="247" spans="4:4">
      <c r="D247"/>
    </row>
    <row r="248" spans="4:4">
      <c r="D248"/>
    </row>
    <row r="249" spans="4:4">
      <c r="D249"/>
    </row>
    <row r="250" spans="4:4">
      <c r="D250"/>
    </row>
    <row r="251" spans="4:4">
      <c r="D251"/>
    </row>
    <row r="252" spans="4:4">
      <c r="D252"/>
    </row>
    <row r="253" spans="4:4">
      <c r="D253"/>
    </row>
    <row r="254" spans="4:4">
      <c r="D254"/>
    </row>
    <row r="255" spans="4:4">
      <c r="D255"/>
    </row>
    <row r="256" spans="4:4">
      <c r="D256"/>
    </row>
    <row r="257" spans="4:4">
      <c r="D257"/>
    </row>
    <row r="258" spans="4:4">
      <c r="D258"/>
    </row>
    <row r="259" spans="4:4">
      <c r="D259"/>
    </row>
    <row r="260" spans="4:4">
      <c r="D260"/>
    </row>
    <row r="261" spans="4:4">
      <c r="D261"/>
    </row>
    <row r="262" spans="4:4">
      <c r="D262"/>
    </row>
    <row r="263" spans="4:4">
      <c r="D263"/>
    </row>
    <row r="264" spans="4:4">
      <c r="D264"/>
    </row>
    <row r="265" spans="4:4">
      <c r="D265"/>
    </row>
    <row r="266" spans="4:4">
      <c r="D266"/>
    </row>
    <row r="267" spans="4:4">
      <c r="D267"/>
    </row>
    <row r="268" spans="4:4">
      <c r="D268"/>
    </row>
    <row r="269" spans="4:4">
      <c r="D269"/>
    </row>
    <row r="270" spans="4:4">
      <c r="D270"/>
    </row>
    <row r="271" spans="4:4">
      <c r="D271"/>
    </row>
    <row r="272" spans="4:4">
      <c r="D272"/>
    </row>
    <row r="273" spans="4:4">
      <c r="D273"/>
    </row>
    <row r="274" spans="4:4">
      <c r="D274"/>
    </row>
    <row r="275" spans="4:4">
      <c r="D275"/>
    </row>
    <row r="276" spans="4:4">
      <c r="D276"/>
    </row>
    <row r="277" spans="4:4">
      <c r="D277"/>
    </row>
    <row r="278" spans="4:4">
      <c r="D278"/>
    </row>
    <row r="279" spans="4:4">
      <c r="D279"/>
    </row>
    <row r="280" spans="4:4">
      <c r="D280"/>
    </row>
    <row r="281" spans="4:4">
      <c r="D281"/>
    </row>
    <row r="282" spans="4:4">
      <c r="D282"/>
    </row>
    <row r="283" spans="4:4">
      <c r="D283"/>
    </row>
    <row r="284" spans="4:4">
      <c r="D284"/>
    </row>
    <row r="285" spans="4:4">
      <c r="D285"/>
    </row>
    <row r="286" spans="4:4">
      <c r="D286"/>
    </row>
    <row r="287" spans="4:4">
      <c r="D287"/>
    </row>
    <row r="288" spans="4:4">
      <c r="D288"/>
    </row>
    <row r="289" spans="4:4">
      <c r="D289"/>
    </row>
    <row r="290" spans="4:4">
      <c r="D290"/>
    </row>
    <row r="291" spans="4:4">
      <c r="D291"/>
    </row>
    <row r="292" spans="4:4">
      <c r="D292"/>
    </row>
    <row r="293" spans="4:4">
      <c r="D293"/>
    </row>
    <row r="294" spans="4:4">
      <c r="D294"/>
    </row>
    <row r="295" spans="4:4">
      <c r="D295"/>
    </row>
    <row r="296" spans="4:4">
      <c r="D296"/>
    </row>
    <row r="297" spans="4:4">
      <c r="D297"/>
    </row>
    <row r="298" spans="4:4">
      <c r="D298"/>
    </row>
    <row r="299" spans="4:4">
      <c r="D299"/>
    </row>
    <row r="300" spans="4:4">
      <c r="D300"/>
    </row>
    <row r="301" spans="4:4">
      <c r="D301"/>
    </row>
    <row r="302" spans="4:4">
      <c r="D302"/>
    </row>
    <row r="303" spans="4:4">
      <c r="D303"/>
    </row>
    <row r="304" spans="4:4">
      <c r="D304"/>
    </row>
    <row r="305" spans="4:4">
      <c r="D305"/>
    </row>
    <row r="306" spans="4:4">
      <c r="D306"/>
    </row>
    <row r="307" spans="4:4">
      <c r="D307"/>
    </row>
    <row r="308" spans="4:4">
      <c r="D308"/>
    </row>
    <row r="309" spans="4:4">
      <c r="D309"/>
    </row>
    <row r="310" spans="4:4">
      <c r="D310"/>
    </row>
    <row r="311" spans="4:4">
      <c r="D311"/>
    </row>
    <row r="312" spans="4:4">
      <c r="D312"/>
    </row>
    <row r="313" spans="4:4">
      <c r="D313"/>
    </row>
    <row r="314" spans="4:4">
      <c r="D314"/>
    </row>
    <row r="315" spans="4:4">
      <c r="D315"/>
    </row>
    <row r="316" spans="4:4">
      <c r="D316"/>
    </row>
    <row r="317" spans="4:4">
      <c r="D317"/>
    </row>
    <row r="318" spans="4:4">
      <c r="D318"/>
    </row>
    <row r="319" spans="4:4">
      <c r="D319"/>
    </row>
    <row r="320" spans="4:4">
      <c r="D320"/>
    </row>
    <row r="321" spans="4:4">
      <c r="D321"/>
    </row>
    <row r="322" spans="4:4">
      <c r="D322"/>
    </row>
    <row r="323" spans="4:4">
      <c r="D323"/>
    </row>
    <row r="324" spans="4:4">
      <c r="D324"/>
    </row>
    <row r="325" spans="4:4">
      <c r="D325"/>
    </row>
    <row r="326" spans="4:4">
      <c r="D326"/>
    </row>
    <row r="327" spans="4:4">
      <c r="D327"/>
    </row>
    <row r="328" spans="4:4">
      <c r="D328"/>
    </row>
    <row r="329" spans="4:4">
      <c r="D329"/>
    </row>
    <row r="330" spans="4:4">
      <c r="D330"/>
    </row>
    <row r="331" spans="4:4">
      <c r="D331"/>
    </row>
    <row r="332" spans="4:4">
      <c r="D332"/>
    </row>
    <row r="333" spans="4:4">
      <c r="D333"/>
    </row>
    <row r="334" spans="4:4">
      <c r="D334"/>
    </row>
    <row r="335" spans="4:4">
      <c r="D335"/>
    </row>
    <row r="336" spans="4:4">
      <c r="D336"/>
    </row>
    <row r="337" spans="4:4">
      <c r="D337"/>
    </row>
    <row r="338" spans="4:4">
      <c r="D338"/>
    </row>
    <row r="339" spans="4:4">
      <c r="D339"/>
    </row>
    <row r="340" spans="4:4">
      <c r="D340"/>
    </row>
    <row r="341" spans="4:4">
      <c r="D341"/>
    </row>
    <row r="342" spans="4:4">
      <c r="D342"/>
    </row>
    <row r="343" spans="4:4">
      <c r="D343"/>
    </row>
    <row r="344" spans="4:4">
      <c r="D344"/>
    </row>
    <row r="345" spans="4:4">
      <c r="D345"/>
    </row>
    <row r="346" spans="4:4">
      <c r="D346"/>
    </row>
    <row r="347" spans="4:4">
      <c r="D347"/>
    </row>
    <row r="348" spans="4:4">
      <c r="D348"/>
    </row>
    <row r="349" spans="4:4">
      <c r="D349"/>
    </row>
    <row r="350" spans="4:4">
      <c r="D350"/>
    </row>
    <row r="351" spans="4:4">
      <c r="D351"/>
    </row>
    <row r="352" spans="4:4">
      <c r="D352"/>
    </row>
    <row r="353" spans="4:4">
      <c r="D353"/>
    </row>
    <row r="354" spans="4:4">
      <c r="D354"/>
    </row>
    <row r="355" spans="4:4">
      <c r="D355"/>
    </row>
    <row r="356" spans="4:4">
      <c r="D356"/>
    </row>
    <row r="357" spans="4:4">
      <c r="D357"/>
    </row>
    <row r="358" spans="4:4">
      <c r="D358"/>
    </row>
    <row r="359" spans="4:4">
      <c r="D359"/>
    </row>
    <row r="360" spans="4:4">
      <c r="D360"/>
    </row>
    <row r="361" spans="4:4">
      <c r="D361"/>
    </row>
    <row r="362" spans="4:4">
      <c r="D362"/>
    </row>
    <row r="363" spans="4:4">
      <c r="D363"/>
    </row>
    <row r="364" spans="4:4">
      <c r="D364"/>
    </row>
    <row r="365" spans="4:4">
      <c r="D365"/>
    </row>
    <row r="366" spans="4:4">
      <c r="D366"/>
    </row>
    <row r="367" spans="4:4">
      <c r="D367"/>
    </row>
    <row r="368" spans="4:4">
      <c r="D368"/>
    </row>
    <row r="369" spans="4:4">
      <c r="D369"/>
    </row>
    <row r="370" spans="4:4">
      <c r="D370"/>
    </row>
    <row r="371" spans="4:4">
      <c r="D371"/>
    </row>
    <row r="372" spans="4:4">
      <c r="D372"/>
    </row>
    <row r="373" spans="4:4">
      <c r="D373"/>
    </row>
    <row r="374" spans="4:4">
      <c r="D374"/>
    </row>
    <row r="375" spans="4:4">
      <c r="D375"/>
    </row>
    <row r="376" spans="4:4">
      <c r="D376"/>
    </row>
    <row r="377" spans="4:4">
      <c r="D377"/>
    </row>
    <row r="378" spans="4:4">
      <c r="D378"/>
    </row>
    <row r="379" spans="4:4">
      <c r="D379"/>
    </row>
    <row r="380" spans="4:4">
      <c r="D380"/>
    </row>
    <row r="381" spans="4:4">
      <c r="D381"/>
    </row>
    <row r="382" spans="4:4">
      <c r="D382"/>
    </row>
    <row r="383" spans="4:4">
      <c r="D383"/>
    </row>
    <row r="384" spans="4:4">
      <c r="D384"/>
    </row>
    <row r="385" spans="4:4">
      <c r="D385"/>
    </row>
    <row r="386" spans="4:4">
      <c r="D386"/>
    </row>
    <row r="387" spans="4:4">
      <c r="D387"/>
    </row>
    <row r="388" spans="4:4">
      <c r="D388"/>
    </row>
    <row r="389" spans="4:4">
      <c r="D389"/>
    </row>
    <row r="390" spans="4:4">
      <c r="D390"/>
    </row>
    <row r="391" spans="4:4">
      <c r="D391"/>
    </row>
    <row r="392" spans="4:4">
      <c r="D392"/>
    </row>
    <row r="393" spans="4:4">
      <c r="D393"/>
    </row>
    <row r="394" spans="4:4">
      <c r="D394"/>
    </row>
    <row r="395" spans="4:4">
      <c r="D395"/>
    </row>
    <row r="396" spans="4:4">
      <c r="D396"/>
    </row>
    <row r="397" spans="4:4">
      <c r="D397"/>
    </row>
    <row r="398" spans="4:4">
      <c r="D398"/>
    </row>
    <row r="399" spans="4:4">
      <c r="D399"/>
    </row>
    <row r="400" spans="4:4">
      <c r="D400"/>
    </row>
    <row r="401" spans="4:4">
      <c r="D401"/>
    </row>
    <row r="402" spans="4:4">
      <c r="D402"/>
    </row>
    <row r="403" spans="4:4">
      <c r="D403"/>
    </row>
    <row r="404" spans="4:4">
      <c r="D404"/>
    </row>
    <row r="405" spans="4:4">
      <c r="D405"/>
    </row>
    <row r="406" spans="4:4">
      <c r="D406"/>
    </row>
    <row r="407" spans="4:4">
      <c r="D407"/>
    </row>
    <row r="408" spans="4:4">
      <c r="D408"/>
    </row>
    <row r="409" spans="4:4">
      <c r="D409"/>
    </row>
    <row r="410" spans="4:4">
      <c r="D410"/>
    </row>
    <row r="411" spans="4:4">
      <c r="D411"/>
    </row>
    <row r="412" spans="4:4">
      <c r="D412"/>
    </row>
    <row r="413" spans="4:4">
      <c r="D413"/>
    </row>
    <row r="414" spans="4:4">
      <c r="D414"/>
    </row>
    <row r="415" spans="4:4">
      <c r="D415"/>
    </row>
    <row r="416" spans="4:4">
      <c r="D416"/>
    </row>
    <row r="417" spans="4:4">
      <c r="D417"/>
    </row>
    <row r="418" spans="4:4">
      <c r="D418"/>
    </row>
    <row r="419" spans="4:4">
      <c r="D419"/>
    </row>
    <row r="420" spans="4:4">
      <c r="D420"/>
    </row>
    <row r="421" spans="4:4">
      <c r="D421"/>
    </row>
    <row r="422" spans="4:4">
      <c r="D422"/>
    </row>
    <row r="423" spans="4:4">
      <c r="D423"/>
    </row>
    <row r="424" spans="4:4">
      <c r="D424"/>
    </row>
    <row r="425" spans="4:4">
      <c r="D425"/>
    </row>
    <row r="426" spans="4:4">
      <c r="D426"/>
    </row>
    <row r="427" spans="4:4">
      <c r="D427"/>
    </row>
    <row r="428" spans="4:4">
      <c r="D428"/>
    </row>
    <row r="429" spans="4:4">
      <c r="D429"/>
    </row>
    <row r="430" spans="4:4">
      <c r="D430"/>
    </row>
    <row r="431" spans="4:4">
      <c r="D431"/>
    </row>
    <row r="432" spans="4:4">
      <c r="D432"/>
    </row>
    <row r="433" spans="4:4">
      <c r="D433"/>
    </row>
    <row r="434" spans="4:4">
      <c r="D434"/>
    </row>
    <row r="435" spans="4:4">
      <c r="D435"/>
    </row>
    <row r="436" spans="4:4">
      <c r="D436"/>
    </row>
    <row r="437" spans="4:4">
      <c r="D437"/>
    </row>
    <row r="438" spans="4:4">
      <c r="D438"/>
    </row>
    <row r="439" spans="4:4">
      <c r="D439"/>
    </row>
    <row r="440" spans="4:4">
      <c r="D440"/>
    </row>
    <row r="441" spans="4:4">
      <c r="D441"/>
    </row>
    <row r="442" spans="4:4">
      <c r="D442"/>
    </row>
    <row r="443" spans="4:4">
      <c r="D443"/>
    </row>
    <row r="444" spans="4:4">
      <c r="D444"/>
    </row>
    <row r="445" spans="4:4">
      <c r="D445"/>
    </row>
    <row r="446" spans="4:4">
      <c r="D446"/>
    </row>
    <row r="447" spans="4:4">
      <c r="D447"/>
    </row>
    <row r="448" spans="4:4">
      <c r="D448"/>
    </row>
    <row r="449" spans="4:4">
      <c r="D449"/>
    </row>
    <row r="450" spans="4:4">
      <c r="D450"/>
    </row>
    <row r="451" spans="4:4">
      <c r="D451"/>
    </row>
    <row r="452" spans="4:4">
      <c r="D452"/>
    </row>
    <row r="453" spans="4:4">
      <c r="D453"/>
    </row>
    <row r="454" spans="4:4">
      <c r="D454"/>
    </row>
    <row r="455" spans="4:4">
      <c r="D455"/>
    </row>
    <row r="456" spans="4:4">
      <c r="D456"/>
    </row>
    <row r="457" spans="4:4">
      <c r="D457"/>
    </row>
    <row r="458" spans="4:4">
      <c r="D458"/>
    </row>
    <row r="459" spans="4:4">
      <c r="D459"/>
    </row>
    <row r="460" spans="4:4">
      <c r="D460"/>
    </row>
    <row r="461" spans="4:4">
      <c r="D461"/>
    </row>
    <row r="462" spans="4:4">
      <c r="D462"/>
    </row>
    <row r="463" spans="4:4">
      <c r="D463"/>
    </row>
    <row r="464" spans="4:4">
      <c r="D464"/>
    </row>
    <row r="465" spans="4:4">
      <c r="D465"/>
    </row>
    <row r="466" spans="4:4">
      <c r="D466"/>
    </row>
    <row r="467" spans="4:4">
      <c r="D467"/>
    </row>
    <row r="468" spans="4:4">
      <c r="D468"/>
    </row>
    <row r="469" spans="4:4">
      <c r="D469"/>
    </row>
    <row r="470" spans="4:4">
      <c r="D470"/>
    </row>
    <row r="471" spans="4:4">
      <c r="D471"/>
    </row>
    <row r="472" spans="4:4">
      <c r="D472"/>
    </row>
    <row r="473" spans="4:4">
      <c r="D473"/>
    </row>
    <row r="474" spans="4:4">
      <c r="D474"/>
    </row>
    <row r="475" spans="4:4">
      <c r="D475"/>
    </row>
    <row r="476" spans="4:4">
      <c r="D476"/>
    </row>
    <row r="477" spans="4:4">
      <c r="D477"/>
    </row>
    <row r="478" spans="4:4">
      <c r="D478"/>
    </row>
    <row r="479" spans="4:4">
      <c r="D479"/>
    </row>
    <row r="480" spans="4:4">
      <c r="D480"/>
    </row>
    <row r="481" spans="4:4">
      <c r="D481"/>
    </row>
    <row r="482" spans="4:4">
      <c r="D482"/>
    </row>
    <row r="483" spans="4:4">
      <c r="D483"/>
    </row>
    <row r="484" spans="4:4">
      <c r="D484"/>
    </row>
    <row r="485" spans="4:4">
      <c r="D485"/>
    </row>
    <row r="486" spans="4:4">
      <c r="D486"/>
    </row>
    <row r="487" spans="4:4">
      <c r="D487"/>
    </row>
    <row r="488" spans="4:4">
      <c r="D488"/>
    </row>
    <row r="489" spans="4:4">
      <c r="D489"/>
    </row>
    <row r="490" spans="4:4">
      <c r="D490"/>
    </row>
    <row r="491" spans="4:4">
      <c r="D491"/>
    </row>
    <row r="492" spans="4:4">
      <c r="D492"/>
    </row>
    <row r="493" spans="4:4">
      <c r="D493"/>
    </row>
    <row r="494" spans="4:4">
      <c r="D494"/>
    </row>
    <row r="495" spans="4:4">
      <c r="D495"/>
    </row>
    <row r="496" spans="4:4">
      <c r="D496"/>
    </row>
    <row r="497" spans="4:4">
      <c r="D497"/>
    </row>
    <row r="498" spans="4:4">
      <c r="D498"/>
    </row>
    <row r="499" spans="4:4">
      <c r="D499"/>
    </row>
    <row r="500" spans="4:4">
      <c r="D500"/>
    </row>
    <row r="501" spans="4:4">
      <c r="D501"/>
    </row>
    <row r="502" spans="4:4">
      <c r="D502"/>
    </row>
    <row r="503" spans="4:4">
      <c r="D503"/>
    </row>
    <row r="504" spans="4:4">
      <c r="D504"/>
    </row>
    <row r="505" spans="4:4">
      <c r="D505"/>
    </row>
    <row r="506" spans="4:4">
      <c r="D506"/>
    </row>
    <row r="507" spans="4:4">
      <c r="D507"/>
    </row>
    <row r="508" spans="4:4">
      <c r="D508"/>
    </row>
    <row r="509" spans="4:4">
      <c r="D509"/>
    </row>
    <row r="510" spans="4:4">
      <c r="D510"/>
    </row>
    <row r="511" spans="4:4">
      <c r="D511"/>
    </row>
    <row r="512" spans="4:4">
      <c r="D512"/>
    </row>
    <row r="513" spans="4:4">
      <c r="D513"/>
    </row>
    <row r="514" spans="4:4">
      <c r="D514"/>
    </row>
    <row r="515" spans="4:4">
      <c r="D515"/>
    </row>
    <row r="516" spans="4:4">
      <c r="D516"/>
    </row>
    <row r="517" spans="4:4">
      <c r="D517"/>
    </row>
    <row r="518" spans="4:4">
      <c r="D518"/>
    </row>
    <row r="519" spans="4:4">
      <c r="D519"/>
    </row>
    <row r="520" spans="4:4">
      <c r="D520"/>
    </row>
    <row r="521" spans="4:4">
      <c r="D521"/>
    </row>
    <row r="522" spans="4:4">
      <c r="D522"/>
    </row>
    <row r="523" spans="4:4">
      <c r="D523"/>
    </row>
    <row r="524" spans="4:4">
      <c r="D524"/>
    </row>
    <row r="525" spans="4:4">
      <c r="D525"/>
    </row>
    <row r="526" spans="4:4">
      <c r="D526"/>
    </row>
    <row r="527" spans="4:4">
      <c r="D527"/>
    </row>
    <row r="528" spans="4:4">
      <c r="D528"/>
    </row>
    <row r="529" spans="4:4">
      <c r="D529"/>
    </row>
    <row r="530" spans="4:4">
      <c r="D530"/>
    </row>
    <row r="531" spans="4:4">
      <c r="D531"/>
    </row>
    <row r="532" spans="4:4">
      <c r="D532"/>
    </row>
    <row r="533" spans="4:4">
      <c r="D533"/>
    </row>
    <row r="534" spans="4:4">
      <c r="D534"/>
    </row>
    <row r="535" spans="4:4">
      <c r="D535"/>
    </row>
    <row r="536" spans="4:4">
      <c r="D536"/>
    </row>
    <row r="537" spans="4:4">
      <c r="D537"/>
    </row>
    <row r="538" spans="4:4">
      <c r="D538"/>
    </row>
    <row r="539" spans="4:4">
      <c r="D539"/>
    </row>
    <row r="540" spans="4:4">
      <c r="D540"/>
    </row>
    <row r="541" spans="4:4">
      <c r="D541"/>
    </row>
    <row r="542" spans="4:4">
      <c r="D542"/>
    </row>
    <row r="543" spans="4:4">
      <c r="D543"/>
    </row>
    <row r="544" spans="4:4">
      <c r="D544"/>
    </row>
    <row r="545" spans="4:4">
      <c r="D545"/>
    </row>
    <row r="546" spans="4:4">
      <c r="D546"/>
    </row>
    <row r="547" spans="4:4">
      <c r="D547"/>
    </row>
    <row r="548" spans="4:4">
      <c r="D548"/>
    </row>
    <row r="549" spans="4:4">
      <c r="D549"/>
    </row>
    <row r="550" spans="4:4">
      <c r="D550"/>
    </row>
    <row r="551" spans="4:4">
      <c r="D551"/>
    </row>
    <row r="552" spans="4:4">
      <c r="D552"/>
    </row>
    <row r="553" spans="4:4">
      <c r="D553"/>
    </row>
    <row r="554" spans="4:4">
      <c r="D554"/>
    </row>
    <row r="555" spans="4:4">
      <c r="D555"/>
    </row>
    <row r="556" spans="4:4">
      <c r="D556"/>
    </row>
    <row r="557" spans="4:4">
      <c r="D557"/>
    </row>
    <row r="558" spans="4:4">
      <c r="D558"/>
    </row>
    <row r="559" spans="4:4">
      <c r="D559"/>
    </row>
    <row r="560" spans="4:4">
      <c r="D560"/>
    </row>
    <row r="561" spans="4:4">
      <c r="D561"/>
    </row>
    <row r="562" spans="4:4">
      <c r="D562"/>
    </row>
    <row r="563" spans="4:4">
      <c r="D563"/>
    </row>
    <row r="564" spans="4:4">
      <c r="D564"/>
    </row>
    <row r="565" spans="4:4">
      <c r="D565"/>
    </row>
    <row r="566" spans="4:4">
      <c r="D566"/>
    </row>
    <row r="567" spans="4:4">
      <c r="D567"/>
    </row>
    <row r="568" spans="4:4">
      <c r="D568"/>
    </row>
    <row r="569" spans="4:4">
      <c r="D569"/>
    </row>
    <row r="570" spans="4:4">
      <c r="D570"/>
    </row>
    <row r="571" spans="4:4">
      <c r="D571"/>
    </row>
    <row r="572" spans="4:4">
      <c r="D572"/>
    </row>
    <row r="573" spans="4:4">
      <c r="D573"/>
    </row>
    <row r="574" spans="4:4">
      <c r="D574"/>
    </row>
    <row r="575" spans="4:4">
      <c r="D575"/>
    </row>
    <row r="576" spans="4:4">
      <c r="D576"/>
    </row>
    <row r="577" spans="4:4">
      <c r="D577"/>
    </row>
    <row r="578" spans="4:4">
      <c r="D578"/>
    </row>
    <row r="579" spans="4:4">
      <c r="D579"/>
    </row>
    <row r="580" spans="4:4">
      <c r="D580"/>
    </row>
    <row r="581" spans="4:4">
      <c r="D581"/>
    </row>
    <row r="582" spans="4:4">
      <c r="D582"/>
    </row>
    <row r="583" spans="4:4">
      <c r="D583"/>
    </row>
    <row r="584" spans="4:4">
      <c r="D584"/>
    </row>
    <row r="585" spans="4:4">
      <c r="D585"/>
    </row>
    <row r="586" spans="4:4">
      <c r="D586"/>
    </row>
    <row r="587" spans="4:4">
      <c r="D587"/>
    </row>
    <row r="588" spans="4:4">
      <c r="D588"/>
    </row>
    <row r="589" spans="4:4">
      <c r="D589"/>
    </row>
    <row r="590" spans="4:4">
      <c r="D590"/>
    </row>
    <row r="591" spans="4:4">
      <c r="D591"/>
    </row>
    <row r="592" spans="4:4">
      <c r="D592"/>
    </row>
    <row r="593" spans="4:4">
      <c r="D593"/>
    </row>
    <row r="594" spans="4:4">
      <c r="D594"/>
    </row>
    <row r="595" spans="4:4">
      <c r="D595"/>
    </row>
    <row r="596" spans="4:4">
      <c r="D596"/>
    </row>
    <row r="597" spans="4:4">
      <c r="D597"/>
    </row>
    <row r="598" spans="4:4">
      <c r="D598"/>
    </row>
    <row r="599" spans="4:4">
      <c r="D599"/>
    </row>
    <row r="600" spans="4:4">
      <c r="D600"/>
    </row>
    <row r="601" spans="4:4">
      <c r="D601"/>
    </row>
    <row r="602" spans="4:4">
      <c r="D602"/>
    </row>
    <row r="603" spans="4:4">
      <c r="D603"/>
    </row>
    <row r="604" spans="4:4">
      <c r="D604"/>
    </row>
    <row r="605" spans="4:4">
      <c r="D605"/>
    </row>
    <row r="606" spans="4:4">
      <c r="D606"/>
    </row>
    <row r="607" spans="4:4">
      <c r="D607"/>
    </row>
    <row r="608" spans="4:4">
      <c r="D608"/>
    </row>
    <row r="609" spans="4:4">
      <c r="D609"/>
    </row>
    <row r="610" spans="4:4">
      <c r="D610"/>
    </row>
    <row r="611" spans="4:4">
      <c r="D611"/>
    </row>
    <row r="612" spans="4:4">
      <c r="D612"/>
    </row>
    <row r="613" spans="4:4">
      <c r="D613"/>
    </row>
    <row r="614" spans="4:4">
      <c r="D614"/>
    </row>
    <row r="615" spans="4:4">
      <c r="D615"/>
    </row>
    <row r="616" spans="4:4">
      <c r="D616"/>
    </row>
    <row r="617" spans="4:4">
      <c r="D617"/>
    </row>
    <row r="618" spans="4:4">
      <c r="D618"/>
    </row>
    <row r="619" spans="4:4">
      <c r="D619"/>
    </row>
    <row r="620" spans="4:4">
      <c r="D620"/>
    </row>
    <row r="621" spans="4:4">
      <c r="D621"/>
    </row>
    <row r="622" spans="4:4">
      <c r="D622"/>
    </row>
    <row r="623" spans="4:4">
      <c r="D623"/>
    </row>
    <row r="624" spans="4:4">
      <c r="D624"/>
    </row>
    <row r="625" spans="4:4">
      <c r="D625"/>
    </row>
    <row r="626" spans="4:4">
      <c r="D626"/>
    </row>
    <row r="627" spans="4:4">
      <c r="D627"/>
    </row>
    <row r="628" spans="4:4">
      <c r="D628"/>
    </row>
    <row r="629" spans="4:4">
      <c r="D629"/>
    </row>
    <row r="630" spans="4:4">
      <c r="D630"/>
    </row>
    <row r="631" spans="4:4">
      <c r="D631"/>
    </row>
    <row r="632" spans="4:4">
      <c r="D632"/>
    </row>
    <row r="633" spans="4:4">
      <c r="D633"/>
    </row>
    <row r="634" spans="4:4">
      <c r="D634"/>
    </row>
    <row r="635" spans="4:4">
      <c r="D635"/>
    </row>
    <row r="636" spans="4:4">
      <c r="D636"/>
    </row>
    <row r="637" spans="4:4">
      <c r="D637"/>
    </row>
    <row r="638" spans="4:4">
      <c r="D638"/>
    </row>
    <row r="639" spans="4:4">
      <c r="D639"/>
    </row>
    <row r="640" spans="4:4">
      <c r="D640"/>
    </row>
    <row r="641" spans="4:4">
      <c r="D641"/>
    </row>
    <row r="642" spans="4:4">
      <c r="D642"/>
    </row>
    <row r="643" spans="4:4">
      <c r="D643"/>
    </row>
    <row r="644" spans="4:4">
      <c r="D644"/>
    </row>
    <row r="645" spans="4:4">
      <c r="D645"/>
    </row>
    <row r="646" spans="4:4">
      <c r="D646"/>
    </row>
    <row r="647" spans="4:4">
      <c r="D647"/>
    </row>
    <row r="648" spans="4:4">
      <c r="D648"/>
    </row>
    <row r="649" spans="4:4">
      <c r="D649"/>
    </row>
    <row r="650" spans="4:4">
      <c r="D650"/>
    </row>
    <row r="651" spans="4:4">
      <c r="D651"/>
    </row>
    <row r="652" spans="4:4">
      <c r="D652"/>
    </row>
    <row r="653" spans="4:4">
      <c r="D653"/>
    </row>
    <row r="654" spans="4:4">
      <c r="D654"/>
    </row>
    <row r="655" spans="4:4">
      <c r="D655"/>
    </row>
    <row r="656" spans="4:4">
      <c r="D656"/>
    </row>
    <row r="657" spans="4:4">
      <c r="D657"/>
    </row>
    <row r="658" spans="4:4">
      <c r="D658"/>
    </row>
    <row r="659" spans="4:4">
      <c r="D659"/>
    </row>
    <row r="660" spans="4:4">
      <c r="D660"/>
    </row>
    <row r="661" spans="4:4">
      <c r="D661"/>
    </row>
    <row r="662" spans="4:4">
      <c r="D662"/>
    </row>
    <row r="663" spans="4:4">
      <c r="D663"/>
    </row>
    <row r="664" spans="4:4">
      <c r="D664"/>
    </row>
    <row r="665" spans="4:4">
      <c r="D665"/>
    </row>
    <row r="666" spans="4:4">
      <c r="D666"/>
    </row>
    <row r="667" spans="4:4">
      <c r="D667"/>
    </row>
    <row r="668" spans="4:4">
      <c r="D668"/>
    </row>
    <row r="669" spans="4:4">
      <c r="D669"/>
    </row>
    <row r="670" spans="4:4">
      <c r="D670"/>
    </row>
    <row r="671" spans="4:4">
      <c r="D671"/>
    </row>
    <row r="672" spans="4:4">
      <c r="D672"/>
    </row>
    <row r="673" spans="4:4">
      <c r="D673"/>
    </row>
    <row r="674" spans="4:4">
      <c r="D674"/>
    </row>
    <row r="675" spans="4:4">
      <c r="D675"/>
    </row>
    <row r="676" spans="4:4">
      <c r="D676"/>
    </row>
    <row r="677" spans="4:4">
      <c r="D677"/>
    </row>
    <row r="678" spans="4:4">
      <c r="D678"/>
    </row>
    <row r="679" spans="4:4">
      <c r="D679"/>
    </row>
    <row r="680" spans="4:4">
      <c r="D680"/>
    </row>
    <row r="681" spans="4:4">
      <c r="D681"/>
    </row>
    <row r="682" spans="4:4">
      <c r="D682"/>
    </row>
    <row r="683" spans="4:4">
      <c r="D683"/>
    </row>
    <row r="684" spans="4:4">
      <c r="D684"/>
    </row>
    <row r="685" spans="4:4">
      <c r="D685"/>
    </row>
    <row r="686" spans="4:4">
      <c r="D686"/>
    </row>
    <row r="687" spans="4:4">
      <c r="D687"/>
    </row>
    <row r="688" spans="4:4">
      <c r="D688"/>
    </row>
    <row r="689" spans="4:4">
      <c r="D689"/>
    </row>
    <row r="690" spans="4:4">
      <c r="D690"/>
    </row>
    <row r="691" spans="4:4">
      <c r="D691"/>
    </row>
    <row r="692" spans="4:4">
      <c r="D692"/>
    </row>
    <row r="693" spans="4:4">
      <c r="D693"/>
    </row>
    <row r="694" spans="4:4">
      <c r="D694"/>
    </row>
    <row r="695" spans="4:4">
      <c r="D695"/>
    </row>
    <row r="696" spans="4:4">
      <c r="D696"/>
    </row>
    <row r="697" spans="4:4">
      <c r="D697"/>
    </row>
    <row r="698" spans="4:4">
      <c r="D698"/>
    </row>
    <row r="699" spans="4:4">
      <c r="D699"/>
    </row>
    <row r="700" spans="4:4">
      <c r="D700"/>
    </row>
    <row r="701" spans="4:4">
      <c r="D701"/>
    </row>
    <row r="702" spans="4:4">
      <c r="D702"/>
    </row>
    <row r="703" spans="4:4">
      <c r="D703"/>
    </row>
    <row r="704" spans="4:4">
      <c r="D704"/>
    </row>
    <row r="705" spans="4:4">
      <c r="D705"/>
    </row>
    <row r="706" spans="4:4">
      <c r="D706"/>
    </row>
    <row r="707" spans="4:4">
      <c r="D707"/>
    </row>
    <row r="708" spans="4:4">
      <c r="D708"/>
    </row>
    <row r="709" spans="4:4">
      <c r="D709"/>
    </row>
    <row r="710" spans="4:4">
      <c r="D710"/>
    </row>
    <row r="711" spans="4:4">
      <c r="D711"/>
    </row>
    <row r="712" spans="4:4">
      <c r="D712"/>
    </row>
    <row r="713" spans="4:4">
      <c r="D713"/>
    </row>
    <row r="714" spans="4:4">
      <c r="D714"/>
    </row>
    <row r="715" spans="4:4">
      <c r="D715"/>
    </row>
    <row r="716" spans="4:4">
      <c r="D716"/>
    </row>
    <row r="717" spans="4:4">
      <c r="D717"/>
    </row>
    <row r="718" spans="4:4">
      <c r="D718"/>
    </row>
    <row r="719" spans="4:4">
      <c r="D719"/>
    </row>
    <row r="720" spans="4:4">
      <c r="D720"/>
    </row>
    <row r="721" spans="4:4">
      <c r="D721"/>
    </row>
    <row r="722" spans="4:4">
      <c r="D722"/>
    </row>
    <row r="723" spans="4:4">
      <c r="D723"/>
    </row>
    <row r="724" spans="4:4">
      <c r="D724"/>
    </row>
    <row r="725" spans="4:4">
      <c r="D725"/>
    </row>
    <row r="726" spans="4:4">
      <c r="D726"/>
    </row>
    <row r="727" spans="4:4">
      <c r="D727"/>
    </row>
    <row r="728" spans="4:4">
      <c r="D728"/>
    </row>
    <row r="729" spans="4:4">
      <c r="D729"/>
    </row>
    <row r="730" spans="4:4">
      <c r="D730"/>
    </row>
    <row r="731" spans="4:4">
      <c r="D731"/>
    </row>
    <row r="732" spans="4:4">
      <c r="D732"/>
    </row>
    <row r="733" spans="4:4">
      <c r="D733"/>
    </row>
    <row r="734" spans="4:4">
      <c r="D734"/>
    </row>
    <row r="735" spans="4:4">
      <c r="D735"/>
    </row>
    <row r="736" spans="4:4">
      <c r="D736"/>
    </row>
    <row r="737" spans="4:4">
      <c r="D737"/>
    </row>
    <row r="738" spans="4:4">
      <c r="D738"/>
    </row>
    <row r="739" spans="4:4">
      <c r="D739"/>
    </row>
    <row r="740" spans="4:4">
      <c r="D740"/>
    </row>
    <row r="741" spans="4:4">
      <c r="D741"/>
    </row>
    <row r="742" spans="4:4">
      <c r="D742"/>
    </row>
    <row r="743" spans="4:4">
      <c r="D743"/>
    </row>
    <row r="744" spans="4:4">
      <c r="D744"/>
    </row>
    <row r="745" spans="4:4">
      <c r="D745"/>
    </row>
    <row r="746" spans="4:4">
      <c r="D746"/>
    </row>
    <row r="747" spans="4:4">
      <c r="D747"/>
    </row>
    <row r="748" spans="4:4">
      <c r="D748"/>
    </row>
    <row r="749" spans="4:4">
      <c r="D749"/>
    </row>
    <row r="750" spans="4:4">
      <c r="D750"/>
    </row>
    <row r="751" spans="4:4">
      <c r="D751"/>
    </row>
    <row r="752" spans="4:4">
      <c r="D752"/>
    </row>
    <row r="753" spans="4:4">
      <c r="D753"/>
    </row>
    <row r="754" spans="4:4">
      <c r="D754"/>
    </row>
    <row r="755" spans="4:4">
      <c r="D755"/>
    </row>
    <row r="756" spans="4:4">
      <c r="D756"/>
    </row>
    <row r="757" spans="4:4">
      <c r="D757"/>
    </row>
    <row r="758" spans="4:4">
      <c r="D758"/>
    </row>
    <row r="759" spans="4:4">
      <c r="D759"/>
    </row>
    <row r="760" spans="4:4">
      <c r="D760"/>
    </row>
    <row r="761" spans="4:4">
      <c r="D761"/>
    </row>
    <row r="762" spans="4:4">
      <c r="D762"/>
    </row>
    <row r="763" spans="4:4">
      <c r="D763"/>
    </row>
    <row r="764" spans="4:4">
      <c r="D764"/>
    </row>
    <row r="765" spans="4:4">
      <c r="D765"/>
    </row>
    <row r="766" spans="4:4">
      <c r="D766"/>
    </row>
    <row r="767" spans="4:4">
      <c r="D767"/>
    </row>
    <row r="768" spans="4:4">
      <c r="D768"/>
    </row>
    <row r="769" spans="4:4">
      <c r="D769"/>
    </row>
    <row r="770" spans="4:4">
      <c r="D770"/>
    </row>
    <row r="771" spans="4:4">
      <c r="D771"/>
    </row>
    <row r="772" spans="4:4">
      <c r="D772"/>
    </row>
    <row r="773" spans="4:4">
      <c r="D773"/>
    </row>
    <row r="774" spans="4:4">
      <c r="D774"/>
    </row>
    <row r="775" spans="4:4">
      <c r="D775"/>
    </row>
    <row r="776" spans="4:4">
      <c r="D776"/>
    </row>
    <row r="777" spans="4:4">
      <c r="D777"/>
    </row>
    <row r="778" spans="4:4">
      <c r="D778"/>
    </row>
    <row r="779" spans="4:4">
      <c r="D779"/>
    </row>
    <row r="780" spans="4:4">
      <c r="D780"/>
    </row>
    <row r="781" spans="4:4">
      <c r="D781"/>
    </row>
    <row r="782" spans="4:4">
      <c r="D782"/>
    </row>
    <row r="783" spans="4:4">
      <c r="D783"/>
    </row>
    <row r="784" spans="4:4">
      <c r="D784"/>
    </row>
    <row r="785" spans="4:4">
      <c r="D785"/>
    </row>
    <row r="786" spans="4:4">
      <c r="D786"/>
    </row>
    <row r="787" spans="4:4">
      <c r="D787"/>
    </row>
    <row r="788" spans="4:4">
      <c r="D788"/>
    </row>
    <row r="789" spans="4:4">
      <c r="D789"/>
    </row>
    <row r="790" spans="4:4">
      <c r="D790"/>
    </row>
    <row r="791" spans="4:4">
      <c r="D791"/>
    </row>
    <row r="792" spans="4:4">
      <c r="D792"/>
    </row>
    <row r="793" spans="4:4">
      <c r="D793"/>
    </row>
    <row r="794" spans="4:4">
      <c r="D794"/>
    </row>
    <row r="795" spans="4:4">
      <c r="D795"/>
    </row>
    <row r="796" spans="4:4">
      <c r="D796"/>
    </row>
    <row r="797" spans="4:4">
      <c r="D797"/>
    </row>
    <row r="798" spans="4:4">
      <c r="D798"/>
    </row>
    <row r="799" spans="4:4">
      <c r="D799"/>
    </row>
    <row r="800" spans="4:4">
      <c r="D800"/>
    </row>
    <row r="801" spans="4:4">
      <c r="D801"/>
    </row>
    <row r="802" spans="4:4">
      <c r="D802"/>
    </row>
    <row r="803" spans="4:4">
      <c r="D803"/>
    </row>
    <row r="804" spans="4:4">
      <c r="D804"/>
    </row>
    <row r="805" spans="4:4">
      <c r="D805"/>
    </row>
    <row r="806" spans="4:4">
      <c r="D806"/>
    </row>
    <row r="807" spans="4:4">
      <c r="D807"/>
    </row>
    <row r="808" spans="4:4">
      <c r="D808"/>
    </row>
    <row r="809" spans="4:4">
      <c r="D809"/>
    </row>
    <row r="810" spans="4:4">
      <c r="D810"/>
    </row>
    <row r="811" spans="4:4">
      <c r="D811"/>
    </row>
    <row r="812" spans="4:4">
      <c r="D812"/>
    </row>
    <row r="813" spans="4:4">
      <c r="D813"/>
    </row>
    <row r="814" spans="4:4">
      <c r="D814"/>
    </row>
    <row r="815" spans="4:4">
      <c r="D815"/>
    </row>
    <row r="816" spans="4:4">
      <c r="D816"/>
    </row>
    <row r="817" spans="4:4">
      <c r="D817"/>
    </row>
    <row r="818" spans="4:4">
      <c r="D818"/>
    </row>
    <row r="819" spans="4:4">
      <c r="D819"/>
    </row>
    <row r="820" spans="4:4">
      <c r="D820"/>
    </row>
    <row r="821" spans="4:4">
      <c r="D821"/>
    </row>
    <row r="822" spans="4:4">
      <c r="D822"/>
    </row>
    <row r="823" spans="4:4">
      <c r="D823"/>
    </row>
    <row r="824" spans="4:4">
      <c r="D824"/>
    </row>
    <row r="825" spans="4:4">
      <c r="D825"/>
    </row>
    <row r="826" spans="4:4">
      <c r="D826"/>
    </row>
    <row r="827" spans="4:4">
      <c r="D827"/>
    </row>
    <row r="828" spans="4:4">
      <c r="D828"/>
    </row>
    <row r="829" spans="4:4">
      <c r="D829"/>
    </row>
    <row r="830" spans="4:4">
      <c r="D830"/>
    </row>
    <row r="831" spans="4:4">
      <c r="D831"/>
    </row>
    <row r="832" spans="4:4">
      <c r="D832"/>
    </row>
    <row r="833" spans="4:4">
      <c r="D833"/>
    </row>
    <row r="834" spans="4:4">
      <c r="D834"/>
    </row>
    <row r="835" spans="4:4">
      <c r="D835"/>
    </row>
    <row r="836" spans="4:4">
      <c r="D836"/>
    </row>
    <row r="837" spans="4:4">
      <c r="D837"/>
    </row>
    <row r="838" spans="4:4">
      <c r="D838"/>
    </row>
    <row r="839" spans="4:4">
      <c r="D839"/>
    </row>
    <row r="840" spans="4:4">
      <c r="D840"/>
    </row>
    <row r="841" spans="4:4">
      <c r="D841"/>
    </row>
    <row r="842" spans="4:4">
      <c r="D842"/>
    </row>
    <row r="843" spans="4:4">
      <c r="D843"/>
    </row>
    <row r="844" spans="4:4">
      <c r="D844"/>
    </row>
    <row r="845" spans="4:4">
      <c r="D845"/>
    </row>
    <row r="846" spans="4:4">
      <c r="D846"/>
    </row>
    <row r="847" spans="4:4">
      <c r="D847"/>
    </row>
    <row r="848" spans="4:4">
      <c r="D848"/>
    </row>
    <row r="849" spans="4:4">
      <c r="D849"/>
    </row>
    <row r="850" spans="4:4">
      <c r="D850"/>
    </row>
    <row r="851" spans="4:4">
      <c r="D851"/>
    </row>
    <row r="852" spans="4:4">
      <c r="D852"/>
    </row>
    <row r="853" spans="4:4">
      <c r="D853"/>
    </row>
    <row r="854" spans="4:4">
      <c r="D854"/>
    </row>
    <row r="855" spans="4:4">
      <c r="D855"/>
    </row>
    <row r="856" spans="4:4">
      <c r="D856"/>
    </row>
    <row r="857" spans="4:4">
      <c r="D857"/>
    </row>
    <row r="858" spans="4:4">
      <c r="D858"/>
    </row>
    <row r="859" spans="4:4">
      <c r="D859"/>
    </row>
    <row r="860" spans="4:4">
      <c r="D860"/>
    </row>
    <row r="861" spans="4:4">
      <c r="D861"/>
    </row>
    <row r="862" spans="4:4">
      <c r="D862"/>
    </row>
    <row r="863" spans="4:4">
      <c r="D863"/>
    </row>
    <row r="864" spans="4:4">
      <c r="D864"/>
    </row>
    <row r="865" spans="4:4">
      <c r="D865"/>
    </row>
    <row r="866" spans="4:4">
      <c r="D866"/>
    </row>
    <row r="867" spans="4:4">
      <c r="D867"/>
    </row>
    <row r="868" spans="4:4">
      <c r="D868"/>
    </row>
    <row r="869" spans="4:4">
      <c r="D869"/>
    </row>
    <row r="870" spans="4:4">
      <c r="D870"/>
    </row>
    <row r="871" spans="4:4">
      <c r="D871"/>
    </row>
    <row r="872" spans="4:4">
      <c r="D872"/>
    </row>
    <row r="873" spans="4:4">
      <c r="D873"/>
    </row>
    <row r="874" spans="4:4">
      <c r="D874"/>
    </row>
    <row r="875" spans="4:4">
      <c r="D875"/>
    </row>
    <row r="876" spans="4:4">
      <c r="D876"/>
    </row>
    <row r="877" spans="4:4">
      <c r="D877"/>
    </row>
    <row r="878" spans="4:4">
      <c r="D878"/>
    </row>
    <row r="879" spans="4:4">
      <c r="D879"/>
    </row>
    <row r="880" spans="4:4">
      <c r="D880"/>
    </row>
    <row r="881" spans="4:4">
      <c r="D881"/>
    </row>
    <row r="882" spans="4:4">
      <c r="D882"/>
    </row>
    <row r="883" spans="4:4">
      <c r="D883"/>
    </row>
    <row r="884" spans="4:4">
      <c r="D884"/>
    </row>
    <row r="885" spans="4:4">
      <c r="D885"/>
    </row>
    <row r="886" spans="4:4">
      <c r="D886"/>
    </row>
    <row r="887" spans="4:4">
      <c r="D887"/>
    </row>
    <row r="888" spans="4:4">
      <c r="D888"/>
    </row>
    <row r="889" spans="4:4">
      <c r="D889"/>
    </row>
    <row r="890" spans="4:4">
      <c r="D890"/>
    </row>
    <row r="891" spans="4:4">
      <c r="D891"/>
    </row>
    <row r="892" spans="4:4">
      <c r="D892"/>
    </row>
    <row r="893" spans="4:4">
      <c r="D893"/>
    </row>
    <row r="894" spans="4:4">
      <c r="D894"/>
    </row>
    <row r="895" spans="4:4">
      <c r="D895"/>
    </row>
    <row r="896" spans="4:4">
      <c r="D896"/>
    </row>
    <row r="897" spans="4:4">
      <c r="D897"/>
    </row>
    <row r="898" spans="4:4">
      <c r="D898"/>
    </row>
    <row r="899" spans="4:4">
      <c r="D899"/>
    </row>
    <row r="900" spans="4:4">
      <c r="D900"/>
    </row>
    <row r="901" spans="4:4">
      <c r="D901"/>
    </row>
    <row r="902" spans="4:4">
      <c r="D902"/>
    </row>
    <row r="903" spans="4:4">
      <c r="D903"/>
    </row>
    <row r="904" spans="4:4">
      <c r="D904"/>
    </row>
    <row r="905" spans="4:4">
      <c r="D905"/>
    </row>
    <row r="906" spans="4:4">
      <c r="D906"/>
    </row>
    <row r="907" spans="4:4">
      <c r="D907"/>
    </row>
    <row r="908" spans="4:4">
      <c r="D908"/>
    </row>
    <row r="909" spans="4:4">
      <c r="D909"/>
    </row>
    <row r="910" spans="4:4">
      <c r="D910"/>
    </row>
    <row r="911" spans="4:4">
      <c r="D911"/>
    </row>
    <row r="912" spans="4:4">
      <c r="D912"/>
    </row>
    <row r="913" spans="4:4">
      <c r="D913"/>
    </row>
    <row r="914" spans="4:4">
      <c r="D914"/>
    </row>
    <row r="915" spans="4:4">
      <c r="D915"/>
    </row>
    <row r="916" spans="4:4">
      <c r="D916"/>
    </row>
    <row r="917" spans="4:4">
      <c r="D917"/>
    </row>
    <row r="918" spans="4:4">
      <c r="D918"/>
    </row>
    <row r="919" spans="4:4">
      <c r="D919"/>
    </row>
    <row r="920" spans="4:4">
      <c r="D920"/>
    </row>
    <row r="921" spans="4:4">
      <c r="D921"/>
    </row>
    <row r="922" spans="4:4">
      <c r="D922"/>
    </row>
    <row r="923" spans="4:4">
      <c r="D923"/>
    </row>
    <row r="924" spans="4:4">
      <c r="D924"/>
    </row>
    <row r="925" spans="4:4">
      <c r="D925"/>
    </row>
    <row r="926" spans="4:4">
      <c r="D926"/>
    </row>
    <row r="927" spans="4:4">
      <c r="D927"/>
    </row>
    <row r="928" spans="4:4">
      <c r="D928"/>
    </row>
    <row r="929" spans="4:4">
      <c r="D929"/>
    </row>
    <row r="930" spans="4:4">
      <c r="D930"/>
    </row>
    <row r="931" spans="4:4">
      <c r="D931"/>
    </row>
    <row r="932" spans="4:4">
      <c r="D932"/>
    </row>
    <row r="933" spans="4:4">
      <c r="D933"/>
    </row>
    <row r="934" spans="4:4">
      <c r="D934"/>
    </row>
    <row r="935" spans="4:4">
      <c r="D935"/>
    </row>
    <row r="936" spans="4:4">
      <c r="D936"/>
    </row>
    <row r="937" spans="4:4">
      <c r="D937"/>
    </row>
    <row r="938" spans="4:4">
      <c r="D938"/>
    </row>
    <row r="939" spans="4:4">
      <c r="D939"/>
    </row>
    <row r="940" spans="4:4">
      <c r="D940"/>
    </row>
    <row r="941" spans="4:4">
      <c r="D941"/>
    </row>
    <row r="942" spans="4:4">
      <c r="D942"/>
    </row>
    <row r="943" spans="4:4">
      <c r="D943"/>
    </row>
    <row r="944" spans="4:4">
      <c r="D944"/>
    </row>
    <row r="945" spans="4:4">
      <c r="D945"/>
    </row>
    <row r="946" spans="4:4">
      <c r="D946"/>
    </row>
    <row r="947" spans="4:4">
      <c r="D947"/>
    </row>
    <row r="948" spans="4:4">
      <c r="D948"/>
    </row>
    <row r="949" spans="4:4">
      <c r="D949"/>
    </row>
    <row r="950" spans="4:4">
      <c r="D950"/>
    </row>
    <row r="951" spans="4:4">
      <c r="D951"/>
    </row>
    <row r="952" spans="4:4">
      <c r="D952"/>
    </row>
    <row r="953" spans="4:4">
      <c r="D953"/>
    </row>
    <row r="954" spans="4:4">
      <c r="D954"/>
    </row>
    <row r="955" spans="4:4">
      <c r="D955"/>
    </row>
    <row r="956" spans="4:4">
      <c r="D956"/>
    </row>
    <row r="957" spans="4:4">
      <c r="D957"/>
    </row>
    <row r="958" spans="4:4">
      <c r="D958"/>
    </row>
    <row r="959" spans="4:4">
      <c r="D959"/>
    </row>
    <row r="960" spans="4:4">
      <c r="D960"/>
    </row>
    <row r="961" spans="4:4">
      <c r="D961"/>
    </row>
    <row r="962" spans="4:4">
      <c r="D962"/>
    </row>
    <row r="963" spans="4:4">
      <c r="D963"/>
    </row>
    <row r="964" spans="4:4">
      <c r="D964"/>
    </row>
    <row r="965" spans="4:4">
      <c r="D965"/>
    </row>
    <row r="966" spans="4:4">
      <c r="D966"/>
    </row>
    <row r="967" spans="4:4">
      <c r="D967"/>
    </row>
    <row r="968" spans="4:4">
      <c r="D968"/>
    </row>
    <row r="969" spans="4:4">
      <c r="D969"/>
    </row>
    <row r="970" spans="4:4">
      <c r="D970"/>
    </row>
    <row r="971" spans="4:4">
      <c r="D971"/>
    </row>
    <row r="972" spans="4:4">
      <c r="D972"/>
    </row>
    <row r="973" spans="4:4">
      <c r="D973"/>
    </row>
    <row r="974" spans="4:4">
      <c r="D974"/>
    </row>
    <row r="975" spans="4:4">
      <c r="D975"/>
    </row>
    <row r="976" spans="4:4">
      <c r="D976"/>
    </row>
    <row r="977" spans="4:4">
      <c r="D977"/>
    </row>
    <row r="978" spans="4:4">
      <c r="D978"/>
    </row>
    <row r="979" spans="4:4">
      <c r="D979"/>
    </row>
    <row r="980" spans="4:4">
      <c r="D980"/>
    </row>
    <row r="981" spans="4:4">
      <c r="D981"/>
    </row>
    <row r="982" spans="4:4">
      <c r="D982"/>
    </row>
    <row r="983" spans="4:4">
      <c r="D983"/>
    </row>
    <row r="984" spans="4:4">
      <c r="D984"/>
    </row>
    <row r="985" spans="4:4">
      <c r="D985"/>
    </row>
    <row r="986" spans="4:4">
      <c r="D986"/>
    </row>
    <row r="987" spans="4:4">
      <c r="D987"/>
    </row>
    <row r="988" spans="4:4">
      <c r="D988"/>
    </row>
    <row r="989" spans="4:4">
      <c r="D989"/>
    </row>
    <row r="990" spans="4:4">
      <c r="D990"/>
    </row>
    <row r="991" spans="4:4">
      <c r="D991"/>
    </row>
    <row r="992" spans="4:4">
      <c r="D992"/>
    </row>
    <row r="993" spans="4:4">
      <c r="D993"/>
    </row>
    <row r="994" spans="4:4">
      <c r="D994"/>
    </row>
    <row r="995" spans="4:4">
      <c r="D995"/>
    </row>
    <row r="996" spans="4:4">
      <c r="D996"/>
    </row>
    <row r="997" spans="4:4">
      <c r="D997"/>
    </row>
    <row r="998" spans="4:4">
      <c r="D998"/>
    </row>
    <row r="999" spans="4:4">
      <c r="D999"/>
    </row>
    <row r="1000" spans="4:4">
      <c r="D1000"/>
    </row>
    <row r="1001" spans="4:4">
      <c r="D1001"/>
    </row>
    <row r="1002" spans="4:4">
      <c r="D1002"/>
    </row>
    <row r="1003" spans="4:4">
      <c r="D1003"/>
    </row>
    <row r="1004" spans="4:4">
      <c r="D1004"/>
    </row>
    <row r="1005" spans="4:4">
      <c r="D1005"/>
    </row>
    <row r="1006" spans="4:4">
      <c r="D1006"/>
    </row>
    <row r="1007" spans="4:4">
      <c r="D1007"/>
    </row>
    <row r="1008" spans="4:4">
      <c r="D1008"/>
    </row>
    <row r="1009" spans="4:4">
      <c r="D1009"/>
    </row>
    <row r="1010" spans="4:4">
      <c r="D1010"/>
    </row>
    <row r="1011" spans="4:4">
      <c r="D1011"/>
    </row>
    <row r="1012" spans="4:4">
      <c r="D1012"/>
    </row>
    <row r="1013" spans="4:4">
      <c r="D1013"/>
    </row>
    <row r="1014" spans="4:4">
      <c r="D1014"/>
    </row>
    <row r="1015" spans="4:4">
      <c r="D1015"/>
    </row>
    <row r="1016" spans="4:4">
      <c r="D1016"/>
    </row>
    <row r="1017" spans="4:4">
      <c r="D1017"/>
    </row>
    <row r="1018" spans="4:4">
      <c r="D1018"/>
    </row>
    <row r="1019" spans="4:4">
      <c r="D1019"/>
    </row>
    <row r="1020" spans="4:4">
      <c r="D1020"/>
    </row>
    <row r="1021" spans="4:4">
      <c r="D1021"/>
    </row>
    <row r="1022" spans="4:4">
      <c r="D1022"/>
    </row>
    <row r="1023" spans="4:4">
      <c r="D1023"/>
    </row>
    <row r="1024" spans="4:4">
      <c r="D1024"/>
    </row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</sheetData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9777-B1A4-41C1-8FA0-E6479A9C6E01}">
  <sheetPr>
    <pageSetUpPr fitToPage="1"/>
  </sheetPr>
  <dimension ref="A1:B48"/>
  <sheetViews>
    <sheetView topLeftCell="A37" workbookViewId="0">
      <selection activeCell="B54" sqref="B54"/>
    </sheetView>
  </sheetViews>
  <sheetFormatPr defaultRowHeight="14.25"/>
  <cols>
    <col min="1" max="1" width="38.625" customWidth="1"/>
    <col min="2" max="2" width="90.125" customWidth="1"/>
  </cols>
  <sheetData>
    <row r="1" spans="1:2">
      <c r="A1" t="s">
        <v>5311</v>
      </c>
      <c r="B1" t="s">
        <v>5312</v>
      </c>
    </row>
    <row r="2" spans="1:2">
      <c r="A2" t="s">
        <v>5313</v>
      </c>
      <c r="B2" s="30" t="s">
        <v>2434</v>
      </c>
    </row>
    <row r="3" spans="1:2">
      <c r="A3" t="s">
        <v>5314</v>
      </c>
      <c r="B3" t="s">
        <v>5315</v>
      </c>
    </row>
    <row r="4" spans="1:2">
      <c r="A4" t="s">
        <v>5316</v>
      </c>
      <c r="B4" t="s">
        <v>5317</v>
      </c>
    </row>
    <row r="5" spans="1:2">
      <c r="A5" t="s">
        <v>5318</v>
      </c>
      <c r="B5" s="40" t="s">
        <v>5319</v>
      </c>
    </row>
    <row r="6" spans="1:2">
      <c r="A6" t="s">
        <v>5320</v>
      </c>
      <c r="B6" t="s">
        <v>5321</v>
      </c>
    </row>
    <row r="8" spans="1:2">
      <c r="A8" t="s">
        <v>5322</v>
      </c>
      <c r="B8" t="s">
        <v>5323</v>
      </c>
    </row>
    <row r="9" spans="1:2">
      <c r="A9" t="s">
        <v>5324</v>
      </c>
      <c r="B9" t="s">
        <v>5325</v>
      </c>
    </row>
    <row r="10" spans="1:2">
      <c r="A10" t="s">
        <v>5326</v>
      </c>
      <c r="B10" t="s">
        <v>5327</v>
      </c>
    </row>
    <row r="11" spans="1:2">
      <c r="A11" t="s">
        <v>5324</v>
      </c>
      <c r="B11" t="s">
        <v>5328</v>
      </c>
    </row>
    <row r="12" spans="1:2" ht="16.5">
      <c r="A12" t="s">
        <v>5329</v>
      </c>
      <c r="B12" s="7">
        <v>1027349624</v>
      </c>
    </row>
    <row r="13" spans="1:2">
      <c r="A13" t="s">
        <v>5330</v>
      </c>
      <c r="B13" t="s">
        <v>5331</v>
      </c>
    </row>
    <row r="20" spans="1:2" ht="20.25">
      <c r="A20" s="108" t="s">
        <v>5364</v>
      </c>
      <c r="B20" s="108" t="s">
        <v>5312</v>
      </c>
    </row>
    <row r="21" spans="1:2" ht="20.25">
      <c r="A21" s="108" t="s">
        <v>258</v>
      </c>
      <c r="B21" s="108" t="s">
        <v>5365</v>
      </c>
    </row>
    <row r="22" spans="1:2" ht="20.25">
      <c r="A22" s="108" t="s">
        <v>5366</v>
      </c>
      <c r="B22" s="108" t="s">
        <v>5367</v>
      </c>
    </row>
    <row r="27" spans="1:2" ht="18.75">
      <c r="A27" s="84" t="s">
        <v>7054</v>
      </c>
    </row>
    <row r="29" spans="1:2" ht="18.75">
      <c r="A29" s="86" t="s">
        <v>7055</v>
      </c>
      <c r="B29" t="s">
        <v>7056</v>
      </c>
    </row>
    <row r="30" spans="1:2" ht="18.75">
      <c r="A30" s="85" t="s">
        <v>7057</v>
      </c>
      <c r="B30" s="84" t="s">
        <v>7058</v>
      </c>
    </row>
    <row r="42" spans="2:2" ht="15.75">
      <c r="B42" s="122" t="s">
        <v>7074</v>
      </c>
    </row>
    <row r="43" spans="2:2" ht="15">
      <c r="B43" s="123" t="s">
        <v>7075</v>
      </c>
    </row>
    <row r="44" spans="2:2" ht="16.5">
      <c r="B44" s="123" t="s">
        <v>7080</v>
      </c>
    </row>
    <row r="45" spans="2:2" ht="15">
      <c r="B45" s="123" t="s">
        <v>7076</v>
      </c>
    </row>
    <row r="46" spans="2:2" ht="15">
      <c r="B46" s="123" t="s">
        <v>7077</v>
      </c>
    </row>
    <row r="47" spans="2:2">
      <c r="B47" s="124" t="s">
        <v>7078</v>
      </c>
    </row>
    <row r="48" spans="2:2">
      <c r="B48" s="125" t="s">
        <v>7079</v>
      </c>
    </row>
  </sheetData>
  <hyperlinks>
    <hyperlink ref="B5" r:id="rId1" xr:uid="{A57ED972-20CB-4FF4-A7A4-75C1E15B6DAC}"/>
    <hyperlink ref="B47" r:id="rId2" display="http://ngocthom.po@gmail.com/dangxuanngoc@ngocthom.com.vn" xr:uid="{2E81B2D7-EBDD-47ED-9587-B0245024F6B8}"/>
    <hyperlink ref="B48" r:id="rId3" display="http://ngocthom.com.vn/" xr:uid="{EC24D465-0226-4168-B966-223FB4843A67}"/>
  </hyperlinks>
  <pageMargins left="0.14000000000000001" right="0.34" top="0.25" bottom="0.2" header="0.3" footer="0.21"/>
  <pageSetup paperSize="9" scale="76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9A7D-CBC5-4C41-A1E1-7D4FA977CD93}">
  <dimension ref="A1:N4960"/>
  <sheetViews>
    <sheetView topLeftCell="A1796" workbookViewId="0">
      <selection activeCell="A1810" sqref="A1810"/>
    </sheetView>
  </sheetViews>
  <sheetFormatPr defaultRowHeight="14.25"/>
  <cols>
    <col min="1" max="1" width="31.75" customWidth="1"/>
    <col min="6" max="6" width="13.75" bestFit="1" customWidth="1"/>
    <col min="7" max="7" width="13.75" customWidth="1"/>
    <col min="9" max="9" width="14.25" bestFit="1" customWidth="1"/>
  </cols>
  <sheetData>
    <row r="1" spans="1:14">
      <c r="A1" s="20" t="s">
        <v>8</v>
      </c>
      <c r="B1" s="20"/>
    </row>
    <row r="2" spans="1:14">
      <c r="A2" s="23" t="s">
        <v>269</v>
      </c>
      <c r="B2" s="23" t="s">
        <v>5371</v>
      </c>
      <c r="D2" s="23"/>
      <c r="F2" s="23" t="s">
        <v>271</v>
      </c>
      <c r="G2" s="23" t="s">
        <v>6893</v>
      </c>
      <c r="H2" s="23"/>
      <c r="I2" s="23" t="s">
        <v>272</v>
      </c>
      <c r="J2" s="76" t="s">
        <v>6894</v>
      </c>
      <c r="N2" s="23" t="s">
        <v>1758</v>
      </c>
    </row>
    <row r="3" spans="1:14">
      <c r="A3" s="23" t="s">
        <v>274</v>
      </c>
      <c r="B3" s="23" t="s">
        <v>5369</v>
      </c>
      <c r="D3" s="23"/>
      <c r="F3" s="23" t="s">
        <v>298</v>
      </c>
      <c r="G3" s="23" t="s">
        <v>6895</v>
      </c>
      <c r="H3" s="23"/>
      <c r="I3" s="23" t="s">
        <v>277</v>
      </c>
      <c r="J3" s="76" t="s">
        <v>6896</v>
      </c>
      <c r="N3" s="23" t="s">
        <v>6863</v>
      </c>
    </row>
    <row r="4" spans="1:14">
      <c r="A4" s="23" t="s">
        <v>279</v>
      </c>
      <c r="B4" s="23" t="s">
        <v>5368</v>
      </c>
      <c r="D4" s="23"/>
      <c r="F4" s="23" t="s">
        <v>315</v>
      </c>
      <c r="G4" s="23" t="s">
        <v>6897</v>
      </c>
      <c r="H4" s="23"/>
      <c r="I4" s="23" t="s">
        <v>280</v>
      </c>
      <c r="J4" s="46" t="s">
        <v>6898</v>
      </c>
      <c r="N4" s="23" t="s">
        <v>2208</v>
      </c>
    </row>
    <row r="5" spans="1:14">
      <c r="A5" s="23" t="s">
        <v>281</v>
      </c>
      <c r="B5" s="23" t="s">
        <v>5370</v>
      </c>
      <c r="D5" s="23"/>
      <c r="F5" s="23" t="s">
        <v>323</v>
      </c>
      <c r="G5" s="23" t="s">
        <v>6899</v>
      </c>
      <c r="H5" s="23"/>
      <c r="I5" s="23" t="s">
        <v>282</v>
      </c>
      <c r="J5" s="46" t="s">
        <v>6900</v>
      </c>
      <c r="N5" s="23" t="s">
        <v>2284</v>
      </c>
    </row>
    <row r="6" spans="1:14">
      <c r="A6" s="23" t="s">
        <v>142</v>
      </c>
      <c r="B6" s="23" t="s">
        <v>5383</v>
      </c>
      <c r="D6" s="23"/>
      <c r="F6" s="23" t="s">
        <v>329</v>
      </c>
      <c r="G6" s="23" t="s">
        <v>6901</v>
      </c>
      <c r="H6" s="23"/>
      <c r="I6" s="23" t="s">
        <v>288</v>
      </c>
      <c r="J6" s="46" t="s">
        <v>6902</v>
      </c>
      <c r="N6" s="23" t="s">
        <v>3116</v>
      </c>
    </row>
    <row r="7" spans="1:14">
      <c r="A7" s="23" t="s">
        <v>283</v>
      </c>
      <c r="B7" s="23" t="s">
        <v>5378</v>
      </c>
      <c r="D7" s="23"/>
      <c r="F7" s="23" t="s">
        <v>351</v>
      </c>
      <c r="G7" s="23" t="s">
        <v>6903</v>
      </c>
      <c r="H7" s="23"/>
      <c r="I7" s="23" t="s">
        <v>292</v>
      </c>
      <c r="J7" s="46" t="s">
        <v>6904</v>
      </c>
      <c r="N7" s="23" t="s">
        <v>3119</v>
      </c>
    </row>
    <row r="8" spans="1:14">
      <c r="A8" s="23" t="s">
        <v>284</v>
      </c>
      <c r="B8" s="23" t="s">
        <v>5380</v>
      </c>
      <c r="D8" s="23"/>
      <c r="F8" s="23" t="s">
        <v>384</v>
      </c>
      <c r="G8" s="23" t="s">
        <v>6905</v>
      </c>
      <c r="H8" s="23"/>
      <c r="I8" s="23" t="s">
        <v>294</v>
      </c>
      <c r="J8" s="46" t="s">
        <v>6906</v>
      </c>
      <c r="N8" s="23" t="s">
        <v>3215</v>
      </c>
    </row>
    <row r="9" spans="1:14">
      <c r="A9" s="23" t="s">
        <v>285</v>
      </c>
      <c r="B9" s="23" t="s">
        <v>5381</v>
      </c>
      <c r="D9" s="23"/>
      <c r="F9" s="23" t="s">
        <v>365</v>
      </c>
      <c r="G9" s="23" t="s">
        <v>6907</v>
      </c>
      <c r="H9" s="23"/>
      <c r="I9" s="23" t="s">
        <v>299</v>
      </c>
      <c r="J9" s="77" t="s">
        <v>6908</v>
      </c>
      <c r="N9" s="23" t="s">
        <v>3757</v>
      </c>
    </row>
    <row r="10" spans="1:14">
      <c r="A10" s="23" t="s">
        <v>286</v>
      </c>
      <c r="B10" s="23" t="s">
        <v>5384</v>
      </c>
      <c r="D10" s="23"/>
      <c r="F10" s="23" t="s">
        <v>388</v>
      </c>
      <c r="G10" s="23" t="s">
        <v>6909</v>
      </c>
      <c r="H10" s="23"/>
      <c r="I10" s="23" t="s">
        <v>306</v>
      </c>
      <c r="J10" s="46" t="s">
        <v>6910</v>
      </c>
      <c r="N10" s="23" t="s">
        <v>3771</v>
      </c>
    </row>
    <row r="11" spans="1:14">
      <c r="A11" s="23" t="s">
        <v>287</v>
      </c>
      <c r="B11" s="23" t="s">
        <v>5385</v>
      </c>
      <c r="D11" s="23"/>
      <c r="F11" s="23" t="s">
        <v>1716</v>
      </c>
      <c r="G11" s="23" t="s">
        <v>6911</v>
      </c>
      <c r="H11" s="23"/>
      <c r="I11" s="23" t="s">
        <v>308</v>
      </c>
      <c r="J11" s="46" t="s">
        <v>6912</v>
      </c>
      <c r="N11" s="23" t="s">
        <v>3775</v>
      </c>
    </row>
    <row r="12" spans="1:14">
      <c r="A12" s="23" t="s">
        <v>289</v>
      </c>
      <c r="B12" s="23" t="s">
        <v>5386</v>
      </c>
      <c r="D12" s="23"/>
      <c r="F12" s="23" t="s">
        <v>376</v>
      </c>
      <c r="G12" s="23" t="s">
        <v>6913</v>
      </c>
      <c r="H12" s="23"/>
      <c r="I12" s="23" t="s">
        <v>310</v>
      </c>
      <c r="J12" s="46" t="s">
        <v>6914</v>
      </c>
      <c r="N12" s="23" t="s">
        <v>3778</v>
      </c>
    </row>
    <row r="13" spans="1:14">
      <c r="A13" s="23" t="s">
        <v>293</v>
      </c>
      <c r="B13" s="23" t="s">
        <v>5388</v>
      </c>
      <c r="D13" s="23"/>
      <c r="F13" s="23" t="s">
        <v>378</v>
      </c>
      <c r="G13" s="23" t="s">
        <v>6915</v>
      </c>
      <c r="H13" s="23"/>
      <c r="I13" s="23" t="s">
        <v>312</v>
      </c>
      <c r="J13" s="46" t="s">
        <v>6916</v>
      </c>
    </row>
    <row r="14" spans="1:14">
      <c r="A14" s="23" t="s">
        <v>295</v>
      </c>
      <c r="B14" s="23" t="s">
        <v>5389</v>
      </c>
      <c r="D14" s="23"/>
      <c r="F14" s="23" t="s">
        <v>380</v>
      </c>
      <c r="G14" s="23" t="s">
        <v>6917</v>
      </c>
      <c r="H14" s="23"/>
      <c r="I14" s="23" t="s">
        <v>316</v>
      </c>
      <c r="J14" s="46" t="s">
        <v>6918</v>
      </c>
    </row>
    <row r="15" spans="1:14">
      <c r="A15" s="23" t="s">
        <v>296</v>
      </c>
      <c r="B15" s="23" t="s">
        <v>5390</v>
      </c>
      <c r="D15" s="23"/>
      <c r="F15" s="23" t="s">
        <v>382</v>
      </c>
      <c r="G15" s="23" t="s">
        <v>6919</v>
      </c>
      <c r="H15" s="23"/>
      <c r="I15" s="23" t="s">
        <v>319</v>
      </c>
      <c r="J15" s="46" t="s">
        <v>6920</v>
      </c>
    </row>
    <row r="16" spans="1:14">
      <c r="A16" s="23" t="s">
        <v>297</v>
      </c>
      <c r="B16" s="23" t="s">
        <v>5372</v>
      </c>
      <c r="D16" s="23"/>
      <c r="F16" s="23" t="s">
        <v>390</v>
      </c>
      <c r="G16" s="23" t="s">
        <v>6921</v>
      </c>
      <c r="H16" s="23"/>
      <c r="I16" s="23" t="s">
        <v>324</v>
      </c>
      <c r="J16" s="77" t="s">
        <v>6922</v>
      </c>
    </row>
    <row r="17" spans="1:10">
      <c r="A17" s="23" t="s">
        <v>300</v>
      </c>
      <c r="B17" s="23" t="s">
        <v>5391</v>
      </c>
      <c r="D17" s="23"/>
      <c r="F17" s="23" t="s">
        <v>398</v>
      </c>
      <c r="G17" s="23" t="s">
        <v>6923</v>
      </c>
      <c r="H17" s="23"/>
      <c r="I17" s="23" t="s">
        <v>327</v>
      </c>
      <c r="J17" s="46" t="s">
        <v>6924</v>
      </c>
    </row>
    <row r="18" spans="1:10">
      <c r="A18" s="23" t="s">
        <v>301</v>
      </c>
      <c r="B18" s="23" t="s">
        <v>5392</v>
      </c>
      <c r="D18" s="23"/>
      <c r="F18" s="23" t="s">
        <v>404</v>
      </c>
      <c r="G18" s="23" t="s">
        <v>6925</v>
      </c>
      <c r="H18" s="23"/>
      <c r="I18" s="23" t="s">
        <v>332</v>
      </c>
      <c r="J18" s="46" t="s">
        <v>6926</v>
      </c>
    </row>
    <row r="19" spans="1:10">
      <c r="A19" s="23" t="s">
        <v>302</v>
      </c>
      <c r="B19" s="23" t="s">
        <v>5393</v>
      </c>
      <c r="D19" s="23"/>
      <c r="F19" s="23" t="s">
        <v>406</v>
      </c>
      <c r="G19" s="23" t="s">
        <v>6927</v>
      </c>
      <c r="H19" s="23"/>
      <c r="I19" s="23" t="s">
        <v>338</v>
      </c>
      <c r="J19" s="46" t="s">
        <v>6928</v>
      </c>
    </row>
    <row r="20" spans="1:10">
      <c r="A20" s="23" t="s">
        <v>303</v>
      </c>
      <c r="B20" s="23" t="s">
        <v>5395</v>
      </c>
      <c r="D20" s="23"/>
      <c r="F20" s="23" t="s">
        <v>410</v>
      </c>
      <c r="G20" s="23" t="s">
        <v>6926</v>
      </c>
      <c r="H20" s="23"/>
      <c r="I20" s="23" t="s">
        <v>340</v>
      </c>
      <c r="J20" s="46" t="s">
        <v>6929</v>
      </c>
    </row>
    <row r="21" spans="1:10">
      <c r="A21" s="23" t="s">
        <v>307</v>
      </c>
      <c r="B21" s="23" t="s">
        <v>5376</v>
      </c>
      <c r="D21" s="23"/>
      <c r="F21" s="23" t="s">
        <v>417</v>
      </c>
      <c r="G21" s="23" t="s">
        <v>6930</v>
      </c>
      <c r="H21" s="23"/>
      <c r="I21" s="23" t="s">
        <v>345</v>
      </c>
      <c r="J21" s="46" t="s">
        <v>6931</v>
      </c>
    </row>
    <row r="22" spans="1:10">
      <c r="A22" s="23" t="s">
        <v>309</v>
      </c>
      <c r="B22" s="23" t="s">
        <v>5375</v>
      </c>
      <c r="D22" s="23"/>
      <c r="F22" s="23" t="s">
        <v>421</v>
      </c>
      <c r="G22" s="23" t="s">
        <v>6932</v>
      </c>
      <c r="H22" s="23"/>
      <c r="I22" s="23" t="s">
        <v>348</v>
      </c>
      <c r="J22" s="46" t="s">
        <v>6933</v>
      </c>
    </row>
    <row r="23" spans="1:10">
      <c r="A23" s="23" t="s">
        <v>311</v>
      </c>
      <c r="B23" s="23" t="s">
        <v>5379</v>
      </c>
      <c r="D23" s="23"/>
      <c r="F23" s="23" t="s">
        <v>427</v>
      </c>
      <c r="G23" s="23" t="s">
        <v>6910</v>
      </c>
      <c r="H23" s="23"/>
      <c r="I23" s="23" t="s">
        <v>356</v>
      </c>
      <c r="J23" s="46" t="s">
        <v>6934</v>
      </c>
    </row>
    <row r="24" spans="1:10">
      <c r="A24" s="23" t="s">
        <v>313</v>
      </c>
      <c r="B24" s="23" t="s">
        <v>5373</v>
      </c>
      <c r="D24" s="23"/>
      <c r="F24" s="23" t="s">
        <v>429</v>
      </c>
      <c r="G24" s="23" t="s">
        <v>6935</v>
      </c>
      <c r="H24" s="23"/>
      <c r="I24" s="23" t="s">
        <v>369</v>
      </c>
      <c r="J24" s="46" t="s">
        <v>6936</v>
      </c>
    </row>
    <row r="25" spans="1:10">
      <c r="A25" s="23" t="s">
        <v>314</v>
      </c>
      <c r="B25" s="23" t="s">
        <v>5398</v>
      </c>
      <c r="D25" s="23"/>
      <c r="F25" s="23" t="s">
        <v>437</v>
      </c>
      <c r="G25" s="23" t="s">
        <v>6937</v>
      </c>
      <c r="H25" s="23"/>
      <c r="I25" s="23" t="s">
        <v>444</v>
      </c>
      <c r="J25" s="46" t="s">
        <v>6938</v>
      </c>
    </row>
    <row r="26" spans="1:10">
      <c r="A26" s="23" t="s">
        <v>317</v>
      </c>
      <c r="B26" s="23" t="s">
        <v>5397</v>
      </c>
      <c r="D26" s="23"/>
      <c r="F26" s="23" t="s">
        <v>439</v>
      </c>
      <c r="G26" s="23" t="s">
        <v>6939</v>
      </c>
      <c r="H26" s="23"/>
      <c r="I26" s="23" t="s">
        <v>408</v>
      </c>
      <c r="J26" s="46" t="s">
        <v>6940</v>
      </c>
    </row>
    <row r="27" spans="1:10">
      <c r="A27" s="23" t="s">
        <v>318</v>
      </c>
      <c r="B27" s="23" t="s">
        <v>5396</v>
      </c>
      <c r="D27" s="23"/>
      <c r="F27" s="23" t="s">
        <v>469</v>
      </c>
      <c r="G27" s="23" t="s">
        <v>6941</v>
      </c>
      <c r="H27" s="23"/>
      <c r="I27" s="23" t="s">
        <v>419</v>
      </c>
      <c r="J27" s="46" t="s">
        <v>6942</v>
      </c>
    </row>
    <row r="28" spans="1:10">
      <c r="A28" s="23" t="s">
        <v>320</v>
      </c>
      <c r="B28" s="23" t="s">
        <v>5399</v>
      </c>
      <c r="D28" s="23"/>
      <c r="F28" s="23" t="s">
        <v>503</v>
      </c>
      <c r="G28" s="23" t="s">
        <v>6943</v>
      </c>
      <c r="H28" s="23"/>
      <c r="I28" s="23" t="s">
        <v>432</v>
      </c>
      <c r="J28" s="46" t="s">
        <v>6944</v>
      </c>
    </row>
    <row r="29" spans="1:10">
      <c r="A29" s="23" t="s">
        <v>325</v>
      </c>
      <c r="B29" s="23" t="s">
        <v>5394</v>
      </c>
      <c r="D29" s="23"/>
      <c r="F29" s="23" t="s">
        <v>507</v>
      </c>
      <c r="G29" s="23" t="s">
        <v>6945</v>
      </c>
      <c r="H29" s="23"/>
      <c r="I29" s="23" t="s">
        <v>434</v>
      </c>
      <c r="J29" s="46" t="s">
        <v>6946</v>
      </c>
    </row>
    <row r="30" spans="1:10">
      <c r="A30" s="23" t="s">
        <v>326</v>
      </c>
      <c r="B30" s="23" t="s">
        <v>5377</v>
      </c>
      <c r="D30" s="23"/>
      <c r="F30" s="23" t="s">
        <v>543</v>
      </c>
      <c r="G30" s="23" t="s">
        <v>6947</v>
      </c>
      <c r="H30" s="23"/>
      <c r="I30" s="23" t="s">
        <v>436</v>
      </c>
      <c r="J30" s="46" t="s">
        <v>6948</v>
      </c>
    </row>
    <row r="31" spans="1:10">
      <c r="A31" s="23" t="s">
        <v>328</v>
      </c>
      <c r="B31" s="23" t="s">
        <v>5401</v>
      </c>
      <c r="D31" s="23"/>
      <c r="F31" s="23" t="s">
        <v>1148</v>
      </c>
      <c r="G31" s="23" t="s">
        <v>6948</v>
      </c>
      <c r="H31" s="23"/>
      <c r="I31" s="23" t="s">
        <v>442</v>
      </c>
      <c r="J31" s="46" t="s">
        <v>6937</v>
      </c>
    </row>
    <row r="32" spans="1:10">
      <c r="A32" s="23" t="s">
        <v>330</v>
      </c>
      <c r="B32" s="23" t="s">
        <v>5400</v>
      </c>
      <c r="D32" s="23"/>
      <c r="F32" s="23" t="s">
        <v>1156</v>
      </c>
      <c r="G32" s="23" t="s">
        <v>6949</v>
      </c>
      <c r="H32" s="23"/>
      <c r="I32" s="23" t="s">
        <v>445</v>
      </c>
      <c r="J32" s="46" t="s">
        <v>6950</v>
      </c>
    </row>
    <row r="33" spans="1:10">
      <c r="A33" s="23" t="s">
        <v>331</v>
      </c>
      <c r="B33" s="23" t="s">
        <v>5374</v>
      </c>
      <c r="D33" s="23"/>
      <c r="F33" s="23" t="s">
        <v>1168</v>
      </c>
      <c r="G33" s="23" t="s">
        <v>6951</v>
      </c>
      <c r="H33" s="23"/>
      <c r="I33" s="23" t="s">
        <v>446</v>
      </c>
      <c r="J33" s="46" t="s">
        <v>6952</v>
      </c>
    </row>
    <row r="34" spans="1:10">
      <c r="A34" s="23" t="s">
        <v>333</v>
      </c>
      <c r="B34" s="23" t="s">
        <v>5382</v>
      </c>
      <c r="D34" s="23"/>
      <c r="F34" s="23" t="s">
        <v>1252</v>
      </c>
      <c r="G34" s="23" t="s">
        <v>6953</v>
      </c>
      <c r="H34" s="23"/>
      <c r="I34" s="23" t="s">
        <v>454</v>
      </c>
      <c r="J34" s="46" t="s">
        <v>6954</v>
      </c>
    </row>
    <row r="35" spans="1:10">
      <c r="A35" s="23" t="s">
        <v>334</v>
      </c>
      <c r="B35" s="23" t="s">
        <v>5387</v>
      </c>
      <c r="D35" s="23"/>
      <c r="F35" s="23" t="s">
        <v>1256</v>
      </c>
      <c r="G35" s="23" t="s">
        <v>6955</v>
      </c>
      <c r="H35" s="23"/>
      <c r="I35" s="23" t="s">
        <v>460</v>
      </c>
      <c r="J35" s="46" t="s">
        <v>6956</v>
      </c>
    </row>
    <row r="36" spans="1:10">
      <c r="A36" s="23" t="s">
        <v>139</v>
      </c>
      <c r="B36" s="23" t="s">
        <v>5406</v>
      </c>
      <c r="D36" s="23"/>
      <c r="F36" s="23" t="s">
        <v>1277</v>
      </c>
      <c r="G36" s="23" t="s">
        <v>6957</v>
      </c>
      <c r="H36" s="23"/>
      <c r="I36" s="23" t="s">
        <v>467</v>
      </c>
      <c r="J36" s="46" t="s">
        <v>6958</v>
      </c>
    </row>
    <row r="37" spans="1:10">
      <c r="A37" s="23" t="s">
        <v>335</v>
      </c>
      <c r="B37" s="23" t="s">
        <v>5403</v>
      </c>
      <c r="D37" s="23"/>
      <c r="F37" s="23" t="s">
        <v>1287</v>
      </c>
      <c r="G37" s="23" t="s">
        <v>6959</v>
      </c>
      <c r="H37" s="23"/>
      <c r="I37" s="23" t="s">
        <v>474</v>
      </c>
      <c r="J37" s="46" t="s">
        <v>6960</v>
      </c>
    </row>
    <row r="38" spans="1:10">
      <c r="A38" s="23" t="s">
        <v>336</v>
      </c>
      <c r="B38" s="23" t="s">
        <v>5405</v>
      </c>
      <c r="D38" s="23"/>
      <c r="F38" s="23" t="s">
        <v>1324</v>
      </c>
      <c r="G38" s="23" t="s">
        <v>6961</v>
      </c>
      <c r="H38" s="23"/>
      <c r="I38" s="23" t="s">
        <v>475</v>
      </c>
      <c r="J38" s="46" t="s">
        <v>6962</v>
      </c>
    </row>
    <row r="39" spans="1:10">
      <c r="A39" s="23" t="s">
        <v>140</v>
      </c>
      <c r="B39" s="23" t="s">
        <v>5402</v>
      </c>
      <c r="D39" s="23"/>
      <c r="F39" s="23" t="s">
        <v>1327</v>
      </c>
      <c r="G39" s="23" t="s">
        <v>6963</v>
      </c>
      <c r="H39" s="23"/>
      <c r="I39" s="23" t="s">
        <v>478</v>
      </c>
      <c r="J39" s="46" t="s">
        <v>6964</v>
      </c>
    </row>
    <row r="40" spans="1:10">
      <c r="A40" s="23" t="s">
        <v>337</v>
      </c>
      <c r="B40" s="23" t="s">
        <v>5407</v>
      </c>
      <c r="D40" s="23"/>
      <c r="F40" s="23" t="s">
        <v>1527</v>
      </c>
      <c r="G40" s="23" t="s">
        <v>6965</v>
      </c>
      <c r="H40" s="23"/>
      <c r="I40" s="23" t="s">
        <v>691</v>
      </c>
      <c r="J40" s="46" t="s">
        <v>6966</v>
      </c>
    </row>
    <row r="41" spans="1:10">
      <c r="A41" s="23" t="s">
        <v>141</v>
      </c>
      <c r="B41" s="23" t="s">
        <v>5404</v>
      </c>
      <c r="D41" s="23"/>
      <c r="F41" s="23" t="s">
        <v>1580</v>
      </c>
      <c r="G41" s="23" t="s">
        <v>6967</v>
      </c>
      <c r="H41" s="23"/>
      <c r="I41" s="23" t="s">
        <v>823</v>
      </c>
      <c r="J41" s="46" t="s">
        <v>6968</v>
      </c>
    </row>
    <row r="42" spans="1:10">
      <c r="A42" s="23" t="s">
        <v>339</v>
      </c>
      <c r="B42" s="23" t="s">
        <v>5410</v>
      </c>
      <c r="D42" s="23"/>
      <c r="F42" s="23" t="s">
        <v>3282</v>
      </c>
      <c r="G42" s="23" t="s">
        <v>6969</v>
      </c>
      <c r="H42" s="23"/>
      <c r="I42" s="23" t="s">
        <v>865</v>
      </c>
      <c r="J42" s="46" t="s">
        <v>6970</v>
      </c>
    </row>
    <row r="43" spans="1:10">
      <c r="A43" s="23" t="s">
        <v>341</v>
      </c>
      <c r="B43" s="23" t="s">
        <v>5408</v>
      </c>
      <c r="D43" s="23"/>
      <c r="F43" s="23" t="s">
        <v>1676</v>
      </c>
      <c r="G43" s="23" t="s">
        <v>6971</v>
      </c>
      <c r="H43" s="23"/>
      <c r="I43" s="23" t="s">
        <v>1197</v>
      </c>
      <c r="J43" s="46" t="s">
        <v>6972</v>
      </c>
    </row>
    <row r="44" spans="1:10">
      <c r="A44" s="23" t="s">
        <v>342</v>
      </c>
      <c r="B44" s="23" t="s">
        <v>5409</v>
      </c>
      <c r="D44" s="23"/>
      <c r="F44" s="23" t="s">
        <v>1680</v>
      </c>
      <c r="G44" s="45" t="s">
        <v>6973</v>
      </c>
      <c r="H44" s="23"/>
      <c r="I44" s="23" t="s">
        <v>1499</v>
      </c>
      <c r="J44" s="46" t="s">
        <v>6974</v>
      </c>
    </row>
    <row r="45" spans="1:10">
      <c r="A45" s="23" t="s">
        <v>343</v>
      </c>
      <c r="B45" s="23" t="s">
        <v>5411</v>
      </c>
      <c r="D45" s="23"/>
      <c r="F45" s="23" t="s">
        <v>1713</v>
      </c>
      <c r="G45" s="45" t="s">
        <v>6975</v>
      </c>
      <c r="H45" s="23"/>
      <c r="I45" s="23" t="s">
        <v>6170</v>
      </c>
      <c r="J45" s="46" t="s">
        <v>6976</v>
      </c>
    </row>
    <row r="46" spans="1:10">
      <c r="A46" s="23" t="s">
        <v>344</v>
      </c>
      <c r="B46" s="23" t="s">
        <v>5419</v>
      </c>
      <c r="D46" s="23"/>
      <c r="F46" s="23" t="s">
        <v>1727</v>
      </c>
      <c r="G46" s="45" t="s">
        <v>6977</v>
      </c>
      <c r="H46" s="23"/>
      <c r="I46" s="23" t="s">
        <v>1673</v>
      </c>
      <c r="J46" s="46" t="s">
        <v>6978</v>
      </c>
    </row>
    <row r="47" spans="1:10">
      <c r="A47" s="23" t="s">
        <v>349</v>
      </c>
      <c r="B47" s="23" t="s">
        <v>5414</v>
      </c>
      <c r="D47" s="23"/>
      <c r="F47" s="23" t="s">
        <v>2049</v>
      </c>
      <c r="G47" s="45" t="s">
        <v>6979</v>
      </c>
      <c r="H47" s="23"/>
      <c r="I47" s="23" t="s">
        <v>1758</v>
      </c>
      <c r="J47" s="46" t="s">
        <v>6980</v>
      </c>
    </row>
    <row r="48" spans="1:10">
      <c r="A48" s="23" t="s">
        <v>352</v>
      </c>
      <c r="B48" s="23" t="s">
        <v>5412</v>
      </c>
      <c r="D48" s="23"/>
      <c r="F48" s="23" t="s">
        <v>2481</v>
      </c>
      <c r="G48" s="45" t="s">
        <v>6981</v>
      </c>
      <c r="H48" s="23"/>
      <c r="I48" s="23" t="s">
        <v>6863</v>
      </c>
      <c r="J48" s="46" t="s">
        <v>6982</v>
      </c>
    </row>
    <row r="49" spans="1:10">
      <c r="A49" s="23" t="s">
        <v>353</v>
      </c>
      <c r="B49" s="23" t="s">
        <v>5413</v>
      </c>
      <c r="D49" s="23"/>
      <c r="F49" s="23" t="s">
        <v>3223</v>
      </c>
      <c r="G49" s="45" t="s">
        <v>6983</v>
      </c>
      <c r="H49" s="23"/>
      <c r="I49" s="23" t="s">
        <v>2208</v>
      </c>
      <c r="J49" s="46" t="s">
        <v>6984</v>
      </c>
    </row>
    <row r="50" spans="1:10">
      <c r="A50" s="23" t="s">
        <v>355</v>
      </c>
      <c r="B50" s="23" t="s">
        <v>5415</v>
      </c>
      <c r="D50" s="23"/>
      <c r="F50" s="23" t="s">
        <v>3234</v>
      </c>
      <c r="G50" s="45" t="s">
        <v>6985</v>
      </c>
      <c r="H50" s="23"/>
      <c r="I50" s="23" t="s">
        <v>2284</v>
      </c>
      <c r="J50" s="46" t="s">
        <v>6986</v>
      </c>
    </row>
    <row r="51" spans="1:10">
      <c r="A51" s="23" t="s">
        <v>357</v>
      </c>
      <c r="B51" s="23" t="s">
        <v>5416</v>
      </c>
      <c r="D51" s="23"/>
      <c r="F51" s="23" t="s">
        <v>3239</v>
      </c>
      <c r="G51" s="45" t="s">
        <v>6987</v>
      </c>
      <c r="H51" s="23"/>
      <c r="I51" s="23" t="s">
        <v>3116</v>
      </c>
      <c r="J51" s="46" t="s">
        <v>6988</v>
      </c>
    </row>
    <row r="52" spans="1:10">
      <c r="A52" s="23" t="s">
        <v>346</v>
      </c>
      <c r="B52" s="23" t="s">
        <v>5418</v>
      </c>
      <c r="D52" s="23"/>
      <c r="F52" s="23" t="s">
        <v>3241</v>
      </c>
      <c r="G52" s="45" t="s">
        <v>6989</v>
      </c>
      <c r="H52" s="23"/>
      <c r="I52" s="23" t="s">
        <v>3119</v>
      </c>
      <c r="J52" s="46" t="s">
        <v>6957</v>
      </c>
    </row>
    <row r="53" spans="1:10">
      <c r="A53" s="23" t="s">
        <v>347</v>
      </c>
      <c r="B53" s="23" t="s">
        <v>6990</v>
      </c>
      <c r="D53" s="23"/>
      <c r="F53" s="23" t="s">
        <v>3243</v>
      </c>
      <c r="G53" s="45" t="s">
        <v>6991</v>
      </c>
      <c r="H53" s="23"/>
      <c r="I53" s="23" t="s">
        <v>3215</v>
      </c>
      <c r="J53" s="46" t="s">
        <v>6992</v>
      </c>
    </row>
    <row r="54" spans="1:10">
      <c r="A54" s="23" t="s">
        <v>359</v>
      </c>
      <c r="B54" s="23" t="s">
        <v>5417</v>
      </c>
      <c r="D54" s="23"/>
      <c r="F54" s="23" t="s">
        <v>3249</v>
      </c>
      <c r="G54" s="45" t="s">
        <v>6993</v>
      </c>
      <c r="H54" s="23"/>
      <c r="I54" s="23" t="s">
        <v>3757</v>
      </c>
      <c r="J54" s="46" t="s">
        <v>6994</v>
      </c>
    </row>
    <row r="55" spans="1:10">
      <c r="A55" s="23" t="s">
        <v>363</v>
      </c>
      <c r="B55" s="23" t="s">
        <v>5420</v>
      </c>
      <c r="D55" s="23"/>
      <c r="F55" s="23" t="s">
        <v>3254</v>
      </c>
      <c r="G55" s="45" t="s">
        <v>6995</v>
      </c>
      <c r="H55" s="23"/>
      <c r="I55" s="23" t="s">
        <v>3771</v>
      </c>
      <c r="J55" s="46" t="s">
        <v>6996</v>
      </c>
    </row>
    <row r="56" spans="1:10">
      <c r="A56" s="23" t="s">
        <v>364</v>
      </c>
      <c r="B56" s="23" t="s">
        <v>5421</v>
      </c>
      <c r="D56" s="23"/>
      <c r="F56" s="23" t="s">
        <v>3257</v>
      </c>
      <c r="G56" s="45" t="s">
        <v>6997</v>
      </c>
      <c r="H56" s="23"/>
      <c r="I56" s="23" t="s">
        <v>3775</v>
      </c>
      <c r="J56" s="46" t="s">
        <v>6998</v>
      </c>
    </row>
    <row r="57" spans="1:10">
      <c r="A57" s="23" t="s">
        <v>366</v>
      </c>
      <c r="B57" s="23" t="s">
        <v>5429</v>
      </c>
      <c r="D57" s="23"/>
      <c r="F57" s="23" t="s">
        <v>3264</v>
      </c>
      <c r="G57" s="45" t="s">
        <v>6999</v>
      </c>
      <c r="H57" s="23"/>
      <c r="I57" s="23" t="s">
        <v>3778</v>
      </c>
      <c r="J57" s="46" t="s">
        <v>7000</v>
      </c>
    </row>
    <row r="58" spans="1:10">
      <c r="A58" s="23" t="s">
        <v>367</v>
      </c>
      <c r="B58" s="23" t="s">
        <v>5453</v>
      </c>
      <c r="D58" s="23"/>
      <c r="F58" s="23" t="s">
        <v>3270</v>
      </c>
      <c r="G58" s="45" t="s">
        <v>7001</v>
      </c>
      <c r="H58" s="23"/>
    </row>
    <row r="59" spans="1:10">
      <c r="A59" s="23" t="s">
        <v>368</v>
      </c>
      <c r="B59" s="23" t="s">
        <v>5422</v>
      </c>
      <c r="D59" s="23"/>
      <c r="F59" s="23" t="s">
        <v>3272</v>
      </c>
      <c r="G59" s="45" t="s">
        <v>7002</v>
      </c>
      <c r="H59" s="23"/>
    </row>
    <row r="60" spans="1:10">
      <c r="A60" s="23" t="s">
        <v>370</v>
      </c>
      <c r="B60" s="23" t="s">
        <v>5428</v>
      </c>
      <c r="D60" s="23"/>
      <c r="F60" s="23" t="s">
        <v>3277</v>
      </c>
      <c r="G60" s="45" t="s">
        <v>7003</v>
      </c>
      <c r="H60" s="23"/>
    </row>
    <row r="61" spans="1:10">
      <c r="A61" s="23" t="s">
        <v>371</v>
      </c>
      <c r="B61" s="23" t="s">
        <v>5423</v>
      </c>
      <c r="D61" s="23"/>
      <c r="F61" s="23" t="s">
        <v>3280</v>
      </c>
      <c r="G61" s="45" t="s">
        <v>7004</v>
      </c>
      <c r="H61" s="23"/>
    </row>
    <row r="62" spans="1:10">
      <c r="A62" s="23" t="s">
        <v>372</v>
      </c>
      <c r="B62" s="23" t="s">
        <v>372</v>
      </c>
      <c r="D62" s="23"/>
      <c r="F62" s="23" t="s">
        <v>3284</v>
      </c>
      <c r="G62" s="45" t="s">
        <v>7005</v>
      </c>
      <c r="H62" s="23"/>
    </row>
    <row r="63" spans="1:10">
      <c r="A63" s="23" t="s">
        <v>373</v>
      </c>
      <c r="B63" s="23" t="s">
        <v>373</v>
      </c>
      <c r="D63" s="23"/>
      <c r="F63" s="23" t="s">
        <v>3286</v>
      </c>
      <c r="G63" s="45" t="s">
        <v>7006</v>
      </c>
      <c r="H63" s="23"/>
    </row>
    <row r="64" spans="1:10">
      <c r="A64" s="23" t="s">
        <v>374</v>
      </c>
      <c r="B64" s="23" t="s">
        <v>5426</v>
      </c>
      <c r="D64" s="23"/>
      <c r="F64" s="23" t="s">
        <v>5267</v>
      </c>
      <c r="G64" s="45" t="s">
        <v>7007</v>
      </c>
      <c r="H64" s="23"/>
    </row>
    <row r="65" spans="1:8">
      <c r="A65" s="23" t="s">
        <v>375</v>
      </c>
      <c r="B65" s="23" t="s">
        <v>5437</v>
      </c>
      <c r="D65" s="23"/>
      <c r="H65" s="23"/>
    </row>
    <row r="66" spans="1:8">
      <c r="A66" s="23" t="s">
        <v>377</v>
      </c>
      <c r="B66" s="23" t="s">
        <v>5445</v>
      </c>
      <c r="D66" s="23"/>
      <c r="H66" s="23"/>
    </row>
    <row r="67" spans="1:8">
      <c r="A67" s="23" t="s">
        <v>379</v>
      </c>
      <c r="B67" s="23" t="s">
        <v>5457</v>
      </c>
      <c r="H67" s="23"/>
    </row>
    <row r="68" spans="1:8">
      <c r="A68" s="23" t="s">
        <v>381</v>
      </c>
      <c r="B68" s="23" t="s">
        <v>5433</v>
      </c>
      <c r="H68" s="23"/>
    </row>
    <row r="69" spans="1:8">
      <c r="A69" s="23" t="s">
        <v>383</v>
      </c>
      <c r="B69" s="23" t="s">
        <v>5461</v>
      </c>
      <c r="H69" s="23"/>
    </row>
    <row r="70" spans="1:8">
      <c r="A70" s="23" t="s">
        <v>385</v>
      </c>
      <c r="B70" s="23" t="s">
        <v>5446</v>
      </c>
      <c r="H70" s="23"/>
    </row>
    <row r="71" spans="1:8">
      <c r="A71" s="23" t="s">
        <v>386</v>
      </c>
      <c r="B71" s="23" t="s">
        <v>5464</v>
      </c>
      <c r="H71" s="23"/>
    </row>
    <row r="72" spans="1:8">
      <c r="A72" s="23" t="s">
        <v>387</v>
      </c>
      <c r="B72" s="23" t="s">
        <v>5442</v>
      </c>
      <c r="H72" s="23"/>
    </row>
    <row r="73" spans="1:8">
      <c r="A73" s="23" t="s">
        <v>389</v>
      </c>
      <c r="B73" s="23" t="s">
        <v>5438</v>
      </c>
      <c r="H73" s="23"/>
    </row>
    <row r="74" spans="1:8">
      <c r="A74" s="23" t="s">
        <v>391</v>
      </c>
      <c r="B74" s="23" t="s">
        <v>5431</v>
      </c>
      <c r="H74" s="23"/>
    </row>
    <row r="75" spans="1:8">
      <c r="A75" s="23" t="s">
        <v>392</v>
      </c>
      <c r="B75" s="23" t="s">
        <v>5432</v>
      </c>
      <c r="H75" s="23"/>
    </row>
    <row r="76" spans="1:8">
      <c r="A76" s="23" t="s">
        <v>393</v>
      </c>
      <c r="B76" s="23" t="s">
        <v>5439</v>
      </c>
      <c r="H76" s="23"/>
    </row>
    <row r="77" spans="1:8">
      <c r="A77" s="23" t="s">
        <v>394</v>
      </c>
      <c r="B77" s="23" t="s">
        <v>5443</v>
      </c>
      <c r="H77" s="23"/>
    </row>
    <row r="78" spans="1:8">
      <c r="A78" s="23" t="s">
        <v>395</v>
      </c>
      <c r="B78" s="23" t="s">
        <v>5447</v>
      </c>
      <c r="H78" s="23"/>
    </row>
    <row r="79" spans="1:8">
      <c r="A79" s="23" t="s">
        <v>396</v>
      </c>
      <c r="B79" s="23" t="s">
        <v>5440</v>
      </c>
      <c r="H79" s="23"/>
    </row>
    <row r="80" spans="1:8">
      <c r="A80" s="23" t="s">
        <v>397</v>
      </c>
      <c r="B80" s="23" t="s">
        <v>5456</v>
      </c>
      <c r="H80" s="23"/>
    </row>
    <row r="81" spans="1:8">
      <c r="A81" s="23" t="s">
        <v>399</v>
      </c>
      <c r="B81" s="23" t="s">
        <v>5459</v>
      </c>
      <c r="H81" s="23"/>
    </row>
    <row r="82" spans="1:8">
      <c r="A82" s="23" t="s">
        <v>400</v>
      </c>
      <c r="B82" s="23" t="s">
        <v>5434</v>
      </c>
      <c r="H82" s="23"/>
    </row>
    <row r="83" spans="1:8">
      <c r="A83" s="23" t="s">
        <v>401</v>
      </c>
      <c r="B83" s="23" t="s">
        <v>5448</v>
      </c>
      <c r="H83" s="23"/>
    </row>
    <row r="84" spans="1:8">
      <c r="A84" s="23" t="s">
        <v>402</v>
      </c>
      <c r="B84" s="23" t="s">
        <v>5444</v>
      </c>
      <c r="H84" s="23"/>
    </row>
    <row r="85" spans="1:8">
      <c r="A85" s="23" t="s">
        <v>403</v>
      </c>
      <c r="B85" s="23" t="s">
        <v>5430</v>
      </c>
      <c r="H85" s="23"/>
    </row>
    <row r="86" spans="1:8">
      <c r="A86" s="23" t="s">
        <v>405</v>
      </c>
      <c r="B86" s="23" t="s">
        <v>5462</v>
      </c>
      <c r="H86" s="23"/>
    </row>
    <row r="87" spans="1:8">
      <c r="A87" s="23" t="s">
        <v>407</v>
      </c>
      <c r="B87" s="23" t="s">
        <v>5451</v>
      </c>
      <c r="H87" s="23"/>
    </row>
    <row r="88" spans="1:8">
      <c r="A88" s="23" t="s">
        <v>409</v>
      </c>
      <c r="B88" s="23" t="s">
        <v>5435</v>
      </c>
      <c r="H88" s="23"/>
    </row>
    <row r="89" spans="1:8">
      <c r="A89" s="23" t="s">
        <v>411</v>
      </c>
      <c r="B89" s="23" t="s">
        <v>5449</v>
      </c>
      <c r="H89" s="23"/>
    </row>
    <row r="90" spans="1:8">
      <c r="A90" s="23" t="s">
        <v>412</v>
      </c>
      <c r="B90" s="23" t="s">
        <v>5463</v>
      </c>
      <c r="H90" s="23"/>
    </row>
    <row r="91" spans="1:8">
      <c r="A91" s="23" t="s">
        <v>413</v>
      </c>
      <c r="B91" s="23" t="s">
        <v>5436</v>
      </c>
      <c r="H91" s="23"/>
    </row>
    <row r="92" spans="1:8">
      <c r="A92" s="23" t="s">
        <v>414</v>
      </c>
      <c r="B92" s="23" t="s">
        <v>5455</v>
      </c>
      <c r="H92" s="23"/>
    </row>
    <row r="93" spans="1:8">
      <c r="A93" s="23" t="s">
        <v>415</v>
      </c>
      <c r="B93" s="23" t="s">
        <v>5452</v>
      </c>
      <c r="H93" s="23"/>
    </row>
    <row r="94" spans="1:8">
      <c r="A94" s="23" t="s">
        <v>416</v>
      </c>
      <c r="B94" s="23" t="s">
        <v>5441</v>
      </c>
      <c r="H94" s="23"/>
    </row>
    <row r="95" spans="1:8">
      <c r="A95" s="23" t="s">
        <v>418</v>
      </c>
      <c r="B95" s="23" t="s">
        <v>5454</v>
      </c>
      <c r="H95" s="23"/>
    </row>
    <row r="96" spans="1:8">
      <c r="A96" s="23" t="s">
        <v>420</v>
      </c>
      <c r="B96" s="23" t="s">
        <v>5460</v>
      </c>
      <c r="H96" s="23"/>
    </row>
    <row r="97" spans="1:8">
      <c r="A97" s="23" t="s">
        <v>422</v>
      </c>
      <c r="B97" s="23" t="s">
        <v>5458</v>
      </c>
      <c r="H97" s="23"/>
    </row>
    <row r="98" spans="1:8">
      <c r="A98" s="23" t="s">
        <v>423</v>
      </c>
      <c r="B98" s="23" t="s">
        <v>5450</v>
      </c>
      <c r="H98" s="23"/>
    </row>
    <row r="99" spans="1:8">
      <c r="A99" s="23" t="s">
        <v>424</v>
      </c>
      <c r="B99" s="23" t="s">
        <v>5424</v>
      </c>
      <c r="H99" s="23"/>
    </row>
    <row r="100" spans="1:8">
      <c r="A100" s="23" t="s">
        <v>425</v>
      </c>
      <c r="B100" s="23" t="s">
        <v>5427</v>
      </c>
      <c r="H100" s="23"/>
    </row>
    <row r="101" spans="1:8">
      <c r="A101" s="23" t="s">
        <v>426</v>
      </c>
      <c r="B101" s="23" t="s">
        <v>5465</v>
      </c>
      <c r="H101" s="23"/>
    </row>
    <row r="102" spans="1:8">
      <c r="A102" s="23" t="s">
        <v>428</v>
      </c>
      <c r="B102" s="23" t="s">
        <v>5466</v>
      </c>
      <c r="H102" s="23"/>
    </row>
    <row r="103" spans="1:8">
      <c r="A103" s="23" t="s">
        <v>430</v>
      </c>
      <c r="B103" s="23" t="s">
        <v>5467</v>
      </c>
      <c r="H103" s="23"/>
    </row>
    <row r="104" spans="1:8">
      <c r="A104" s="23" t="s">
        <v>431</v>
      </c>
      <c r="B104" s="23" t="s">
        <v>6782</v>
      </c>
      <c r="H104" s="23"/>
    </row>
    <row r="105" spans="1:8">
      <c r="A105" s="23" t="s">
        <v>184</v>
      </c>
      <c r="B105" s="23" t="s">
        <v>6768</v>
      </c>
      <c r="H105" s="23"/>
    </row>
    <row r="106" spans="1:8">
      <c r="A106" s="23" t="s">
        <v>435</v>
      </c>
      <c r="B106" s="23" t="s">
        <v>6794</v>
      </c>
      <c r="H106" s="23"/>
    </row>
    <row r="107" spans="1:8">
      <c r="A107" s="23" t="s">
        <v>230</v>
      </c>
      <c r="B107" s="23" t="s">
        <v>6803</v>
      </c>
      <c r="H107" s="23"/>
    </row>
    <row r="108" spans="1:8">
      <c r="A108" s="23" t="s">
        <v>202</v>
      </c>
      <c r="B108" s="23" t="s">
        <v>6752</v>
      </c>
      <c r="H108" s="23"/>
    </row>
    <row r="109" spans="1:8">
      <c r="A109" s="23" t="s">
        <v>218</v>
      </c>
      <c r="B109" s="23" t="s">
        <v>6751</v>
      </c>
      <c r="H109" s="23"/>
    </row>
    <row r="110" spans="1:8">
      <c r="A110" s="23" t="s">
        <v>438</v>
      </c>
      <c r="B110" s="23" t="s">
        <v>6811</v>
      </c>
      <c r="H110" s="23"/>
    </row>
    <row r="111" spans="1:8">
      <c r="A111" s="23" t="s">
        <v>223</v>
      </c>
      <c r="B111" s="23" t="s">
        <v>6822</v>
      </c>
      <c r="H111" s="23"/>
    </row>
    <row r="112" spans="1:8">
      <c r="A112" s="23" t="s">
        <v>195</v>
      </c>
      <c r="B112" s="23" t="s">
        <v>6820</v>
      </c>
      <c r="H112" s="23"/>
    </row>
    <row r="113" spans="1:8">
      <c r="A113" s="23" t="s">
        <v>222</v>
      </c>
      <c r="B113" s="23" t="s">
        <v>6823</v>
      </c>
      <c r="H113" s="23"/>
    </row>
    <row r="114" spans="1:8">
      <c r="A114" s="23" t="s">
        <v>216</v>
      </c>
      <c r="B114" s="23" t="s">
        <v>6769</v>
      </c>
      <c r="H114" s="23"/>
    </row>
    <row r="115" spans="1:8">
      <c r="A115" s="23" t="s">
        <v>204</v>
      </c>
      <c r="B115" s="23" t="s">
        <v>6770</v>
      </c>
      <c r="H115" s="23"/>
    </row>
    <row r="116" spans="1:8">
      <c r="A116" s="23" t="s">
        <v>210</v>
      </c>
      <c r="B116" s="23" t="s">
        <v>6771</v>
      </c>
      <c r="H116" s="23"/>
    </row>
    <row r="117" spans="1:8">
      <c r="A117" s="23" t="s">
        <v>220</v>
      </c>
      <c r="B117" s="23" t="s">
        <v>6772</v>
      </c>
      <c r="H117" s="23"/>
    </row>
    <row r="118" spans="1:8">
      <c r="A118" s="23" t="s">
        <v>227</v>
      </c>
      <c r="B118" s="23" t="s">
        <v>6792</v>
      </c>
      <c r="H118" s="23"/>
    </row>
    <row r="119" spans="1:8">
      <c r="A119" s="23" t="s">
        <v>443</v>
      </c>
      <c r="B119" s="23" t="s">
        <v>6783</v>
      </c>
      <c r="H119" s="23"/>
    </row>
    <row r="120" spans="1:8">
      <c r="A120" s="23" t="s">
        <v>225</v>
      </c>
      <c r="B120" s="23" t="s">
        <v>6753</v>
      </c>
      <c r="H120" s="23"/>
    </row>
    <row r="121" spans="1:8">
      <c r="A121" s="23" t="s">
        <v>217</v>
      </c>
      <c r="B121" s="23" t="s">
        <v>6808</v>
      </c>
      <c r="H121" s="23"/>
    </row>
    <row r="122" spans="1:8">
      <c r="A122" s="23" t="s">
        <v>201</v>
      </c>
      <c r="B122" s="23" t="s">
        <v>6809</v>
      </c>
      <c r="H122" s="23"/>
    </row>
    <row r="123" spans="1:8">
      <c r="A123" s="23" t="s">
        <v>207</v>
      </c>
      <c r="B123" s="23" t="s">
        <v>6812</v>
      </c>
      <c r="H123" s="23"/>
    </row>
    <row r="124" spans="1:8">
      <c r="A124" s="23" t="s">
        <v>205</v>
      </c>
      <c r="B124" s="23" t="s">
        <v>6762</v>
      </c>
      <c r="H124" s="23"/>
    </row>
    <row r="125" spans="1:8">
      <c r="A125" s="23" t="s">
        <v>228</v>
      </c>
      <c r="B125" s="23" t="s">
        <v>6815</v>
      </c>
      <c r="H125" s="23"/>
    </row>
    <row r="126" spans="1:8">
      <c r="A126" s="23" t="s">
        <v>193</v>
      </c>
      <c r="B126" s="23" t="s">
        <v>6816</v>
      </c>
      <c r="H126" s="23"/>
    </row>
    <row r="127" spans="1:8">
      <c r="A127" s="23" t="s">
        <v>196</v>
      </c>
      <c r="B127" s="23" t="s">
        <v>6763</v>
      </c>
      <c r="H127" s="23"/>
    </row>
    <row r="128" spans="1:8">
      <c r="A128" s="23" t="s">
        <v>226</v>
      </c>
      <c r="B128" s="23" t="s">
        <v>6754</v>
      </c>
      <c r="H128" s="23"/>
    </row>
    <row r="129" spans="1:8">
      <c r="A129" s="23" t="s">
        <v>211</v>
      </c>
      <c r="B129" s="23" t="s">
        <v>6800</v>
      </c>
      <c r="H129" s="23"/>
    </row>
    <row r="130" spans="1:8">
      <c r="A130" s="23" t="s">
        <v>213</v>
      </c>
      <c r="B130" s="23" t="s">
        <v>6801</v>
      </c>
      <c r="H130" s="23"/>
    </row>
    <row r="131" spans="1:8">
      <c r="A131" s="23" t="s">
        <v>447</v>
      </c>
      <c r="B131" s="23" t="s">
        <v>6784</v>
      </c>
      <c r="H131" s="23"/>
    </row>
    <row r="132" spans="1:8">
      <c r="A132" s="23" t="s">
        <v>214</v>
      </c>
      <c r="B132" s="23" t="s">
        <v>6817</v>
      </c>
      <c r="H132" s="23"/>
    </row>
    <row r="133" spans="1:8">
      <c r="A133" s="23" t="s">
        <v>448</v>
      </c>
      <c r="B133" s="23" t="s">
        <v>6804</v>
      </c>
      <c r="H133" s="23"/>
    </row>
    <row r="134" spans="1:8">
      <c r="A134" s="23" t="s">
        <v>198</v>
      </c>
      <c r="B134" s="23" t="s">
        <v>6755</v>
      </c>
      <c r="H134" s="23"/>
    </row>
    <row r="135" spans="1:8">
      <c r="A135" s="23" t="s">
        <v>187</v>
      </c>
      <c r="B135" s="23" t="s">
        <v>6773</v>
      </c>
      <c r="H135" s="23"/>
    </row>
    <row r="136" spans="1:8">
      <c r="A136" s="23" t="s">
        <v>200</v>
      </c>
      <c r="B136" s="23" t="s">
        <v>6756</v>
      </c>
      <c r="H136" s="23"/>
    </row>
    <row r="137" spans="1:8">
      <c r="A137" s="23" t="s">
        <v>449</v>
      </c>
      <c r="B137" s="23" t="s">
        <v>6785</v>
      </c>
      <c r="H137" s="23"/>
    </row>
    <row r="138" spans="1:8">
      <c r="A138" s="23" t="s">
        <v>185</v>
      </c>
      <c r="B138" s="23" t="s">
        <v>6795</v>
      </c>
      <c r="H138" s="23"/>
    </row>
    <row r="139" spans="1:8">
      <c r="A139" s="23" t="s">
        <v>450</v>
      </c>
      <c r="B139" s="23" t="s">
        <v>6786</v>
      </c>
      <c r="H139" s="23"/>
    </row>
    <row r="140" spans="1:8">
      <c r="A140" s="23" t="s">
        <v>451</v>
      </c>
      <c r="B140" s="23" t="s">
        <v>6757</v>
      </c>
      <c r="H140" s="23"/>
    </row>
    <row r="141" spans="1:8">
      <c r="A141" s="23" t="s">
        <v>219</v>
      </c>
      <c r="B141" s="23" t="s">
        <v>6787</v>
      </c>
      <c r="H141" s="23"/>
    </row>
    <row r="142" spans="1:8">
      <c r="A142" s="23" t="s">
        <v>189</v>
      </c>
      <c r="B142" s="23" t="s">
        <v>6818</v>
      </c>
      <c r="H142" s="23"/>
    </row>
    <row r="143" spans="1:8">
      <c r="A143" s="23" t="s">
        <v>231</v>
      </c>
      <c r="B143" s="23" t="s">
        <v>6758</v>
      </c>
      <c r="H143" s="23"/>
    </row>
    <row r="144" spans="1:8">
      <c r="A144" s="23" t="s">
        <v>452</v>
      </c>
      <c r="B144" s="23" t="s">
        <v>6774</v>
      </c>
      <c r="H144" s="23"/>
    </row>
    <row r="145" spans="1:8">
      <c r="A145" s="23" t="s">
        <v>188</v>
      </c>
      <c r="B145" s="23" t="s">
        <v>6775</v>
      </c>
      <c r="H145" s="23"/>
    </row>
    <row r="146" spans="1:8">
      <c r="A146" s="23" t="s">
        <v>453</v>
      </c>
      <c r="B146" s="23" t="s">
        <v>6776</v>
      </c>
      <c r="H146" s="23"/>
    </row>
    <row r="147" spans="1:8">
      <c r="A147" s="23" t="s">
        <v>208</v>
      </c>
      <c r="B147" s="23" t="s">
        <v>6791</v>
      </c>
      <c r="H147" s="23"/>
    </row>
    <row r="148" spans="1:8">
      <c r="A148" s="23" t="s">
        <v>192</v>
      </c>
      <c r="B148" s="23" t="s">
        <v>6802</v>
      </c>
      <c r="H148" s="23"/>
    </row>
    <row r="149" spans="1:8">
      <c r="A149" s="23" t="s">
        <v>455</v>
      </c>
      <c r="B149" s="23" t="s">
        <v>6759</v>
      </c>
      <c r="H149" s="23"/>
    </row>
    <row r="150" spans="1:8">
      <c r="A150" s="23" t="s">
        <v>456</v>
      </c>
      <c r="B150" s="23" t="s">
        <v>6796</v>
      </c>
      <c r="H150" s="23"/>
    </row>
    <row r="151" spans="1:8">
      <c r="A151" s="23" t="s">
        <v>457</v>
      </c>
      <c r="B151" s="23" t="s">
        <v>6777</v>
      </c>
      <c r="H151" s="23"/>
    </row>
    <row r="152" spans="1:8">
      <c r="A152" s="23" t="s">
        <v>458</v>
      </c>
      <c r="B152" s="23" t="s">
        <v>6805</v>
      </c>
      <c r="H152" s="23"/>
    </row>
    <row r="153" spans="1:8">
      <c r="A153" s="23" t="s">
        <v>459</v>
      </c>
      <c r="B153" s="23" t="s">
        <v>6765</v>
      </c>
      <c r="H153" s="23"/>
    </row>
    <row r="154" spans="1:8">
      <c r="A154" s="23" t="s">
        <v>461</v>
      </c>
      <c r="B154" s="23" t="s">
        <v>6797</v>
      </c>
      <c r="H154" s="23"/>
    </row>
    <row r="155" spans="1:8">
      <c r="A155" s="23" t="s">
        <v>462</v>
      </c>
      <c r="B155" s="23" t="s">
        <v>6766</v>
      </c>
      <c r="H155" s="23"/>
    </row>
    <row r="156" spans="1:8">
      <c r="A156" s="23" t="s">
        <v>463</v>
      </c>
      <c r="B156" s="23" t="s">
        <v>6778</v>
      </c>
      <c r="H156" s="23"/>
    </row>
    <row r="157" spans="1:8">
      <c r="A157" s="23" t="s">
        <v>464</v>
      </c>
      <c r="B157" s="23" t="s">
        <v>6793</v>
      </c>
      <c r="H157" s="23"/>
    </row>
    <row r="158" spans="1:8">
      <c r="A158" s="23" t="s">
        <v>465</v>
      </c>
      <c r="B158" s="23" t="s">
        <v>6760</v>
      </c>
      <c r="H158" s="23"/>
    </row>
    <row r="159" spans="1:8">
      <c r="A159" s="23" t="s">
        <v>212</v>
      </c>
      <c r="B159" s="23" t="s">
        <v>6779</v>
      </c>
      <c r="H159" s="23"/>
    </row>
    <row r="160" spans="1:8">
      <c r="A160" s="23" t="s">
        <v>466</v>
      </c>
      <c r="B160" s="23" t="s">
        <v>6814</v>
      </c>
      <c r="H160" s="23"/>
    </row>
    <row r="161" spans="1:8">
      <c r="A161" s="23" t="s">
        <v>468</v>
      </c>
      <c r="B161" s="23" t="s">
        <v>6824</v>
      </c>
      <c r="H161" s="23"/>
    </row>
    <row r="162" spans="1:8">
      <c r="A162" s="23" t="s">
        <v>470</v>
      </c>
      <c r="B162" s="23" t="s">
        <v>6825</v>
      </c>
      <c r="H162" s="23"/>
    </row>
    <row r="163" spans="1:8">
      <c r="A163" s="23" t="s">
        <v>471</v>
      </c>
      <c r="B163" s="23" t="s">
        <v>6748</v>
      </c>
      <c r="H163" s="23"/>
    </row>
    <row r="164" spans="1:8">
      <c r="A164" s="23" t="s">
        <v>472</v>
      </c>
      <c r="B164" s="23" t="s">
        <v>6749</v>
      </c>
      <c r="H164" s="23"/>
    </row>
    <row r="165" spans="1:8">
      <c r="A165" s="23" t="s">
        <v>473</v>
      </c>
      <c r="B165" s="23" t="s">
        <v>6750</v>
      </c>
      <c r="H165" s="23"/>
    </row>
    <row r="166" spans="1:8">
      <c r="A166" s="23" t="s">
        <v>197</v>
      </c>
      <c r="B166" s="23" t="s">
        <v>6806</v>
      </c>
      <c r="H166" s="23"/>
    </row>
    <row r="167" spans="1:8">
      <c r="A167" s="23" t="s">
        <v>229</v>
      </c>
      <c r="B167" s="23" t="s">
        <v>6761</v>
      </c>
      <c r="H167" s="23"/>
    </row>
    <row r="168" spans="1:8">
      <c r="A168" s="23" t="s">
        <v>209</v>
      </c>
      <c r="B168" s="23" t="s">
        <v>6807</v>
      </c>
      <c r="H168" s="23"/>
    </row>
    <row r="169" spans="1:8">
      <c r="A169" s="23" t="s">
        <v>199</v>
      </c>
      <c r="B169" s="23" t="s">
        <v>6767</v>
      </c>
      <c r="H169" s="23"/>
    </row>
    <row r="170" spans="1:8">
      <c r="A170" s="23" t="s">
        <v>476</v>
      </c>
      <c r="B170" s="23" t="s">
        <v>6810</v>
      </c>
      <c r="H170" s="23"/>
    </row>
    <row r="171" spans="1:8">
      <c r="A171" s="23" t="s">
        <v>477</v>
      </c>
      <c r="B171" s="23" t="s">
        <v>6764</v>
      </c>
      <c r="H171" s="23"/>
    </row>
    <row r="172" spans="1:8">
      <c r="A172" s="23" t="s">
        <v>479</v>
      </c>
      <c r="B172" s="23" t="s">
        <v>6788</v>
      </c>
      <c r="H172" s="23"/>
    </row>
    <row r="173" spans="1:8">
      <c r="A173" s="23" t="s">
        <v>221</v>
      </c>
      <c r="B173" s="23" t="s">
        <v>6780</v>
      </c>
      <c r="H173" s="23"/>
    </row>
    <row r="174" spans="1:8">
      <c r="A174" s="23" t="s">
        <v>190</v>
      </c>
      <c r="B174" s="23" t="s">
        <v>6789</v>
      </c>
      <c r="H174" s="23"/>
    </row>
    <row r="175" spans="1:8">
      <c r="A175" s="23" t="s">
        <v>232</v>
      </c>
      <c r="B175" s="23" t="s">
        <v>6798</v>
      </c>
      <c r="H175" s="23"/>
    </row>
    <row r="176" spans="1:8">
      <c r="A176" s="23" t="s">
        <v>203</v>
      </c>
      <c r="B176" s="23" t="s">
        <v>6790</v>
      </c>
      <c r="H176" s="23"/>
    </row>
    <row r="177" spans="1:8">
      <c r="A177" s="23" t="s">
        <v>215</v>
      </c>
      <c r="B177" s="23" t="s">
        <v>6821</v>
      </c>
      <c r="H177" s="23"/>
    </row>
    <row r="178" spans="1:8">
      <c r="A178" s="23" t="s">
        <v>186</v>
      </c>
      <c r="B178" s="23" t="s">
        <v>6781</v>
      </c>
      <c r="H178" s="23"/>
    </row>
    <row r="179" spans="1:8">
      <c r="A179" s="23" t="s">
        <v>206</v>
      </c>
      <c r="B179" s="23" t="s">
        <v>6799</v>
      </c>
      <c r="H179" s="23"/>
    </row>
    <row r="180" spans="1:8">
      <c r="A180" s="23" t="s">
        <v>194</v>
      </c>
      <c r="B180" s="23" t="s">
        <v>6819</v>
      </c>
      <c r="H180" s="23"/>
    </row>
    <row r="181" spans="1:8">
      <c r="A181" s="23" t="s">
        <v>191</v>
      </c>
      <c r="B181" s="23" t="s">
        <v>6813</v>
      </c>
      <c r="H181" s="23"/>
    </row>
    <row r="182" spans="1:8">
      <c r="A182" s="23" t="s">
        <v>480</v>
      </c>
      <c r="B182" s="23" t="s">
        <v>5468</v>
      </c>
      <c r="H182" s="23"/>
    </row>
    <row r="183" spans="1:8">
      <c r="A183" s="23" t="s">
        <v>481</v>
      </c>
      <c r="B183" s="23" t="s">
        <v>7008</v>
      </c>
      <c r="H183" s="23"/>
    </row>
    <row r="184" spans="1:8">
      <c r="A184" s="23" t="s">
        <v>482</v>
      </c>
      <c r="B184" s="23" t="s">
        <v>7009</v>
      </c>
      <c r="H184" s="23"/>
    </row>
    <row r="185" spans="1:8">
      <c r="A185" s="23" t="s">
        <v>483</v>
      </c>
      <c r="B185" s="23" t="s">
        <v>7010</v>
      </c>
      <c r="H185" s="23"/>
    </row>
    <row r="186" spans="1:8">
      <c r="A186" s="23" t="s">
        <v>491</v>
      </c>
      <c r="B186" s="23" t="s">
        <v>5572</v>
      </c>
      <c r="H186" s="23"/>
    </row>
    <row r="187" spans="1:8">
      <c r="A187" s="23" t="s">
        <v>492</v>
      </c>
      <c r="B187" s="23" t="s">
        <v>5937</v>
      </c>
      <c r="H187" s="23"/>
    </row>
    <row r="188" spans="1:8">
      <c r="A188" s="23" t="s">
        <v>493</v>
      </c>
      <c r="B188" s="23" t="s">
        <v>5474</v>
      </c>
      <c r="H188" s="23"/>
    </row>
    <row r="189" spans="1:8">
      <c r="A189" s="23" t="s">
        <v>494</v>
      </c>
      <c r="B189" s="23" t="s">
        <v>6017</v>
      </c>
      <c r="H189" s="23"/>
    </row>
    <row r="190" spans="1:8">
      <c r="A190" s="23" t="s">
        <v>495</v>
      </c>
      <c r="B190" s="23" t="s">
        <v>6003</v>
      </c>
      <c r="H190" s="23"/>
    </row>
    <row r="191" spans="1:8">
      <c r="A191" s="23" t="s">
        <v>496</v>
      </c>
      <c r="B191" s="23" t="s">
        <v>5488</v>
      </c>
      <c r="H191" s="23"/>
    </row>
    <row r="192" spans="1:8">
      <c r="A192" s="23" t="s">
        <v>497</v>
      </c>
      <c r="B192" s="23" t="s">
        <v>5969</v>
      </c>
      <c r="H192" s="23"/>
    </row>
    <row r="193" spans="1:8">
      <c r="A193" s="23" t="s">
        <v>498</v>
      </c>
      <c r="B193" s="23" t="s">
        <v>5469</v>
      </c>
      <c r="H193" s="23"/>
    </row>
    <row r="194" spans="1:8">
      <c r="A194" s="23" t="s">
        <v>499</v>
      </c>
      <c r="B194" s="23" t="s">
        <v>5505</v>
      </c>
      <c r="H194" s="23"/>
    </row>
    <row r="195" spans="1:8">
      <c r="A195" s="23" t="s">
        <v>500</v>
      </c>
      <c r="B195" s="23" t="s">
        <v>5514</v>
      </c>
      <c r="H195" s="23"/>
    </row>
    <row r="196" spans="1:8">
      <c r="A196" s="23" t="s">
        <v>501</v>
      </c>
      <c r="B196" s="23" t="s">
        <v>5987</v>
      </c>
      <c r="H196" s="23"/>
    </row>
    <row r="197" spans="1:8">
      <c r="A197" s="23" t="s">
        <v>502</v>
      </c>
      <c r="B197" s="23" t="s">
        <v>5483</v>
      </c>
      <c r="H197" s="23"/>
    </row>
    <row r="198" spans="1:8">
      <c r="A198" s="23" t="s">
        <v>504</v>
      </c>
      <c r="B198" s="23" t="s">
        <v>5470</v>
      </c>
      <c r="H198" s="23"/>
    </row>
    <row r="199" spans="1:8">
      <c r="A199" s="23" t="s">
        <v>505</v>
      </c>
      <c r="B199" s="23" t="s">
        <v>5994</v>
      </c>
      <c r="H199" s="23"/>
    </row>
    <row r="200" spans="1:8">
      <c r="A200" s="23" t="s">
        <v>506</v>
      </c>
      <c r="B200" s="23" t="s">
        <v>6012</v>
      </c>
      <c r="H200" s="23"/>
    </row>
    <row r="201" spans="1:8">
      <c r="A201" s="23" t="s">
        <v>508</v>
      </c>
      <c r="B201" s="23" t="s">
        <v>5475</v>
      </c>
      <c r="H201" s="23"/>
    </row>
    <row r="202" spans="1:8">
      <c r="A202" s="23" t="s">
        <v>509</v>
      </c>
      <c r="B202" s="23" t="s">
        <v>5476</v>
      </c>
      <c r="H202" s="23"/>
    </row>
    <row r="203" spans="1:8">
      <c r="A203" s="23" t="s">
        <v>510</v>
      </c>
      <c r="B203" s="23" t="s">
        <v>5506</v>
      </c>
      <c r="H203" s="23"/>
    </row>
    <row r="204" spans="1:8">
      <c r="A204" s="23" t="s">
        <v>511</v>
      </c>
      <c r="B204" s="23" t="s">
        <v>5477</v>
      </c>
      <c r="H204" s="23"/>
    </row>
    <row r="205" spans="1:8">
      <c r="A205" s="23" t="s">
        <v>512</v>
      </c>
      <c r="B205" s="23" t="s">
        <v>5478</v>
      </c>
      <c r="H205" s="23"/>
    </row>
    <row r="206" spans="1:8">
      <c r="A206" s="23" t="s">
        <v>513</v>
      </c>
      <c r="B206" s="23" t="s">
        <v>5507</v>
      </c>
      <c r="H206" s="23"/>
    </row>
    <row r="207" spans="1:8">
      <c r="A207" s="23" t="s">
        <v>514</v>
      </c>
      <c r="B207" s="23" t="s">
        <v>5508</v>
      </c>
      <c r="H207" s="23"/>
    </row>
    <row r="208" spans="1:8">
      <c r="A208" s="23" t="s">
        <v>515</v>
      </c>
      <c r="B208" s="23" t="s">
        <v>5509</v>
      </c>
      <c r="H208" s="23"/>
    </row>
    <row r="209" spans="1:8">
      <c r="A209" s="23" t="s">
        <v>516</v>
      </c>
      <c r="B209" s="23" t="s">
        <v>5479</v>
      </c>
      <c r="H209" s="23"/>
    </row>
    <row r="210" spans="1:8">
      <c r="A210" s="23" t="s">
        <v>517</v>
      </c>
      <c r="B210" s="23" t="s">
        <v>5480</v>
      </c>
      <c r="H210" s="23"/>
    </row>
    <row r="211" spans="1:8">
      <c r="A211" s="23" t="s">
        <v>518</v>
      </c>
      <c r="B211" s="23" t="s">
        <v>5510</v>
      </c>
      <c r="H211" s="23"/>
    </row>
    <row r="212" spans="1:8">
      <c r="A212" s="23" t="s">
        <v>519</v>
      </c>
      <c r="B212" s="23" t="s">
        <v>5511</v>
      </c>
      <c r="H212" s="23"/>
    </row>
    <row r="213" spans="1:8">
      <c r="A213" s="23" t="s">
        <v>520</v>
      </c>
      <c r="B213" s="23" t="s">
        <v>5481</v>
      </c>
      <c r="H213" s="23"/>
    </row>
    <row r="214" spans="1:8">
      <c r="A214" s="23" t="s">
        <v>521</v>
      </c>
      <c r="B214" s="23" t="s">
        <v>5512</v>
      </c>
      <c r="H214" s="23"/>
    </row>
    <row r="215" spans="1:8">
      <c r="A215" s="23" t="s">
        <v>522</v>
      </c>
      <c r="B215" s="23" t="s">
        <v>5513</v>
      </c>
      <c r="H215" s="23"/>
    </row>
    <row r="216" spans="1:8">
      <c r="A216" s="23" t="s">
        <v>523</v>
      </c>
      <c r="B216" s="23" t="s">
        <v>5489</v>
      </c>
      <c r="H216" s="23"/>
    </row>
    <row r="217" spans="1:8">
      <c r="A217" s="23" t="s">
        <v>524</v>
      </c>
      <c r="B217" s="23" t="s">
        <v>5490</v>
      </c>
      <c r="H217" s="23"/>
    </row>
    <row r="218" spans="1:8">
      <c r="A218" s="23" t="s">
        <v>525</v>
      </c>
      <c r="B218" s="23" t="s">
        <v>5491</v>
      </c>
      <c r="H218" s="23"/>
    </row>
    <row r="219" spans="1:8">
      <c r="A219" s="23" t="s">
        <v>526</v>
      </c>
      <c r="B219" s="23" t="s">
        <v>5492</v>
      </c>
      <c r="H219" s="23"/>
    </row>
    <row r="220" spans="1:8">
      <c r="A220" s="23" t="s">
        <v>527</v>
      </c>
      <c r="B220" s="23" t="s">
        <v>5493</v>
      </c>
      <c r="H220" s="23"/>
    </row>
    <row r="221" spans="1:8">
      <c r="A221" s="23" t="s">
        <v>528</v>
      </c>
      <c r="B221" s="23" t="s">
        <v>5494</v>
      </c>
      <c r="H221" s="23"/>
    </row>
    <row r="222" spans="1:8">
      <c r="A222" s="23" t="s">
        <v>529</v>
      </c>
      <c r="B222" s="23" t="s">
        <v>5495</v>
      </c>
      <c r="H222" s="23"/>
    </row>
    <row r="223" spans="1:8">
      <c r="A223" s="23" t="s">
        <v>530</v>
      </c>
      <c r="B223" s="23" t="s">
        <v>5496</v>
      </c>
      <c r="H223" s="23"/>
    </row>
    <row r="224" spans="1:8">
      <c r="A224" s="23" t="s">
        <v>531</v>
      </c>
      <c r="B224" s="23" t="s">
        <v>5497</v>
      </c>
      <c r="H224" s="23"/>
    </row>
    <row r="225" spans="1:8">
      <c r="A225" s="23" t="s">
        <v>532</v>
      </c>
      <c r="B225" s="23" t="s">
        <v>5471</v>
      </c>
      <c r="H225" s="23"/>
    </row>
    <row r="226" spans="1:8">
      <c r="A226" s="23" t="s">
        <v>533</v>
      </c>
      <c r="B226" s="23" t="s">
        <v>5472</v>
      </c>
      <c r="H226" s="23"/>
    </row>
    <row r="227" spans="1:8">
      <c r="A227" s="23" t="s">
        <v>534</v>
      </c>
      <c r="B227" s="23" t="s">
        <v>5473</v>
      </c>
      <c r="H227" s="23"/>
    </row>
    <row r="228" spans="1:8">
      <c r="A228" s="23" t="s">
        <v>535</v>
      </c>
      <c r="B228" s="23" t="s">
        <v>5498</v>
      </c>
      <c r="H228" s="23"/>
    </row>
    <row r="229" spans="1:8">
      <c r="A229" s="23" t="s">
        <v>536</v>
      </c>
      <c r="B229" s="23" t="s">
        <v>5499</v>
      </c>
      <c r="H229" s="23"/>
    </row>
    <row r="230" spans="1:8">
      <c r="A230" s="23" t="s">
        <v>537</v>
      </c>
      <c r="B230" s="23" t="s">
        <v>5500</v>
      </c>
      <c r="H230" s="23"/>
    </row>
    <row r="231" spans="1:8">
      <c r="A231" s="23" t="s">
        <v>538</v>
      </c>
      <c r="B231" s="23" t="s">
        <v>5501</v>
      </c>
      <c r="H231" s="23"/>
    </row>
    <row r="232" spans="1:8">
      <c r="A232" s="23" t="s">
        <v>539</v>
      </c>
      <c r="B232" s="23" t="s">
        <v>5502</v>
      </c>
      <c r="H232" s="23"/>
    </row>
    <row r="233" spans="1:8">
      <c r="A233" s="23" t="s">
        <v>540</v>
      </c>
      <c r="B233" s="23" t="s">
        <v>5503</v>
      </c>
      <c r="H233" s="23"/>
    </row>
    <row r="234" spans="1:8">
      <c r="A234" s="23" t="s">
        <v>541</v>
      </c>
      <c r="B234" s="23" t="s">
        <v>5504</v>
      </c>
      <c r="H234" s="23"/>
    </row>
    <row r="235" spans="1:8">
      <c r="A235" s="23" t="s">
        <v>542</v>
      </c>
      <c r="B235" s="23" t="s">
        <v>6009</v>
      </c>
      <c r="H235" s="23"/>
    </row>
    <row r="236" spans="1:8">
      <c r="A236" s="23" t="s">
        <v>544</v>
      </c>
      <c r="B236" s="23" t="s">
        <v>6010</v>
      </c>
      <c r="H236" s="23"/>
    </row>
    <row r="237" spans="1:8">
      <c r="A237" s="23" t="s">
        <v>545</v>
      </c>
      <c r="B237" s="23" t="s">
        <v>5991</v>
      </c>
      <c r="H237" s="23"/>
    </row>
    <row r="238" spans="1:8">
      <c r="A238" s="23" t="s">
        <v>546</v>
      </c>
      <c r="B238" s="23" t="s">
        <v>5992</v>
      </c>
      <c r="H238" s="23"/>
    </row>
    <row r="239" spans="1:8">
      <c r="A239" s="23" t="s">
        <v>547</v>
      </c>
      <c r="B239" s="23" t="s">
        <v>5993</v>
      </c>
      <c r="H239" s="23"/>
    </row>
    <row r="240" spans="1:8">
      <c r="A240" s="23" t="s">
        <v>548</v>
      </c>
      <c r="B240" s="23" t="s">
        <v>6011</v>
      </c>
      <c r="H240" s="23"/>
    </row>
    <row r="241" spans="1:8">
      <c r="A241" s="23" t="s">
        <v>549</v>
      </c>
      <c r="B241" s="23" t="s">
        <v>6004</v>
      </c>
      <c r="H241" s="23"/>
    </row>
    <row r="242" spans="1:8">
      <c r="A242" s="23" t="s">
        <v>550</v>
      </c>
      <c r="B242" s="23" t="s">
        <v>6005</v>
      </c>
      <c r="H242" s="23"/>
    </row>
    <row r="243" spans="1:8">
      <c r="A243" s="23" t="s">
        <v>551</v>
      </c>
      <c r="B243" s="23" t="s">
        <v>6006</v>
      </c>
      <c r="H243" s="23"/>
    </row>
    <row r="244" spans="1:8">
      <c r="A244" s="23" t="s">
        <v>552</v>
      </c>
      <c r="B244" s="23" t="s">
        <v>6007</v>
      </c>
      <c r="H244" s="23"/>
    </row>
    <row r="245" spans="1:8">
      <c r="A245" s="23" t="s">
        <v>553</v>
      </c>
      <c r="B245" s="23" t="s">
        <v>6008</v>
      </c>
      <c r="H245" s="23"/>
    </row>
    <row r="246" spans="1:8">
      <c r="A246" s="23" t="s">
        <v>554</v>
      </c>
      <c r="B246" s="23" t="s">
        <v>5771</v>
      </c>
      <c r="H246" s="23"/>
    </row>
    <row r="247" spans="1:8">
      <c r="A247" s="23" t="s">
        <v>555</v>
      </c>
      <c r="B247" s="23" t="s">
        <v>5803</v>
      </c>
      <c r="H247" s="23"/>
    </row>
    <row r="248" spans="1:8">
      <c r="A248" s="23" t="s">
        <v>556</v>
      </c>
      <c r="B248" s="23" t="s">
        <v>5881</v>
      </c>
      <c r="H248" s="23"/>
    </row>
    <row r="249" spans="1:8">
      <c r="A249" s="23" t="s">
        <v>557</v>
      </c>
      <c r="B249" s="23" t="s">
        <v>5772</v>
      </c>
      <c r="H249" s="23"/>
    </row>
    <row r="250" spans="1:8">
      <c r="A250" s="23" t="s">
        <v>558</v>
      </c>
      <c r="B250" s="23" t="s">
        <v>5749</v>
      </c>
      <c r="H250" s="23"/>
    </row>
    <row r="251" spans="1:8">
      <c r="A251" s="23" t="s">
        <v>559</v>
      </c>
      <c r="B251" s="23" t="s">
        <v>5882</v>
      </c>
      <c r="H251" s="23"/>
    </row>
    <row r="252" spans="1:8">
      <c r="A252" s="23" t="s">
        <v>560</v>
      </c>
      <c r="B252" s="23" t="s">
        <v>5804</v>
      </c>
      <c r="H252" s="23"/>
    </row>
    <row r="253" spans="1:8">
      <c r="A253" s="23" t="s">
        <v>561</v>
      </c>
      <c r="B253" s="23" t="s">
        <v>5773</v>
      </c>
      <c r="H253" s="23"/>
    </row>
    <row r="254" spans="1:8">
      <c r="A254" s="23" t="s">
        <v>562</v>
      </c>
      <c r="B254" s="23" t="s">
        <v>5774</v>
      </c>
      <c r="H254" s="23"/>
    </row>
    <row r="255" spans="1:8">
      <c r="A255" s="23" t="s">
        <v>563</v>
      </c>
      <c r="B255" s="23" t="s">
        <v>5775</v>
      </c>
      <c r="H255" s="23"/>
    </row>
    <row r="256" spans="1:8">
      <c r="A256" s="23" t="s">
        <v>564</v>
      </c>
      <c r="B256" s="23" t="s">
        <v>5805</v>
      </c>
      <c r="H256" s="23"/>
    </row>
    <row r="257" spans="1:8">
      <c r="A257" s="23" t="s">
        <v>565</v>
      </c>
      <c r="B257" s="23" t="s">
        <v>5776</v>
      </c>
      <c r="H257" s="23"/>
    </row>
    <row r="258" spans="1:8">
      <c r="A258" s="23" t="s">
        <v>566</v>
      </c>
      <c r="B258" s="23" t="s">
        <v>5777</v>
      </c>
      <c r="H258" s="23"/>
    </row>
    <row r="259" spans="1:8">
      <c r="A259" s="23" t="s">
        <v>567</v>
      </c>
      <c r="B259" s="23" t="s">
        <v>5949</v>
      </c>
      <c r="H259" s="23"/>
    </row>
    <row r="260" spans="1:8">
      <c r="A260" s="23" t="s">
        <v>568</v>
      </c>
      <c r="B260" s="23" t="s">
        <v>5950</v>
      </c>
      <c r="H260" s="23"/>
    </row>
    <row r="261" spans="1:8">
      <c r="A261" s="23" t="s">
        <v>569</v>
      </c>
      <c r="B261" s="23" t="s">
        <v>5903</v>
      </c>
      <c r="H261" s="23"/>
    </row>
    <row r="262" spans="1:8">
      <c r="A262" s="23" t="s">
        <v>570</v>
      </c>
      <c r="B262" s="23" t="s">
        <v>5806</v>
      </c>
      <c r="H262" s="23"/>
    </row>
    <row r="263" spans="1:8">
      <c r="A263" s="23" t="s">
        <v>571</v>
      </c>
      <c r="B263" s="23" t="s">
        <v>5778</v>
      </c>
      <c r="H263" s="23"/>
    </row>
    <row r="264" spans="1:8">
      <c r="A264" s="23" t="s">
        <v>572</v>
      </c>
      <c r="B264" s="23" t="s">
        <v>5946</v>
      </c>
      <c r="H264" s="23"/>
    </row>
    <row r="265" spans="1:8">
      <c r="A265" s="23" t="s">
        <v>573</v>
      </c>
      <c r="B265" s="23" t="s">
        <v>5807</v>
      </c>
      <c r="H265" s="23"/>
    </row>
    <row r="266" spans="1:8">
      <c r="A266" s="23" t="s">
        <v>574</v>
      </c>
      <c r="B266" s="23" t="s">
        <v>5779</v>
      </c>
      <c r="H266" s="23"/>
    </row>
    <row r="267" spans="1:8">
      <c r="A267" s="23" t="s">
        <v>575</v>
      </c>
      <c r="B267" s="23" t="s">
        <v>5904</v>
      </c>
      <c r="H267" s="23"/>
    </row>
    <row r="268" spans="1:8">
      <c r="A268" s="23" t="s">
        <v>576</v>
      </c>
      <c r="B268" s="23" t="s">
        <v>5780</v>
      </c>
      <c r="H268" s="23"/>
    </row>
    <row r="269" spans="1:8">
      <c r="A269" s="23" t="s">
        <v>577</v>
      </c>
      <c r="B269" s="23" t="s">
        <v>5924</v>
      </c>
      <c r="H269" s="23"/>
    </row>
    <row r="270" spans="1:8">
      <c r="A270" s="23" t="s">
        <v>578</v>
      </c>
      <c r="B270" s="23" t="s">
        <v>5883</v>
      </c>
      <c r="H270" s="23"/>
    </row>
    <row r="271" spans="1:8">
      <c r="A271" s="23" t="s">
        <v>579</v>
      </c>
      <c r="B271" s="23" t="s">
        <v>5951</v>
      </c>
      <c r="H271" s="23"/>
    </row>
    <row r="272" spans="1:8">
      <c r="A272" s="23" t="s">
        <v>580</v>
      </c>
      <c r="B272" s="23" t="s">
        <v>5952</v>
      </c>
      <c r="H272" s="23"/>
    </row>
    <row r="273" spans="1:8">
      <c r="A273" s="23" t="s">
        <v>581</v>
      </c>
      <c r="B273" s="23" t="s">
        <v>5953</v>
      </c>
      <c r="H273" s="23"/>
    </row>
    <row r="274" spans="1:8">
      <c r="A274" s="23" t="s">
        <v>582</v>
      </c>
      <c r="B274" s="23" t="s">
        <v>5884</v>
      </c>
      <c r="H274" s="23"/>
    </row>
    <row r="275" spans="1:8">
      <c r="A275" s="23" t="s">
        <v>583</v>
      </c>
      <c r="B275" s="23" t="s">
        <v>5750</v>
      </c>
      <c r="H275" s="23"/>
    </row>
    <row r="276" spans="1:8">
      <c r="A276" s="23" t="s">
        <v>584</v>
      </c>
      <c r="B276" s="23" t="s">
        <v>5751</v>
      </c>
      <c r="H276" s="23"/>
    </row>
    <row r="277" spans="1:8">
      <c r="A277" s="23" t="s">
        <v>585</v>
      </c>
      <c r="B277" s="23" t="s">
        <v>5781</v>
      </c>
      <c r="H277" s="23"/>
    </row>
    <row r="278" spans="1:8">
      <c r="A278" s="23" t="s">
        <v>586</v>
      </c>
      <c r="B278" s="23" t="s">
        <v>5782</v>
      </c>
      <c r="H278" s="23"/>
    </row>
    <row r="279" spans="1:8">
      <c r="A279" s="23" t="s">
        <v>587</v>
      </c>
      <c r="B279" s="23" t="s">
        <v>5764</v>
      </c>
      <c r="H279" s="23"/>
    </row>
    <row r="280" spans="1:8">
      <c r="A280" s="23" t="s">
        <v>588</v>
      </c>
      <c r="B280" s="23" t="s">
        <v>5765</v>
      </c>
      <c r="H280" s="23"/>
    </row>
    <row r="281" spans="1:8">
      <c r="A281" s="23" t="s">
        <v>589</v>
      </c>
      <c r="B281" s="23" t="s">
        <v>5766</v>
      </c>
      <c r="H281" s="23"/>
    </row>
    <row r="282" spans="1:8">
      <c r="A282" s="23" t="s">
        <v>590</v>
      </c>
      <c r="B282" s="23" t="s">
        <v>5752</v>
      </c>
      <c r="H282" s="23"/>
    </row>
    <row r="283" spans="1:8">
      <c r="A283" s="23" t="s">
        <v>591</v>
      </c>
      <c r="B283" s="23" t="s">
        <v>5837</v>
      </c>
      <c r="H283" s="23"/>
    </row>
    <row r="284" spans="1:8">
      <c r="A284" s="23" t="s">
        <v>592</v>
      </c>
      <c r="B284" s="23" t="s">
        <v>5783</v>
      </c>
      <c r="H284" s="23"/>
    </row>
    <row r="285" spans="1:8">
      <c r="A285" s="23" t="s">
        <v>593</v>
      </c>
      <c r="B285" s="23" t="s">
        <v>5808</v>
      </c>
      <c r="H285" s="23"/>
    </row>
    <row r="286" spans="1:8">
      <c r="A286" s="23" t="s">
        <v>594</v>
      </c>
      <c r="B286" s="23" t="s">
        <v>5861</v>
      </c>
      <c r="H286" s="23"/>
    </row>
    <row r="287" spans="1:8">
      <c r="A287" s="23" t="s">
        <v>595</v>
      </c>
      <c r="B287" s="23" t="s">
        <v>5862</v>
      </c>
      <c r="H287" s="23"/>
    </row>
    <row r="288" spans="1:8">
      <c r="A288" s="23" t="s">
        <v>596</v>
      </c>
      <c r="B288" s="23" t="s">
        <v>5863</v>
      </c>
      <c r="H288" s="23"/>
    </row>
    <row r="289" spans="1:8">
      <c r="A289" s="23" t="s">
        <v>597</v>
      </c>
      <c r="B289" s="23" t="s">
        <v>5864</v>
      </c>
      <c r="H289" s="23"/>
    </row>
    <row r="290" spans="1:8">
      <c r="A290" s="23" t="s">
        <v>598</v>
      </c>
      <c r="B290" s="23" t="s">
        <v>5838</v>
      </c>
      <c r="H290" s="23"/>
    </row>
    <row r="291" spans="1:8">
      <c r="A291" s="23" t="s">
        <v>599</v>
      </c>
      <c r="B291" s="23" t="s">
        <v>5905</v>
      </c>
      <c r="H291" s="23"/>
    </row>
    <row r="292" spans="1:8">
      <c r="A292" s="23" t="s">
        <v>600</v>
      </c>
      <c r="B292" s="23" t="s">
        <v>5865</v>
      </c>
      <c r="H292" s="23"/>
    </row>
    <row r="293" spans="1:8">
      <c r="A293" s="23" t="s">
        <v>601</v>
      </c>
      <c r="B293" s="23" t="s">
        <v>5954</v>
      </c>
      <c r="H293" s="23"/>
    </row>
    <row r="294" spans="1:8">
      <c r="A294" s="23" t="s">
        <v>602</v>
      </c>
      <c r="B294" s="23" t="s">
        <v>5938</v>
      </c>
      <c r="H294" s="23"/>
    </row>
    <row r="295" spans="1:8">
      <c r="A295" s="23" t="s">
        <v>603</v>
      </c>
      <c r="B295" s="23" t="s">
        <v>5753</v>
      </c>
      <c r="H295" s="23"/>
    </row>
    <row r="296" spans="1:8">
      <c r="A296" s="23" t="s">
        <v>604</v>
      </c>
      <c r="B296" s="23" t="s">
        <v>5754</v>
      </c>
      <c r="H296" s="23"/>
    </row>
    <row r="297" spans="1:8">
      <c r="A297" s="23" t="s">
        <v>605</v>
      </c>
      <c r="B297" s="23" t="s">
        <v>5839</v>
      </c>
      <c r="H297" s="23"/>
    </row>
    <row r="298" spans="1:8">
      <c r="A298" s="23" t="s">
        <v>606</v>
      </c>
      <c r="B298" s="23" t="s">
        <v>5840</v>
      </c>
      <c r="H298" s="23"/>
    </row>
    <row r="299" spans="1:8">
      <c r="A299" s="23" t="s">
        <v>607</v>
      </c>
      <c r="B299" s="23" t="s">
        <v>5925</v>
      </c>
      <c r="H299" s="23"/>
    </row>
    <row r="300" spans="1:8">
      <c r="A300" s="23" t="s">
        <v>608</v>
      </c>
      <c r="B300" s="23" t="s">
        <v>5939</v>
      </c>
      <c r="H300" s="23"/>
    </row>
    <row r="301" spans="1:8">
      <c r="A301" s="23" t="s">
        <v>609</v>
      </c>
      <c r="B301" s="23" t="s">
        <v>5767</v>
      </c>
      <c r="H301" s="23"/>
    </row>
    <row r="302" spans="1:8">
      <c r="A302" s="23" t="s">
        <v>610</v>
      </c>
      <c r="B302" s="23" t="s">
        <v>5955</v>
      </c>
      <c r="H302" s="23"/>
    </row>
    <row r="303" spans="1:8">
      <c r="A303" s="23" t="s">
        <v>611</v>
      </c>
      <c r="B303" s="23" t="s">
        <v>5809</v>
      </c>
      <c r="H303" s="23"/>
    </row>
    <row r="304" spans="1:8">
      <c r="A304" s="23" t="s">
        <v>612</v>
      </c>
      <c r="B304" s="23" t="s">
        <v>5926</v>
      </c>
      <c r="H304" s="23"/>
    </row>
    <row r="305" spans="1:8">
      <c r="A305" s="23" t="s">
        <v>613</v>
      </c>
      <c r="B305" s="23" t="s">
        <v>5885</v>
      </c>
      <c r="H305" s="23"/>
    </row>
    <row r="306" spans="1:8">
      <c r="A306" s="23" t="s">
        <v>614</v>
      </c>
      <c r="B306" s="23" t="s">
        <v>5784</v>
      </c>
      <c r="H306" s="23"/>
    </row>
    <row r="307" spans="1:8">
      <c r="A307" s="23" t="s">
        <v>615</v>
      </c>
      <c r="B307" s="23" t="s">
        <v>5785</v>
      </c>
      <c r="H307" s="23"/>
    </row>
    <row r="308" spans="1:8">
      <c r="A308" s="23" t="s">
        <v>616</v>
      </c>
      <c r="B308" s="23" t="s">
        <v>5886</v>
      </c>
      <c r="H308" s="23"/>
    </row>
    <row r="309" spans="1:8">
      <c r="A309" s="23" t="s">
        <v>617</v>
      </c>
      <c r="B309" s="23" t="s">
        <v>5786</v>
      </c>
      <c r="H309" s="23"/>
    </row>
    <row r="310" spans="1:8">
      <c r="A310" s="23" t="s">
        <v>618</v>
      </c>
      <c r="B310" s="23" t="s">
        <v>5787</v>
      </c>
      <c r="H310" s="23"/>
    </row>
    <row r="311" spans="1:8">
      <c r="A311" s="23" t="s">
        <v>619</v>
      </c>
      <c r="B311" s="23" t="s">
        <v>5810</v>
      </c>
      <c r="H311" s="23"/>
    </row>
    <row r="312" spans="1:8">
      <c r="A312" s="23" t="s">
        <v>620</v>
      </c>
      <c r="B312" s="23" t="s">
        <v>5755</v>
      </c>
      <c r="H312" s="23"/>
    </row>
    <row r="313" spans="1:8">
      <c r="A313" s="23" t="s">
        <v>621</v>
      </c>
      <c r="B313" s="23" t="s">
        <v>5788</v>
      </c>
      <c r="H313" s="23"/>
    </row>
    <row r="314" spans="1:8">
      <c r="A314" s="23" t="s">
        <v>622</v>
      </c>
      <c r="B314" s="23" t="s">
        <v>5887</v>
      </c>
      <c r="H314" s="23"/>
    </row>
    <row r="315" spans="1:8">
      <c r="A315" s="23" t="s">
        <v>623</v>
      </c>
      <c r="B315" s="23" t="s">
        <v>5811</v>
      </c>
      <c r="H315" s="23"/>
    </row>
    <row r="316" spans="1:8">
      <c r="A316" s="23" t="s">
        <v>624</v>
      </c>
      <c r="B316" s="23" t="s">
        <v>5956</v>
      </c>
      <c r="H316" s="23"/>
    </row>
    <row r="317" spans="1:8">
      <c r="A317" s="23" t="s">
        <v>625</v>
      </c>
      <c r="B317" s="23" t="s">
        <v>5940</v>
      </c>
      <c r="H317" s="23"/>
    </row>
    <row r="318" spans="1:8">
      <c r="A318" s="23" t="s">
        <v>626</v>
      </c>
      <c r="B318" s="23" t="s">
        <v>5812</v>
      </c>
      <c r="H318" s="23"/>
    </row>
    <row r="319" spans="1:8">
      <c r="A319" s="23" t="s">
        <v>627</v>
      </c>
      <c r="B319" s="23" t="s">
        <v>5789</v>
      </c>
      <c r="H319" s="23"/>
    </row>
    <row r="320" spans="1:8">
      <c r="A320" s="23" t="s">
        <v>628</v>
      </c>
      <c r="B320" s="23" t="s">
        <v>5957</v>
      </c>
      <c r="H320" s="23"/>
    </row>
    <row r="321" spans="1:8">
      <c r="A321" s="23" t="s">
        <v>629</v>
      </c>
      <c r="B321" s="23" t="s">
        <v>5888</v>
      </c>
      <c r="H321" s="23"/>
    </row>
    <row r="322" spans="1:8">
      <c r="A322" s="23" t="s">
        <v>630</v>
      </c>
      <c r="B322" s="23" t="s">
        <v>5790</v>
      </c>
      <c r="H322" s="23"/>
    </row>
    <row r="323" spans="1:8">
      <c r="A323" s="23" t="s">
        <v>631</v>
      </c>
      <c r="B323" s="23" t="s">
        <v>5941</v>
      </c>
      <c r="H323" s="23"/>
    </row>
    <row r="324" spans="1:8">
      <c r="A324" s="23" t="s">
        <v>632</v>
      </c>
      <c r="B324" s="23" t="s">
        <v>5791</v>
      </c>
      <c r="H324" s="23"/>
    </row>
    <row r="325" spans="1:8">
      <c r="A325" s="23" t="s">
        <v>633</v>
      </c>
      <c r="B325" s="23" t="s">
        <v>5813</v>
      </c>
      <c r="H325" s="23"/>
    </row>
    <row r="326" spans="1:8">
      <c r="A326" s="23" t="s">
        <v>634</v>
      </c>
      <c r="B326" s="23" t="s">
        <v>5942</v>
      </c>
      <c r="H326" s="23"/>
    </row>
    <row r="327" spans="1:8">
      <c r="A327" s="23" t="s">
        <v>635</v>
      </c>
      <c r="B327" s="23" t="s">
        <v>5841</v>
      </c>
      <c r="H327" s="23"/>
    </row>
    <row r="328" spans="1:8">
      <c r="A328" s="23" t="s">
        <v>636</v>
      </c>
      <c r="B328" s="23" t="s">
        <v>5756</v>
      </c>
      <c r="H328" s="23"/>
    </row>
    <row r="329" spans="1:8">
      <c r="A329" s="23" t="s">
        <v>637</v>
      </c>
      <c r="B329" s="23" t="s">
        <v>5889</v>
      </c>
      <c r="H329" s="23"/>
    </row>
    <row r="330" spans="1:8">
      <c r="A330" s="23" t="s">
        <v>638</v>
      </c>
      <c r="B330" s="23" t="s">
        <v>5958</v>
      </c>
      <c r="H330" s="23"/>
    </row>
    <row r="331" spans="1:8">
      <c r="A331" s="23" t="s">
        <v>639</v>
      </c>
      <c r="B331" s="23" t="s">
        <v>5842</v>
      </c>
      <c r="H331" s="23"/>
    </row>
    <row r="332" spans="1:8">
      <c r="A332" s="23" t="s">
        <v>640</v>
      </c>
      <c r="B332" s="23" t="s">
        <v>5814</v>
      </c>
      <c r="H332" s="23"/>
    </row>
    <row r="333" spans="1:8">
      <c r="A333" s="23" t="s">
        <v>641</v>
      </c>
      <c r="B333" s="23" t="s">
        <v>5757</v>
      </c>
      <c r="H333" s="23"/>
    </row>
    <row r="334" spans="1:8">
      <c r="A334" s="23" t="s">
        <v>642</v>
      </c>
      <c r="B334" s="23" t="s">
        <v>5758</v>
      </c>
      <c r="H334" s="23"/>
    </row>
    <row r="335" spans="1:8">
      <c r="A335" s="23" t="s">
        <v>643</v>
      </c>
      <c r="B335" s="23" t="s">
        <v>5906</v>
      </c>
      <c r="H335" s="23"/>
    </row>
    <row r="336" spans="1:8">
      <c r="A336" s="23" t="s">
        <v>644</v>
      </c>
      <c r="B336" s="23" t="s">
        <v>5843</v>
      </c>
      <c r="H336" s="23"/>
    </row>
    <row r="337" spans="1:8">
      <c r="A337" s="23" t="s">
        <v>645</v>
      </c>
      <c r="B337" s="23" t="s">
        <v>5815</v>
      </c>
      <c r="H337" s="23"/>
    </row>
    <row r="338" spans="1:8">
      <c r="A338" s="23" t="s">
        <v>646</v>
      </c>
      <c r="B338" s="23" t="s">
        <v>5759</v>
      </c>
      <c r="H338" s="23"/>
    </row>
    <row r="339" spans="1:8">
      <c r="A339" s="23" t="s">
        <v>647</v>
      </c>
      <c r="B339" s="23" t="s">
        <v>5760</v>
      </c>
      <c r="H339" s="23"/>
    </row>
    <row r="340" spans="1:8">
      <c r="A340" s="23" t="s">
        <v>648</v>
      </c>
      <c r="B340" s="23" t="s">
        <v>5866</v>
      </c>
      <c r="H340" s="23"/>
    </row>
    <row r="341" spans="1:8">
      <c r="A341" s="23" t="s">
        <v>649</v>
      </c>
      <c r="B341" s="23" t="s">
        <v>5907</v>
      </c>
      <c r="H341" s="23"/>
    </row>
    <row r="342" spans="1:8">
      <c r="A342" s="23" t="s">
        <v>650</v>
      </c>
      <c r="B342" s="23" t="s">
        <v>5844</v>
      </c>
      <c r="H342" s="23"/>
    </row>
    <row r="343" spans="1:8">
      <c r="A343" s="23" t="s">
        <v>651</v>
      </c>
      <c r="B343" s="23" t="s">
        <v>5927</v>
      </c>
      <c r="H343" s="23"/>
    </row>
    <row r="344" spans="1:8">
      <c r="A344" s="23" t="s">
        <v>652</v>
      </c>
      <c r="B344" s="23" t="s">
        <v>5845</v>
      </c>
      <c r="H344" s="23"/>
    </row>
    <row r="345" spans="1:8">
      <c r="A345" s="23" t="s">
        <v>653</v>
      </c>
      <c r="B345" s="23" t="s">
        <v>5761</v>
      </c>
      <c r="H345" s="23"/>
    </row>
    <row r="346" spans="1:8">
      <c r="A346" s="23" t="s">
        <v>654</v>
      </c>
      <c r="B346" s="23" t="s">
        <v>5867</v>
      </c>
      <c r="H346" s="23"/>
    </row>
    <row r="347" spans="1:8">
      <c r="A347" s="23" t="s">
        <v>655</v>
      </c>
      <c r="B347" s="23" t="s">
        <v>5959</v>
      </c>
      <c r="H347" s="23"/>
    </row>
    <row r="348" spans="1:8">
      <c r="A348" s="23" t="s">
        <v>656</v>
      </c>
      <c r="B348" s="23" t="s">
        <v>5960</v>
      </c>
      <c r="H348" s="23"/>
    </row>
    <row r="349" spans="1:8">
      <c r="A349" s="23" t="s">
        <v>657</v>
      </c>
      <c r="B349" s="23" t="s">
        <v>5816</v>
      </c>
      <c r="H349" s="23"/>
    </row>
    <row r="350" spans="1:8">
      <c r="A350" s="23" t="s">
        <v>658</v>
      </c>
      <c r="B350" s="23" t="s">
        <v>5961</v>
      </c>
      <c r="H350" s="23"/>
    </row>
    <row r="351" spans="1:8">
      <c r="A351" s="23" t="s">
        <v>659</v>
      </c>
      <c r="B351" s="23" t="s">
        <v>5962</v>
      </c>
      <c r="H351" s="23"/>
    </row>
    <row r="352" spans="1:8">
      <c r="A352" s="23" t="s">
        <v>660</v>
      </c>
      <c r="B352" s="23" t="s">
        <v>5817</v>
      </c>
      <c r="H352" s="23"/>
    </row>
    <row r="353" spans="1:8">
      <c r="A353" s="23" t="s">
        <v>661</v>
      </c>
      <c r="B353" s="23" t="s">
        <v>5792</v>
      </c>
      <c r="H353" s="23"/>
    </row>
    <row r="354" spans="1:8">
      <c r="A354" s="23" t="s">
        <v>662</v>
      </c>
      <c r="B354" s="23" t="s">
        <v>5943</v>
      </c>
      <c r="H354" s="23"/>
    </row>
    <row r="355" spans="1:8">
      <c r="A355" s="23" t="s">
        <v>663</v>
      </c>
      <c r="B355" s="23" t="s">
        <v>5818</v>
      </c>
      <c r="H355" s="23"/>
    </row>
    <row r="356" spans="1:8">
      <c r="A356" s="23" t="s">
        <v>664</v>
      </c>
      <c r="B356" s="23" t="s">
        <v>5928</v>
      </c>
      <c r="H356" s="23"/>
    </row>
    <row r="357" spans="1:8">
      <c r="A357" s="23" t="s">
        <v>665</v>
      </c>
      <c r="B357" s="23" t="s">
        <v>5868</v>
      </c>
      <c r="H357" s="23"/>
    </row>
    <row r="358" spans="1:8">
      <c r="A358" s="23" t="s">
        <v>666</v>
      </c>
      <c r="B358" s="23" t="s">
        <v>5846</v>
      </c>
      <c r="H358" s="23"/>
    </row>
    <row r="359" spans="1:8">
      <c r="A359" s="23" t="s">
        <v>667</v>
      </c>
      <c r="B359" s="23" t="s">
        <v>5847</v>
      </c>
      <c r="H359" s="23"/>
    </row>
    <row r="360" spans="1:8">
      <c r="A360" s="23" t="s">
        <v>668</v>
      </c>
      <c r="B360" s="23" t="s">
        <v>5848</v>
      </c>
      <c r="H360" s="23"/>
    </row>
    <row r="361" spans="1:8">
      <c r="A361" s="23" t="s">
        <v>669</v>
      </c>
      <c r="B361" s="23" t="s">
        <v>5869</v>
      </c>
      <c r="H361" s="23"/>
    </row>
    <row r="362" spans="1:8">
      <c r="A362" s="23" t="s">
        <v>670</v>
      </c>
      <c r="B362" s="23" t="s">
        <v>5929</v>
      </c>
      <c r="H362" s="23"/>
    </row>
    <row r="363" spans="1:8">
      <c r="A363" s="23" t="s">
        <v>671</v>
      </c>
      <c r="B363" s="23" t="s">
        <v>5762</v>
      </c>
      <c r="H363" s="23"/>
    </row>
    <row r="364" spans="1:8">
      <c r="A364" s="23" t="s">
        <v>672</v>
      </c>
      <c r="B364" s="23" t="s">
        <v>5917</v>
      </c>
      <c r="H364" s="23"/>
    </row>
    <row r="365" spans="1:8">
      <c r="A365" s="23" t="s">
        <v>673</v>
      </c>
      <c r="B365" s="23" t="s">
        <v>5908</v>
      </c>
      <c r="H365" s="23"/>
    </row>
    <row r="366" spans="1:8">
      <c r="A366" s="23" t="s">
        <v>674</v>
      </c>
      <c r="B366" s="23" t="s">
        <v>5963</v>
      </c>
      <c r="H366" s="23"/>
    </row>
    <row r="367" spans="1:8">
      <c r="A367" s="23" t="s">
        <v>675</v>
      </c>
      <c r="B367" s="23" t="s">
        <v>5870</v>
      </c>
      <c r="H367" s="23"/>
    </row>
    <row r="368" spans="1:8">
      <c r="A368" s="23" t="s">
        <v>676</v>
      </c>
      <c r="B368" s="23" t="s">
        <v>5909</v>
      </c>
      <c r="H368" s="23"/>
    </row>
    <row r="369" spans="1:8">
      <c r="A369" s="23" t="s">
        <v>677</v>
      </c>
      <c r="B369" s="23" t="s">
        <v>5871</v>
      </c>
      <c r="H369" s="23"/>
    </row>
    <row r="370" spans="1:8">
      <c r="A370" s="23" t="s">
        <v>678</v>
      </c>
      <c r="B370" s="23" t="s">
        <v>5849</v>
      </c>
      <c r="H370" s="23"/>
    </row>
    <row r="371" spans="1:8">
      <c r="A371" s="23" t="s">
        <v>679</v>
      </c>
      <c r="B371" s="23" t="s">
        <v>5918</v>
      </c>
      <c r="H371" s="23"/>
    </row>
    <row r="372" spans="1:8">
      <c r="A372" s="23" t="s">
        <v>680</v>
      </c>
      <c r="B372" s="23" t="s">
        <v>5872</v>
      </c>
      <c r="H372" s="23"/>
    </row>
    <row r="373" spans="1:8">
      <c r="A373" s="23" t="s">
        <v>681</v>
      </c>
      <c r="B373" s="23" t="s">
        <v>5919</v>
      </c>
      <c r="H373" s="23"/>
    </row>
    <row r="374" spans="1:8">
      <c r="A374" s="23" t="s">
        <v>682</v>
      </c>
      <c r="B374" s="23" t="s">
        <v>5850</v>
      </c>
      <c r="H374" s="23"/>
    </row>
    <row r="375" spans="1:8">
      <c r="A375" s="23" t="s">
        <v>683</v>
      </c>
      <c r="B375" s="23" t="s">
        <v>5851</v>
      </c>
      <c r="H375" s="23"/>
    </row>
    <row r="376" spans="1:8">
      <c r="A376" s="23" t="s">
        <v>684</v>
      </c>
      <c r="B376" s="23" t="s">
        <v>5920</v>
      </c>
      <c r="H376" s="23"/>
    </row>
    <row r="377" spans="1:8">
      <c r="A377" s="23" t="s">
        <v>685</v>
      </c>
      <c r="B377" s="23" t="s">
        <v>5910</v>
      </c>
      <c r="H377" s="23"/>
    </row>
    <row r="378" spans="1:8">
      <c r="A378" s="23" t="s">
        <v>686</v>
      </c>
      <c r="B378" s="23" t="s">
        <v>5921</v>
      </c>
      <c r="H378" s="23"/>
    </row>
    <row r="379" spans="1:8">
      <c r="A379" s="23" t="s">
        <v>687</v>
      </c>
      <c r="B379" s="23" t="s">
        <v>5944</v>
      </c>
      <c r="H379" s="23"/>
    </row>
    <row r="380" spans="1:8">
      <c r="A380" s="23" t="s">
        <v>688</v>
      </c>
      <c r="B380" s="23" t="s">
        <v>5793</v>
      </c>
      <c r="H380" s="23"/>
    </row>
    <row r="381" spans="1:8">
      <c r="A381" s="23" t="s">
        <v>689</v>
      </c>
      <c r="B381" s="23" t="s">
        <v>5873</v>
      </c>
      <c r="H381" s="23"/>
    </row>
    <row r="382" spans="1:8">
      <c r="A382" s="23" t="s">
        <v>690</v>
      </c>
      <c r="B382" s="23" t="s">
        <v>5826</v>
      </c>
      <c r="H382" s="23"/>
    </row>
    <row r="383" spans="1:8">
      <c r="A383" s="23" t="s">
        <v>692</v>
      </c>
      <c r="B383" s="23" t="s">
        <v>5852</v>
      </c>
      <c r="H383" s="23"/>
    </row>
    <row r="384" spans="1:8">
      <c r="A384" s="23" t="s">
        <v>693</v>
      </c>
      <c r="B384" s="23" t="s">
        <v>5964</v>
      </c>
      <c r="H384" s="23"/>
    </row>
    <row r="385" spans="1:8">
      <c r="A385" s="23" t="s">
        <v>694</v>
      </c>
      <c r="B385" s="23" t="s">
        <v>5930</v>
      </c>
      <c r="H385" s="23"/>
    </row>
    <row r="386" spans="1:8">
      <c r="A386" s="23" t="s">
        <v>695</v>
      </c>
      <c r="B386" s="23" t="s">
        <v>5853</v>
      </c>
      <c r="H386" s="23"/>
    </row>
    <row r="387" spans="1:8">
      <c r="A387" s="23" t="s">
        <v>696</v>
      </c>
      <c r="B387" s="23" t="s">
        <v>5827</v>
      </c>
      <c r="H387" s="23"/>
    </row>
    <row r="388" spans="1:8">
      <c r="A388" s="23" t="s">
        <v>697</v>
      </c>
      <c r="B388" s="23" t="s">
        <v>5828</v>
      </c>
      <c r="H388" s="23"/>
    </row>
    <row r="389" spans="1:8">
      <c r="A389" s="23" t="s">
        <v>698</v>
      </c>
      <c r="B389" s="23" t="s">
        <v>5819</v>
      </c>
      <c r="H389" s="23"/>
    </row>
    <row r="390" spans="1:8">
      <c r="A390" s="23" t="s">
        <v>699</v>
      </c>
      <c r="B390" s="23" t="s">
        <v>5829</v>
      </c>
      <c r="H390" s="23"/>
    </row>
    <row r="391" spans="1:8">
      <c r="A391" s="23" t="s">
        <v>700</v>
      </c>
      <c r="B391" s="23" t="s">
        <v>5931</v>
      </c>
      <c r="H391" s="23"/>
    </row>
    <row r="392" spans="1:8">
      <c r="A392" s="23" t="s">
        <v>701</v>
      </c>
      <c r="B392" s="23" t="s">
        <v>5830</v>
      </c>
      <c r="H392" s="23"/>
    </row>
    <row r="393" spans="1:8">
      <c r="A393" s="23" t="s">
        <v>702</v>
      </c>
      <c r="B393" s="23" t="s">
        <v>5922</v>
      </c>
      <c r="H393" s="23"/>
    </row>
    <row r="394" spans="1:8">
      <c r="A394" s="23" t="s">
        <v>703</v>
      </c>
      <c r="B394" s="23" t="s">
        <v>5854</v>
      </c>
      <c r="H394" s="23"/>
    </row>
    <row r="395" spans="1:8">
      <c r="A395" s="23" t="s">
        <v>704</v>
      </c>
      <c r="B395" s="23" t="s">
        <v>5855</v>
      </c>
      <c r="H395" s="23"/>
    </row>
    <row r="396" spans="1:8">
      <c r="A396" s="23" t="s">
        <v>705</v>
      </c>
      <c r="B396" s="23" t="s">
        <v>5911</v>
      </c>
      <c r="H396" s="23"/>
    </row>
    <row r="397" spans="1:8">
      <c r="A397" s="23" t="s">
        <v>706</v>
      </c>
      <c r="B397" s="23" t="s">
        <v>5874</v>
      </c>
      <c r="H397" s="23"/>
    </row>
    <row r="398" spans="1:8">
      <c r="A398" s="23" t="s">
        <v>707</v>
      </c>
      <c r="B398" s="23" t="s">
        <v>5890</v>
      </c>
      <c r="H398" s="23"/>
    </row>
    <row r="399" spans="1:8">
      <c r="A399" s="23" t="s">
        <v>708</v>
      </c>
      <c r="B399" s="23" t="s">
        <v>5820</v>
      </c>
      <c r="H399" s="23"/>
    </row>
    <row r="400" spans="1:8">
      <c r="A400" s="23" t="s">
        <v>709</v>
      </c>
      <c r="B400" s="23" t="s">
        <v>5891</v>
      </c>
      <c r="H400" s="23"/>
    </row>
    <row r="401" spans="1:8">
      <c r="A401" s="23" t="s">
        <v>710</v>
      </c>
      <c r="B401" s="23" t="s">
        <v>5768</v>
      </c>
      <c r="H401" s="23"/>
    </row>
    <row r="402" spans="1:8">
      <c r="A402" s="23" t="s">
        <v>711</v>
      </c>
      <c r="B402" s="23" t="s">
        <v>5892</v>
      </c>
      <c r="H402" s="23"/>
    </row>
    <row r="403" spans="1:8">
      <c r="A403" s="23" t="s">
        <v>712</v>
      </c>
      <c r="B403" s="23" t="s">
        <v>5893</v>
      </c>
      <c r="H403" s="23"/>
    </row>
    <row r="404" spans="1:8">
      <c r="A404" s="23" t="s">
        <v>713</v>
      </c>
      <c r="B404" s="23" t="s">
        <v>5856</v>
      </c>
      <c r="H404" s="23"/>
    </row>
    <row r="405" spans="1:8">
      <c r="A405" s="23" t="s">
        <v>714</v>
      </c>
      <c r="B405" s="23" t="s">
        <v>5965</v>
      </c>
      <c r="H405" s="23"/>
    </row>
    <row r="406" spans="1:8">
      <c r="A406" s="23" t="s">
        <v>715</v>
      </c>
      <c r="B406" s="23" t="s">
        <v>5875</v>
      </c>
      <c r="H406" s="23"/>
    </row>
    <row r="407" spans="1:8">
      <c r="A407" s="23" t="s">
        <v>716</v>
      </c>
      <c r="B407" s="23" t="s">
        <v>5821</v>
      </c>
      <c r="H407" s="23"/>
    </row>
    <row r="408" spans="1:8">
      <c r="A408" s="23" t="s">
        <v>717</v>
      </c>
      <c r="B408" s="23" t="s">
        <v>5966</v>
      </c>
      <c r="H408" s="23"/>
    </row>
    <row r="409" spans="1:8">
      <c r="A409" s="23" t="s">
        <v>718</v>
      </c>
      <c r="B409" s="23" t="s">
        <v>5857</v>
      </c>
      <c r="H409" s="23"/>
    </row>
    <row r="410" spans="1:8">
      <c r="A410" s="23" t="s">
        <v>719</v>
      </c>
      <c r="B410" s="23" t="s">
        <v>5894</v>
      </c>
      <c r="H410" s="23"/>
    </row>
    <row r="411" spans="1:8">
      <c r="A411" s="23" t="s">
        <v>720</v>
      </c>
      <c r="B411" s="23" t="s">
        <v>5822</v>
      </c>
      <c r="H411" s="23"/>
    </row>
    <row r="412" spans="1:8">
      <c r="A412" s="23" t="s">
        <v>721</v>
      </c>
      <c r="B412" s="23" t="s">
        <v>5876</v>
      </c>
      <c r="H412" s="23"/>
    </row>
    <row r="413" spans="1:8">
      <c r="A413" s="23" t="s">
        <v>722</v>
      </c>
      <c r="B413" s="23" t="s">
        <v>5932</v>
      </c>
      <c r="H413" s="23"/>
    </row>
    <row r="414" spans="1:8">
      <c r="A414" s="23" t="s">
        <v>723</v>
      </c>
      <c r="B414" s="23" t="s">
        <v>5877</v>
      </c>
      <c r="H414" s="23"/>
    </row>
    <row r="415" spans="1:8">
      <c r="A415" s="23" t="s">
        <v>724</v>
      </c>
      <c r="B415" s="23" t="s">
        <v>5794</v>
      </c>
      <c r="H415" s="23"/>
    </row>
    <row r="416" spans="1:8">
      <c r="A416" s="23" t="s">
        <v>725</v>
      </c>
      <c r="B416" s="23" t="s">
        <v>5878</v>
      </c>
      <c r="H416" s="23"/>
    </row>
    <row r="417" spans="1:8">
      <c r="A417" s="23" t="s">
        <v>726</v>
      </c>
      <c r="B417" s="23" t="s">
        <v>5933</v>
      </c>
      <c r="H417" s="23"/>
    </row>
    <row r="418" spans="1:8">
      <c r="A418" s="23" t="s">
        <v>727</v>
      </c>
      <c r="B418" s="23" t="s">
        <v>5947</v>
      </c>
      <c r="H418" s="23"/>
    </row>
    <row r="419" spans="1:8">
      <c r="A419" s="23" t="s">
        <v>728</v>
      </c>
      <c r="B419" s="23" t="s">
        <v>5967</v>
      </c>
      <c r="H419" s="23"/>
    </row>
    <row r="420" spans="1:8">
      <c r="A420" s="23" t="s">
        <v>729</v>
      </c>
      <c r="B420" s="23" t="s">
        <v>5484</v>
      </c>
      <c r="H420" s="23"/>
    </row>
    <row r="421" spans="1:8">
      <c r="A421" s="23" t="s">
        <v>730</v>
      </c>
      <c r="B421" s="23" t="s">
        <v>5831</v>
      </c>
      <c r="H421" s="23"/>
    </row>
    <row r="422" spans="1:8">
      <c r="A422" s="23" t="s">
        <v>731</v>
      </c>
      <c r="B422" s="23" t="s">
        <v>5769</v>
      </c>
      <c r="H422" s="23"/>
    </row>
    <row r="423" spans="1:8">
      <c r="A423" s="23" t="s">
        <v>732</v>
      </c>
      <c r="B423" s="23" t="s">
        <v>5858</v>
      </c>
      <c r="H423" s="23"/>
    </row>
    <row r="424" spans="1:8">
      <c r="A424" s="23" t="s">
        <v>733</v>
      </c>
      <c r="B424" s="23" t="s">
        <v>5832</v>
      </c>
      <c r="H424" s="23"/>
    </row>
    <row r="425" spans="1:8">
      <c r="A425" s="23" t="s">
        <v>734</v>
      </c>
      <c r="B425" s="23" t="s">
        <v>5895</v>
      </c>
      <c r="H425" s="23"/>
    </row>
    <row r="426" spans="1:8">
      <c r="A426" s="23" t="s">
        <v>735</v>
      </c>
      <c r="B426" s="23" t="s">
        <v>5823</v>
      </c>
      <c r="H426" s="23"/>
    </row>
    <row r="427" spans="1:8">
      <c r="A427" s="23" t="s">
        <v>736</v>
      </c>
      <c r="B427" s="23" t="s">
        <v>5485</v>
      </c>
      <c r="H427" s="23"/>
    </row>
    <row r="428" spans="1:8">
      <c r="A428" s="23" t="s">
        <v>737</v>
      </c>
      <c r="B428" s="23" t="s">
        <v>5934</v>
      </c>
      <c r="H428" s="23"/>
    </row>
    <row r="429" spans="1:8">
      <c r="A429" s="23" t="s">
        <v>738</v>
      </c>
      <c r="B429" s="23" t="s">
        <v>5968</v>
      </c>
      <c r="H429" s="23"/>
    </row>
    <row r="430" spans="1:8">
      <c r="A430" s="23" t="s">
        <v>739</v>
      </c>
      <c r="B430" s="23" t="s">
        <v>5923</v>
      </c>
      <c r="H430" s="23"/>
    </row>
    <row r="431" spans="1:8">
      <c r="A431" s="23" t="s">
        <v>740</v>
      </c>
      <c r="B431" s="23" t="s">
        <v>5833</v>
      </c>
      <c r="H431" s="23"/>
    </row>
    <row r="432" spans="1:8">
      <c r="A432" s="23" t="s">
        <v>741</v>
      </c>
      <c r="B432" s="23" t="s">
        <v>5935</v>
      </c>
      <c r="H432" s="23"/>
    </row>
    <row r="433" spans="1:8">
      <c r="A433" s="23" t="s">
        <v>742</v>
      </c>
      <c r="B433" s="23" t="s">
        <v>5795</v>
      </c>
      <c r="H433" s="23"/>
    </row>
    <row r="434" spans="1:8">
      <c r="A434" s="23" t="s">
        <v>743</v>
      </c>
      <c r="B434" s="23" t="s">
        <v>5796</v>
      </c>
      <c r="H434" s="23"/>
    </row>
    <row r="435" spans="1:8">
      <c r="A435" s="23" t="s">
        <v>744</v>
      </c>
      <c r="B435" s="23" t="s">
        <v>5912</v>
      </c>
      <c r="H435" s="23"/>
    </row>
    <row r="436" spans="1:8">
      <c r="A436" s="23" t="s">
        <v>745</v>
      </c>
      <c r="B436" s="23" t="s">
        <v>5913</v>
      </c>
      <c r="H436" s="23"/>
    </row>
    <row r="437" spans="1:8">
      <c r="A437" s="23" t="s">
        <v>746</v>
      </c>
      <c r="B437" s="23" t="s">
        <v>5486</v>
      </c>
      <c r="H437" s="23"/>
    </row>
    <row r="438" spans="1:8">
      <c r="A438" s="23" t="s">
        <v>747</v>
      </c>
      <c r="B438" s="23" t="s">
        <v>5879</v>
      </c>
      <c r="H438" s="23"/>
    </row>
    <row r="439" spans="1:8">
      <c r="A439" s="23" t="s">
        <v>748</v>
      </c>
      <c r="B439" s="23" t="s">
        <v>5824</v>
      </c>
      <c r="H439" s="23"/>
    </row>
    <row r="440" spans="1:8">
      <c r="A440" s="23" t="s">
        <v>749</v>
      </c>
      <c r="B440" s="23" t="s">
        <v>5859</v>
      </c>
      <c r="H440" s="23"/>
    </row>
    <row r="441" spans="1:8">
      <c r="A441" s="23" t="s">
        <v>750</v>
      </c>
      <c r="B441" s="23" t="s">
        <v>5896</v>
      </c>
      <c r="H441" s="23"/>
    </row>
    <row r="442" spans="1:8">
      <c r="A442" s="23" t="s">
        <v>751</v>
      </c>
      <c r="B442" s="23" t="s">
        <v>5797</v>
      </c>
      <c r="H442" s="23"/>
    </row>
    <row r="443" spans="1:8">
      <c r="A443" s="23" t="s">
        <v>752</v>
      </c>
      <c r="B443" s="23" t="s">
        <v>5914</v>
      </c>
      <c r="H443" s="23"/>
    </row>
    <row r="444" spans="1:8">
      <c r="A444" s="23" t="s">
        <v>753</v>
      </c>
      <c r="B444" s="23" t="s">
        <v>5834</v>
      </c>
      <c r="H444" s="23"/>
    </row>
    <row r="445" spans="1:8">
      <c r="A445" s="23" t="s">
        <v>754</v>
      </c>
      <c r="B445" s="23" t="s">
        <v>5835</v>
      </c>
      <c r="H445" s="23"/>
    </row>
    <row r="446" spans="1:8">
      <c r="A446" s="23" t="s">
        <v>755</v>
      </c>
      <c r="B446" s="23" t="s">
        <v>5798</v>
      </c>
      <c r="H446" s="23"/>
    </row>
    <row r="447" spans="1:8">
      <c r="A447" s="23" t="s">
        <v>756</v>
      </c>
      <c r="B447" s="23" t="s">
        <v>5915</v>
      </c>
      <c r="H447" s="23"/>
    </row>
    <row r="448" spans="1:8">
      <c r="A448" s="23" t="s">
        <v>757</v>
      </c>
      <c r="B448" s="23" t="s">
        <v>5916</v>
      </c>
      <c r="H448" s="23"/>
    </row>
    <row r="449" spans="1:8">
      <c r="A449" s="23" t="s">
        <v>758</v>
      </c>
      <c r="B449" s="23" t="s">
        <v>5836</v>
      </c>
      <c r="H449" s="23"/>
    </row>
    <row r="450" spans="1:8">
      <c r="A450" s="23" t="s">
        <v>759</v>
      </c>
      <c r="B450" s="23" t="s">
        <v>5945</v>
      </c>
      <c r="H450" s="23"/>
    </row>
    <row r="451" spans="1:8">
      <c r="A451" s="23" t="s">
        <v>760</v>
      </c>
      <c r="B451" s="23" t="s">
        <v>5897</v>
      </c>
      <c r="H451" s="23"/>
    </row>
    <row r="452" spans="1:8">
      <c r="A452" s="23" t="s">
        <v>761</v>
      </c>
      <c r="B452" s="23" t="s">
        <v>5770</v>
      </c>
      <c r="H452" s="23"/>
    </row>
    <row r="453" spans="1:8">
      <c r="A453" s="23" t="s">
        <v>762</v>
      </c>
      <c r="B453" s="23" t="s">
        <v>5898</v>
      </c>
      <c r="H453" s="23"/>
    </row>
    <row r="454" spans="1:8">
      <c r="A454" s="23" t="s">
        <v>763</v>
      </c>
      <c r="B454" s="23" t="s">
        <v>5799</v>
      </c>
      <c r="H454" s="23"/>
    </row>
    <row r="455" spans="1:8">
      <c r="A455" s="23" t="s">
        <v>764</v>
      </c>
      <c r="B455" s="23" t="s">
        <v>5880</v>
      </c>
      <c r="H455" s="23"/>
    </row>
    <row r="456" spans="1:8">
      <c r="A456" s="23" t="s">
        <v>765</v>
      </c>
      <c r="B456" s="23" t="s">
        <v>5487</v>
      </c>
      <c r="H456" s="23"/>
    </row>
    <row r="457" spans="1:8">
      <c r="A457" s="23" t="s">
        <v>766</v>
      </c>
      <c r="B457" s="23" t="s">
        <v>5948</v>
      </c>
      <c r="H457" s="23"/>
    </row>
    <row r="458" spans="1:8">
      <c r="A458" s="23" t="s">
        <v>767</v>
      </c>
      <c r="B458" s="23" t="s">
        <v>5800</v>
      </c>
      <c r="H458" s="23"/>
    </row>
    <row r="459" spans="1:8">
      <c r="A459" s="23" t="s">
        <v>768</v>
      </c>
      <c r="B459" s="23" t="s">
        <v>5936</v>
      </c>
      <c r="H459" s="23"/>
    </row>
    <row r="460" spans="1:8">
      <c r="A460" s="23" t="s">
        <v>769</v>
      </c>
      <c r="B460" s="23" t="s">
        <v>5825</v>
      </c>
      <c r="H460" s="23"/>
    </row>
    <row r="461" spans="1:8">
      <c r="A461" s="23" t="s">
        <v>770</v>
      </c>
      <c r="B461" s="23" t="s">
        <v>5763</v>
      </c>
      <c r="H461" s="23"/>
    </row>
    <row r="462" spans="1:8">
      <c r="A462" s="23" t="s">
        <v>771</v>
      </c>
      <c r="B462" s="23" t="s">
        <v>5860</v>
      </c>
      <c r="H462" s="23"/>
    </row>
    <row r="463" spans="1:8">
      <c r="A463" s="23" t="s">
        <v>772</v>
      </c>
      <c r="B463" s="23" t="s">
        <v>5899</v>
      </c>
      <c r="H463" s="23"/>
    </row>
    <row r="464" spans="1:8">
      <c r="A464" s="23" t="s">
        <v>773</v>
      </c>
      <c r="B464" s="23" t="s">
        <v>5900</v>
      </c>
      <c r="H464" s="23"/>
    </row>
    <row r="465" spans="1:8">
      <c r="A465" s="23" t="s">
        <v>774</v>
      </c>
      <c r="B465" s="23" t="s">
        <v>5801</v>
      </c>
      <c r="H465" s="23"/>
    </row>
    <row r="466" spans="1:8">
      <c r="A466" s="23" t="s">
        <v>775</v>
      </c>
      <c r="B466" s="23" t="s">
        <v>5901</v>
      </c>
      <c r="H466" s="23"/>
    </row>
    <row r="467" spans="1:8">
      <c r="A467" s="23" t="s">
        <v>776</v>
      </c>
      <c r="B467" s="23" t="s">
        <v>5802</v>
      </c>
      <c r="H467" s="23"/>
    </row>
    <row r="468" spans="1:8">
      <c r="A468" s="23" t="s">
        <v>777</v>
      </c>
      <c r="B468" s="23" t="s">
        <v>5902</v>
      </c>
      <c r="H468" s="23"/>
    </row>
    <row r="469" spans="1:8">
      <c r="A469" s="23" t="s">
        <v>778</v>
      </c>
      <c r="B469" s="23" t="s">
        <v>5970</v>
      </c>
      <c r="H469" s="23"/>
    </row>
    <row r="470" spans="1:8">
      <c r="A470" s="23" t="s">
        <v>779</v>
      </c>
      <c r="B470" s="23" t="s">
        <v>5971</v>
      </c>
      <c r="H470" s="23"/>
    </row>
    <row r="471" spans="1:8">
      <c r="A471" s="23" t="s">
        <v>780</v>
      </c>
      <c r="B471" s="23" t="s">
        <v>5972</v>
      </c>
      <c r="H471" s="23"/>
    </row>
    <row r="472" spans="1:8">
      <c r="A472" s="23" t="s">
        <v>781</v>
      </c>
      <c r="B472" s="23" t="s">
        <v>5973</v>
      </c>
      <c r="H472" s="23"/>
    </row>
    <row r="473" spans="1:8">
      <c r="A473" s="23" t="s">
        <v>782</v>
      </c>
      <c r="B473" s="23" t="s">
        <v>5974</v>
      </c>
      <c r="H473" s="23"/>
    </row>
    <row r="474" spans="1:8">
      <c r="A474" s="23" t="s">
        <v>783</v>
      </c>
      <c r="B474" s="23" t="s">
        <v>5975</v>
      </c>
      <c r="H474" s="23"/>
    </row>
    <row r="475" spans="1:8">
      <c r="A475" s="23" t="s">
        <v>784</v>
      </c>
      <c r="B475" s="23" t="s">
        <v>5976</v>
      </c>
      <c r="H475" s="23"/>
    </row>
    <row r="476" spans="1:8">
      <c r="A476" s="23" t="s">
        <v>785</v>
      </c>
      <c r="B476" s="23" t="s">
        <v>5977</v>
      </c>
      <c r="H476" s="23"/>
    </row>
    <row r="477" spans="1:8">
      <c r="A477" s="23" t="s">
        <v>786</v>
      </c>
      <c r="B477" s="23" t="s">
        <v>5978</v>
      </c>
      <c r="H477" s="23"/>
    </row>
    <row r="478" spans="1:8">
      <c r="A478" s="23" t="s">
        <v>787</v>
      </c>
      <c r="B478" s="23" t="s">
        <v>5979</v>
      </c>
      <c r="H478" s="23"/>
    </row>
    <row r="479" spans="1:8">
      <c r="A479" s="23" t="s">
        <v>788</v>
      </c>
      <c r="B479" s="23" t="s">
        <v>5980</v>
      </c>
      <c r="H479" s="23"/>
    </row>
    <row r="480" spans="1:8">
      <c r="A480" s="23" t="s">
        <v>789</v>
      </c>
      <c r="B480" s="23" t="s">
        <v>5981</v>
      </c>
      <c r="H480" s="23"/>
    </row>
    <row r="481" spans="1:8">
      <c r="A481" s="23" t="s">
        <v>790</v>
      </c>
      <c r="B481" s="23" t="s">
        <v>5982</v>
      </c>
      <c r="H481" s="23"/>
    </row>
    <row r="482" spans="1:8">
      <c r="A482" s="23" t="s">
        <v>791</v>
      </c>
      <c r="B482" s="23" t="s">
        <v>5983</v>
      </c>
      <c r="H482" s="23"/>
    </row>
    <row r="483" spans="1:8">
      <c r="A483" s="23" t="s">
        <v>792</v>
      </c>
      <c r="B483" s="23" t="s">
        <v>5984</v>
      </c>
      <c r="H483" s="23"/>
    </row>
    <row r="484" spans="1:8">
      <c r="A484" s="23" t="s">
        <v>793</v>
      </c>
      <c r="B484" s="23" t="s">
        <v>5985</v>
      </c>
      <c r="H484" s="23"/>
    </row>
    <row r="485" spans="1:8">
      <c r="A485" s="23" t="s">
        <v>794</v>
      </c>
      <c r="B485" s="23" t="s">
        <v>5986</v>
      </c>
      <c r="H485" s="23"/>
    </row>
    <row r="486" spans="1:8">
      <c r="A486" s="23" t="s">
        <v>795</v>
      </c>
      <c r="B486" s="23" t="s">
        <v>5988</v>
      </c>
      <c r="H486" s="23"/>
    </row>
    <row r="487" spans="1:8">
      <c r="A487" s="23" t="s">
        <v>796</v>
      </c>
      <c r="B487" s="23" t="s">
        <v>5989</v>
      </c>
      <c r="H487" s="23"/>
    </row>
    <row r="488" spans="1:8">
      <c r="A488" s="23" t="s">
        <v>797</v>
      </c>
      <c r="B488" s="23" t="s">
        <v>5990</v>
      </c>
      <c r="H488" s="23"/>
    </row>
    <row r="489" spans="1:8">
      <c r="A489" s="23" t="s">
        <v>798</v>
      </c>
      <c r="B489" s="23" t="s">
        <v>5995</v>
      </c>
      <c r="H489" s="23"/>
    </row>
    <row r="490" spans="1:8">
      <c r="A490" s="23" t="s">
        <v>799</v>
      </c>
      <c r="B490" s="23" t="s">
        <v>5996</v>
      </c>
      <c r="H490" s="23"/>
    </row>
    <row r="491" spans="1:8">
      <c r="A491" s="23" t="s">
        <v>800</v>
      </c>
      <c r="B491" s="23" t="s">
        <v>5997</v>
      </c>
      <c r="H491" s="23"/>
    </row>
    <row r="492" spans="1:8">
      <c r="A492" s="23" t="s">
        <v>801</v>
      </c>
      <c r="B492" s="23" t="s">
        <v>5998</v>
      </c>
      <c r="H492" s="23"/>
    </row>
    <row r="493" spans="1:8">
      <c r="A493" s="23" t="s">
        <v>802</v>
      </c>
      <c r="B493" s="23" t="s">
        <v>5999</v>
      </c>
      <c r="H493" s="23"/>
    </row>
    <row r="494" spans="1:8">
      <c r="A494" s="23" t="s">
        <v>803</v>
      </c>
      <c r="B494" s="23" t="s">
        <v>6000</v>
      </c>
      <c r="H494" s="23"/>
    </row>
    <row r="495" spans="1:8">
      <c r="A495" s="23" t="s">
        <v>804</v>
      </c>
      <c r="B495" s="23" t="s">
        <v>6001</v>
      </c>
      <c r="H495" s="23"/>
    </row>
    <row r="496" spans="1:8">
      <c r="A496" s="23" t="s">
        <v>805</v>
      </c>
      <c r="B496" s="23" t="s">
        <v>6002</v>
      </c>
      <c r="H496" s="23"/>
    </row>
    <row r="497" spans="1:8">
      <c r="A497" s="23" t="s">
        <v>806</v>
      </c>
      <c r="B497" s="23" t="s">
        <v>806</v>
      </c>
      <c r="H497" s="23"/>
    </row>
    <row r="498" spans="1:8">
      <c r="A498" s="23" t="s">
        <v>807</v>
      </c>
      <c r="B498" s="23" t="s">
        <v>5595</v>
      </c>
      <c r="H498" s="23"/>
    </row>
    <row r="499" spans="1:8">
      <c r="A499" s="23" t="s">
        <v>808</v>
      </c>
      <c r="B499" s="23" t="s">
        <v>5573</v>
      </c>
      <c r="H499" s="23"/>
    </row>
    <row r="500" spans="1:8">
      <c r="A500" s="23" t="s">
        <v>809</v>
      </c>
      <c r="B500" s="23" t="s">
        <v>5631</v>
      </c>
      <c r="H500" s="23"/>
    </row>
    <row r="501" spans="1:8">
      <c r="A501" s="23" t="s">
        <v>810</v>
      </c>
      <c r="B501" s="23" t="s">
        <v>5596</v>
      </c>
      <c r="H501" s="23"/>
    </row>
    <row r="502" spans="1:8">
      <c r="A502" s="23" t="s">
        <v>811</v>
      </c>
      <c r="B502" s="23" t="s">
        <v>5666</v>
      </c>
      <c r="H502" s="23"/>
    </row>
    <row r="503" spans="1:8">
      <c r="A503" s="23" t="s">
        <v>812</v>
      </c>
      <c r="B503" s="23" t="s">
        <v>5597</v>
      </c>
      <c r="H503" s="23"/>
    </row>
    <row r="504" spans="1:8">
      <c r="A504" s="23" t="s">
        <v>813</v>
      </c>
      <c r="B504" s="23" t="s">
        <v>5649</v>
      </c>
      <c r="H504" s="23"/>
    </row>
    <row r="505" spans="1:8">
      <c r="A505" s="23" t="s">
        <v>814</v>
      </c>
      <c r="B505" s="23" t="s">
        <v>5731</v>
      </c>
      <c r="H505" s="23"/>
    </row>
    <row r="506" spans="1:8">
      <c r="A506" s="23" t="s">
        <v>815</v>
      </c>
      <c r="B506" s="23" t="s">
        <v>5574</v>
      </c>
      <c r="H506" s="23"/>
    </row>
    <row r="507" spans="1:8">
      <c r="A507" s="23" t="s">
        <v>816</v>
      </c>
      <c r="B507" s="23" t="s">
        <v>5575</v>
      </c>
      <c r="H507" s="23"/>
    </row>
    <row r="508" spans="1:8">
      <c r="A508" s="23" t="s">
        <v>817</v>
      </c>
      <c r="B508" s="23" t="s">
        <v>5639</v>
      </c>
      <c r="H508" s="23"/>
    </row>
    <row r="509" spans="1:8">
      <c r="A509" s="23" t="s">
        <v>818</v>
      </c>
      <c r="B509" s="23" t="s">
        <v>5598</v>
      </c>
      <c r="H509" s="23"/>
    </row>
    <row r="510" spans="1:8">
      <c r="A510" s="23" t="s">
        <v>819</v>
      </c>
      <c r="B510" s="23" t="s">
        <v>5650</v>
      </c>
      <c r="H510" s="23"/>
    </row>
    <row r="511" spans="1:8">
      <c r="A511" s="23" t="s">
        <v>820</v>
      </c>
      <c r="B511" s="23" t="s">
        <v>5737</v>
      </c>
      <c r="H511" s="23"/>
    </row>
    <row r="512" spans="1:8">
      <c r="A512" s="23" t="s">
        <v>821</v>
      </c>
      <c r="B512" s="23" t="s">
        <v>5599</v>
      </c>
      <c r="H512" s="23"/>
    </row>
    <row r="513" spans="1:8">
      <c r="A513" s="23" t="s">
        <v>822</v>
      </c>
      <c r="B513" s="23" t="s">
        <v>5515</v>
      </c>
      <c r="H513" s="23"/>
    </row>
    <row r="514" spans="1:8">
      <c r="A514" s="23" t="s">
        <v>824</v>
      </c>
      <c r="B514" s="23" t="s">
        <v>5516</v>
      </c>
      <c r="H514" s="23"/>
    </row>
    <row r="515" spans="1:8">
      <c r="A515" s="23" t="s">
        <v>825</v>
      </c>
      <c r="B515" s="23" t="s">
        <v>5655</v>
      </c>
      <c r="H515" s="23"/>
    </row>
    <row r="516" spans="1:8">
      <c r="A516" s="23" t="s">
        <v>826</v>
      </c>
      <c r="B516" s="23" t="s">
        <v>5667</v>
      </c>
      <c r="H516" s="23"/>
    </row>
    <row r="517" spans="1:8">
      <c r="A517" s="23" t="s">
        <v>827</v>
      </c>
      <c r="B517" s="23" t="s">
        <v>5600</v>
      </c>
      <c r="H517" s="23"/>
    </row>
    <row r="518" spans="1:8">
      <c r="A518" s="23" t="s">
        <v>828</v>
      </c>
      <c r="B518" s="23" t="s">
        <v>5668</v>
      </c>
      <c r="H518" s="23"/>
    </row>
    <row r="519" spans="1:8">
      <c r="A519" s="23" t="s">
        <v>829</v>
      </c>
      <c r="B519" s="23" t="s">
        <v>5640</v>
      </c>
      <c r="H519" s="23"/>
    </row>
    <row r="520" spans="1:8">
      <c r="A520" s="23" t="s">
        <v>830</v>
      </c>
      <c r="B520" s="23" t="s">
        <v>5601</v>
      </c>
      <c r="H520" s="23"/>
    </row>
    <row r="521" spans="1:8">
      <c r="A521" s="23" t="s">
        <v>831</v>
      </c>
      <c r="B521" s="23" t="s">
        <v>5563</v>
      </c>
      <c r="H521" s="23"/>
    </row>
    <row r="522" spans="1:8">
      <c r="A522" s="23" t="s">
        <v>832</v>
      </c>
      <c r="B522" s="23" t="s">
        <v>5669</v>
      </c>
      <c r="H522" s="23"/>
    </row>
    <row r="523" spans="1:8">
      <c r="A523" s="23" t="s">
        <v>833</v>
      </c>
      <c r="B523" s="23" t="s">
        <v>5576</v>
      </c>
      <c r="H523" s="23"/>
    </row>
    <row r="524" spans="1:8">
      <c r="A524" s="23" t="s">
        <v>834</v>
      </c>
      <c r="B524" s="23" t="s">
        <v>5602</v>
      </c>
      <c r="H524" s="23"/>
    </row>
    <row r="525" spans="1:8">
      <c r="A525" s="23" t="s">
        <v>835</v>
      </c>
      <c r="B525" s="23" t="s">
        <v>5517</v>
      </c>
      <c r="H525" s="23"/>
    </row>
    <row r="526" spans="1:8">
      <c r="A526" s="23" t="s">
        <v>836</v>
      </c>
      <c r="B526" s="23" t="s">
        <v>5670</v>
      </c>
      <c r="H526" s="23"/>
    </row>
    <row r="527" spans="1:8">
      <c r="A527" s="23" t="s">
        <v>837</v>
      </c>
      <c r="B527" s="23" t="s">
        <v>5603</v>
      </c>
      <c r="H527" s="23"/>
    </row>
    <row r="528" spans="1:8">
      <c r="A528" s="23" t="s">
        <v>838</v>
      </c>
      <c r="B528" s="23" t="s">
        <v>5604</v>
      </c>
      <c r="H528" s="23"/>
    </row>
    <row r="529" spans="1:8">
      <c r="A529" s="23" t="s">
        <v>839</v>
      </c>
      <c r="B529" s="23" t="s">
        <v>5656</v>
      </c>
      <c r="H529" s="23"/>
    </row>
    <row r="530" spans="1:8">
      <c r="A530" s="23" t="s">
        <v>840</v>
      </c>
      <c r="B530" s="23" t="s">
        <v>5715</v>
      </c>
      <c r="H530" s="23"/>
    </row>
    <row r="531" spans="1:8">
      <c r="A531" s="23" t="s">
        <v>841</v>
      </c>
      <c r="B531" s="23" t="s">
        <v>5716</v>
      </c>
      <c r="H531" s="23"/>
    </row>
    <row r="532" spans="1:8">
      <c r="A532" s="23" t="s">
        <v>842</v>
      </c>
      <c r="B532" s="23" t="s">
        <v>5605</v>
      </c>
      <c r="H532" s="23"/>
    </row>
    <row r="533" spans="1:8">
      <c r="A533" s="23" t="s">
        <v>843</v>
      </c>
      <c r="B533" s="23" t="s">
        <v>5564</v>
      </c>
      <c r="H533" s="23"/>
    </row>
    <row r="534" spans="1:8">
      <c r="A534" s="23" t="s">
        <v>844</v>
      </c>
      <c r="B534" s="23" t="s">
        <v>5717</v>
      </c>
      <c r="H534" s="23"/>
    </row>
    <row r="535" spans="1:8">
      <c r="A535" s="23" t="s">
        <v>845</v>
      </c>
      <c r="B535" s="23" t="s">
        <v>5606</v>
      </c>
      <c r="H535" s="23"/>
    </row>
    <row r="536" spans="1:8">
      <c r="A536" s="23" t="s">
        <v>846</v>
      </c>
      <c r="B536" s="23" t="s">
        <v>5651</v>
      </c>
      <c r="H536" s="23"/>
    </row>
    <row r="537" spans="1:8">
      <c r="A537" s="23" t="s">
        <v>847</v>
      </c>
      <c r="B537" s="23" t="s">
        <v>5518</v>
      </c>
      <c r="H537" s="23"/>
    </row>
    <row r="538" spans="1:8">
      <c r="A538" s="23" t="s">
        <v>848</v>
      </c>
      <c r="B538" s="23" t="s">
        <v>5519</v>
      </c>
      <c r="H538" s="23"/>
    </row>
    <row r="539" spans="1:8">
      <c r="A539" s="23" t="s">
        <v>849</v>
      </c>
      <c r="B539" s="23" t="s">
        <v>5607</v>
      </c>
      <c r="H539" s="23"/>
    </row>
    <row r="540" spans="1:8">
      <c r="A540" s="23" t="s">
        <v>850</v>
      </c>
      <c r="B540" s="23" t="s">
        <v>5540</v>
      </c>
      <c r="H540" s="23"/>
    </row>
    <row r="541" spans="1:8">
      <c r="A541" s="23" t="s">
        <v>851</v>
      </c>
      <c r="B541" s="23" t="s">
        <v>5608</v>
      </c>
      <c r="H541" s="23"/>
    </row>
    <row r="542" spans="1:8">
      <c r="A542" s="23" t="s">
        <v>852</v>
      </c>
      <c r="B542" s="23" t="s">
        <v>5718</v>
      </c>
      <c r="H542" s="23"/>
    </row>
    <row r="543" spans="1:8">
      <c r="A543" s="23" t="s">
        <v>853</v>
      </c>
      <c r="B543" s="23" t="s">
        <v>5641</v>
      </c>
      <c r="H543" s="23"/>
    </row>
    <row r="544" spans="1:8">
      <c r="A544" s="23" t="s">
        <v>854</v>
      </c>
      <c r="B544" s="23" t="s">
        <v>5577</v>
      </c>
      <c r="H544" s="23"/>
    </row>
    <row r="545" spans="1:8">
      <c r="A545" s="23" t="s">
        <v>855</v>
      </c>
      <c r="B545" s="23" t="s">
        <v>5671</v>
      </c>
      <c r="H545" s="23"/>
    </row>
    <row r="546" spans="1:8">
      <c r="A546" s="23" t="s">
        <v>856</v>
      </c>
      <c r="B546" s="23" t="s">
        <v>5672</v>
      </c>
      <c r="H546" s="23"/>
    </row>
    <row r="547" spans="1:8">
      <c r="A547" s="23" t="s">
        <v>857</v>
      </c>
      <c r="B547" s="23" t="s">
        <v>5609</v>
      </c>
      <c r="H547" s="23"/>
    </row>
    <row r="548" spans="1:8">
      <c r="A548" s="23" t="s">
        <v>858</v>
      </c>
      <c r="B548" s="23" t="s">
        <v>5541</v>
      </c>
      <c r="H548" s="23"/>
    </row>
    <row r="549" spans="1:8">
      <c r="A549" s="23" t="s">
        <v>859</v>
      </c>
      <c r="B549" s="23" t="s">
        <v>5587</v>
      </c>
      <c r="H549" s="23"/>
    </row>
    <row r="550" spans="1:8">
      <c r="A550" s="23" t="s">
        <v>860</v>
      </c>
      <c r="B550" s="23" t="s">
        <v>5673</v>
      </c>
      <c r="H550" s="23"/>
    </row>
    <row r="551" spans="1:8">
      <c r="A551" s="23" t="s">
        <v>861</v>
      </c>
      <c r="B551" s="23" t="s">
        <v>5657</v>
      </c>
      <c r="H551" s="23"/>
    </row>
    <row r="552" spans="1:8">
      <c r="A552" s="23" t="s">
        <v>862</v>
      </c>
      <c r="B552" s="23" t="s">
        <v>5661</v>
      </c>
      <c r="H552" s="23"/>
    </row>
    <row r="553" spans="1:8">
      <c r="A553" s="23" t="s">
        <v>863</v>
      </c>
      <c r="B553" s="23" t="s">
        <v>5533</v>
      </c>
      <c r="H553" s="23"/>
    </row>
    <row r="554" spans="1:8">
      <c r="A554" s="23" t="s">
        <v>864</v>
      </c>
      <c r="B554" s="23" t="s">
        <v>5695</v>
      </c>
      <c r="H554" s="23"/>
    </row>
    <row r="555" spans="1:8">
      <c r="A555" s="23" t="s">
        <v>866</v>
      </c>
      <c r="B555" s="23" t="s">
        <v>5542</v>
      </c>
      <c r="H555" s="23"/>
    </row>
    <row r="556" spans="1:8">
      <c r="A556" s="23" t="s">
        <v>867</v>
      </c>
      <c r="B556" s="23" t="s">
        <v>5696</v>
      </c>
      <c r="H556" s="23"/>
    </row>
    <row r="557" spans="1:8">
      <c r="A557" s="23" t="s">
        <v>868</v>
      </c>
      <c r="B557" s="23" t="s">
        <v>5520</v>
      </c>
      <c r="H557" s="23"/>
    </row>
    <row r="558" spans="1:8">
      <c r="A558" s="23" t="s">
        <v>869</v>
      </c>
      <c r="B558" s="23" t="s">
        <v>5674</v>
      </c>
      <c r="H558" s="23"/>
    </row>
    <row r="559" spans="1:8">
      <c r="A559" s="23" t="s">
        <v>870</v>
      </c>
      <c r="B559" s="23" t="s">
        <v>5675</v>
      </c>
      <c r="H559" s="23"/>
    </row>
    <row r="560" spans="1:8">
      <c r="A560" s="23" t="s">
        <v>871</v>
      </c>
      <c r="B560" s="23" t="s">
        <v>5738</v>
      </c>
      <c r="H560" s="23"/>
    </row>
    <row r="561" spans="1:8">
      <c r="A561" s="23" t="s">
        <v>872</v>
      </c>
      <c r="B561" s="23" t="s">
        <v>5534</v>
      </c>
      <c r="H561" s="23"/>
    </row>
    <row r="562" spans="1:8">
      <c r="A562" s="23" t="s">
        <v>873</v>
      </c>
      <c r="B562" s="23" t="s">
        <v>5482</v>
      </c>
      <c r="H562" s="23"/>
    </row>
    <row r="563" spans="1:8">
      <c r="A563" s="23" t="s">
        <v>874</v>
      </c>
      <c r="B563" s="23" t="s">
        <v>5543</v>
      </c>
      <c r="H563" s="23"/>
    </row>
    <row r="564" spans="1:8">
      <c r="A564" s="23" t="s">
        <v>875</v>
      </c>
      <c r="B564" s="23" t="s">
        <v>5739</v>
      </c>
      <c r="H564" s="23"/>
    </row>
    <row r="565" spans="1:8">
      <c r="A565" s="23" t="s">
        <v>876</v>
      </c>
      <c r="B565" s="23" t="s">
        <v>5676</v>
      </c>
      <c r="H565" s="23"/>
    </row>
    <row r="566" spans="1:8">
      <c r="A566" s="23" t="s">
        <v>877</v>
      </c>
      <c r="B566" s="23" t="s">
        <v>5610</v>
      </c>
      <c r="H566" s="23"/>
    </row>
    <row r="567" spans="1:8">
      <c r="A567" s="23" t="s">
        <v>878</v>
      </c>
      <c r="B567" s="23" t="s">
        <v>5652</v>
      </c>
      <c r="H567" s="23"/>
    </row>
    <row r="568" spans="1:8">
      <c r="A568" s="23" t="s">
        <v>879</v>
      </c>
      <c r="B568" s="23" t="s">
        <v>5662</v>
      </c>
      <c r="H568" s="23"/>
    </row>
    <row r="569" spans="1:8">
      <c r="A569" s="23" t="s">
        <v>880</v>
      </c>
      <c r="B569" s="23" t="s">
        <v>5663</v>
      </c>
      <c r="H569" s="23"/>
    </row>
    <row r="570" spans="1:8">
      <c r="A570" s="23" t="s">
        <v>881</v>
      </c>
      <c r="B570" s="23" t="s">
        <v>5677</v>
      </c>
      <c r="H570" s="23"/>
    </row>
    <row r="571" spans="1:8">
      <c r="A571" s="23" t="s">
        <v>882</v>
      </c>
      <c r="B571" s="23" t="s">
        <v>5732</v>
      </c>
      <c r="H571" s="23"/>
    </row>
    <row r="572" spans="1:8">
      <c r="A572" s="23" t="s">
        <v>883</v>
      </c>
      <c r="B572" s="23" t="s">
        <v>5740</v>
      </c>
      <c r="H572" s="23"/>
    </row>
    <row r="573" spans="1:8">
      <c r="A573" s="23" t="s">
        <v>884</v>
      </c>
      <c r="B573" s="23" t="s">
        <v>5703</v>
      </c>
      <c r="H573" s="23"/>
    </row>
    <row r="574" spans="1:8">
      <c r="A574" s="23" t="s">
        <v>885</v>
      </c>
      <c r="B574" s="23" t="s">
        <v>5521</v>
      </c>
      <c r="H574" s="23"/>
    </row>
    <row r="575" spans="1:8">
      <c r="A575" s="23" t="s">
        <v>886</v>
      </c>
      <c r="B575" s="23" t="s">
        <v>5719</v>
      </c>
      <c r="H575" s="23"/>
    </row>
    <row r="576" spans="1:8">
      <c r="A576" s="23" t="s">
        <v>887</v>
      </c>
      <c r="B576" s="23" t="s">
        <v>5678</v>
      </c>
      <c r="H576" s="23"/>
    </row>
    <row r="577" spans="1:8">
      <c r="A577" s="23" t="s">
        <v>888</v>
      </c>
      <c r="B577" s="23" t="s">
        <v>5642</v>
      </c>
      <c r="H577" s="23"/>
    </row>
    <row r="578" spans="1:8">
      <c r="A578" s="23" t="s">
        <v>889</v>
      </c>
      <c r="B578" s="23" t="s">
        <v>5741</v>
      </c>
      <c r="H578" s="23"/>
    </row>
    <row r="579" spans="1:8">
      <c r="A579" s="23" t="s">
        <v>890</v>
      </c>
      <c r="B579" s="23" t="s">
        <v>5720</v>
      </c>
      <c r="H579" s="23"/>
    </row>
    <row r="580" spans="1:8">
      <c r="A580" s="23" t="s">
        <v>891</v>
      </c>
      <c r="B580" s="23" t="s">
        <v>5721</v>
      </c>
      <c r="H580" s="23"/>
    </row>
    <row r="581" spans="1:8">
      <c r="A581" s="23" t="s">
        <v>892</v>
      </c>
      <c r="B581" s="23" t="s">
        <v>5704</v>
      </c>
      <c r="H581" s="23"/>
    </row>
    <row r="582" spans="1:8">
      <c r="A582" s="23" t="s">
        <v>893</v>
      </c>
      <c r="B582" s="23" t="s">
        <v>5679</v>
      </c>
      <c r="H582" s="23"/>
    </row>
    <row r="583" spans="1:8">
      <c r="A583" s="23" t="s">
        <v>894</v>
      </c>
      <c r="B583" s="23" t="s">
        <v>5578</v>
      </c>
      <c r="H583" s="23"/>
    </row>
    <row r="584" spans="1:8">
      <c r="A584" s="23" t="s">
        <v>895</v>
      </c>
      <c r="B584" s="23" t="s">
        <v>5611</v>
      </c>
      <c r="H584" s="23"/>
    </row>
    <row r="585" spans="1:8">
      <c r="A585" s="23" t="s">
        <v>896</v>
      </c>
      <c r="B585" s="23" t="s">
        <v>5742</v>
      </c>
      <c r="H585" s="23"/>
    </row>
    <row r="586" spans="1:8">
      <c r="A586" s="23" t="s">
        <v>897</v>
      </c>
      <c r="B586" s="23" t="s">
        <v>5733</v>
      </c>
      <c r="H586" s="23"/>
    </row>
    <row r="587" spans="1:8">
      <c r="A587" s="23" t="s">
        <v>898</v>
      </c>
      <c r="B587" s="23" t="s">
        <v>5544</v>
      </c>
      <c r="H587" s="23"/>
    </row>
    <row r="588" spans="1:8">
      <c r="A588" s="23" t="s">
        <v>899</v>
      </c>
      <c r="B588" s="23" t="s">
        <v>5680</v>
      </c>
      <c r="H588" s="23"/>
    </row>
    <row r="589" spans="1:8">
      <c r="A589" s="23" t="s">
        <v>900</v>
      </c>
      <c r="B589" s="23" t="s">
        <v>5588</v>
      </c>
      <c r="H589" s="23"/>
    </row>
    <row r="590" spans="1:8">
      <c r="A590" s="23" t="s">
        <v>901</v>
      </c>
      <c r="B590" s="23" t="s">
        <v>5681</v>
      </c>
      <c r="H590" s="23"/>
    </row>
    <row r="591" spans="1:8">
      <c r="A591" s="23" t="s">
        <v>902</v>
      </c>
      <c r="B591" s="23" t="s">
        <v>5682</v>
      </c>
      <c r="H591" s="23"/>
    </row>
    <row r="592" spans="1:8">
      <c r="A592" s="23" t="s">
        <v>903</v>
      </c>
      <c r="B592" s="23" t="s">
        <v>5683</v>
      </c>
      <c r="H592" s="23"/>
    </row>
    <row r="593" spans="1:8">
      <c r="A593" s="23" t="s">
        <v>904</v>
      </c>
      <c r="B593" s="23" t="s">
        <v>5743</v>
      </c>
      <c r="H593" s="23"/>
    </row>
    <row r="594" spans="1:8">
      <c r="A594" s="23" t="s">
        <v>905</v>
      </c>
      <c r="B594" s="23" t="s">
        <v>5684</v>
      </c>
      <c r="H594" s="23"/>
    </row>
    <row r="595" spans="1:8">
      <c r="A595" s="23" t="s">
        <v>906</v>
      </c>
      <c r="B595" s="23" t="s">
        <v>5697</v>
      </c>
      <c r="H595" s="23"/>
    </row>
    <row r="596" spans="1:8">
      <c r="A596" s="23" t="s">
        <v>907</v>
      </c>
      <c r="B596" s="23" t="s">
        <v>5565</v>
      </c>
      <c r="H596" s="23"/>
    </row>
    <row r="597" spans="1:8">
      <c r="A597" s="23" t="s">
        <v>908</v>
      </c>
      <c r="B597" s="23" t="s">
        <v>5612</v>
      </c>
      <c r="H597" s="23"/>
    </row>
    <row r="598" spans="1:8">
      <c r="A598" s="23" t="s">
        <v>909</v>
      </c>
      <c r="B598" s="23" t="s">
        <v>5705</v>
      </c>
      <c r="H598" s="23"/>
    </row>
    <row r="599" spans="1:8">
      <c r="A599" s="23" t="s">
        <v>910</v>
      </c>
      <c r="B599" s="23" t="s">
        <v>5579</v>
      </c>
      <c r="H599" s="23"/>
    </row>
    <row r="600" spans="1:8">
      <c r="A600" s="23" t="s">
        <v>911</v>
      </c>
      <c r="B600" s="23" t="s">
        <v>5664</v>
      </c>
      <c r="H600" s="23"/>
    </row>
    <row r="601" spans="1:8">
      <c r="A601" s="23" t="s">
        <v>912</v>
      </c>
      <c r="B601" s="23" t="s">
        <v>5706</v>
      </c>
      <c r="H601" s="23"/>
    </row>
    <row r="602" spans="1:8">
      <c r="A602" s="23" t="s">
        <v>913</v>
      </c>
      <c r="B602" s="23" t="s">
        <v>5685</v>
      </c>
      <c r="H602" s="23"/>
    </row>
    <row r="603" spans="1:8">
      <c r="A603" s="23" t="s">
        <v>914</v>
      </c>
      <c r="B603" s="23" t="s">
        <v>5643</v>
      </c>
      <c r="H603" s="23"/>
    </row>
    <row r="604" spans="1:8">
      <c r="A604" s="23" t="s">
        <v>915</v>
      </c>
      <c r="B604" s="23" t="s">
        <v>5613</v>
      </c>
      <c r="H604" s="23"/>
    </row>
    <row r="605" spans="1:8">
      <c r="A605" s="23" t="s">
        <v>916</v>
      </c>
      <c r="B605" s="23" t="s">
        <v>5522</v>
      </c>
      <c r="H605" s="23"/>
    </row>
    <row r="606" spans="1:8">
      <c r="A606" s="23" t="s">
        <v>917</v>
      </c>
      <c r="B606" s="23" t="s">
        <v>5632</v>
      </c>
      <c r="H606" s="23"/>
    </row>
    <row r="607" spans="1:8">
      <c r="A607" s="23" t="s">
        <v>918</v>
      </c>
      <c r="B607" s="23" t="s">
        <v>5545</v>
      </c>
      <c r="H607" s="23"/>
    </row>
    <row r="608" spans="1:8">
      <c r="A608" s="23" t="s">
        <v>919</v>
      </c>
      <c r="B608" s="23" t="s">
        <v>5644</v>
      </c>
      <c r="H608" s="23"/>
    </row>
    <row r="609" spans="1:8">
      <c r="A609" s="23" t="s">
        <v>920</v>
      </c>
      <c r="B609" s="23" t="s">
        <v>5523</v>
      </c>
      <c r="H609" s="23"/>
    </row>
    <row r="610" spans="1:8">
      <c r="A610" s="23" t="s">
        <v>921</v>
      </c>
      <c r="B610" s="23" t="s">
        <v>5645</v>
      </c>
      <c r="H610" s="23"/>
    </row>
    <row r="611" spans="1:8">
      <c r="A611" s="23" t="s">
        <v>922</v>
      </c>
      <c r="B611" s="23" t="s">
        <v>5614</v>
      </c>
      <c r="H611" s="23"/>
    </row>
    <row r="612" spans="1:8">
      <c r="A612" s="23" t="s">
        <v>923</v>
      </c>
      <c r="B612" s="23" t="s">
        <v>5524</v>
      </c>
      <c r="H612" s="23"/>
    </row>
    <row r="613" spans="1:8">
      <c r="A613" s="23" t="s">
        <v>924</v>
      </c>
      <c r="B613" s="23" t="s">
        <v>5615</v>
      </c>
      <c r="H613" s="23"/>
    </row>
    <row r="614" spans="1:8">
      <c r="A614" s="23" t="s">
        <v>925</v>
      </c>
      <c r="B614" s="23" t="s">
        <v>5535</v>
      </c>
      <c r="H614" s="23"/>
    </row>
    <row r="615" spans="1:8">
      <c r="A615" s="23" t="s">
        <v>926</v>
      </c>
      <c r="B615" s="23" t="s">
        <v>5722</v>
      </c>
      <c r="H615" s="23"/>
    </row>
    <row r="616" spans="1:8">
      <c r="A616" s="23" t="s">
        <v>927</v>
      </c>
      <c r="B616" s="23" t="s">
        <v>5580</v>
      </c>
      <c r="H616" s="23"/>
    </row>
    <row r="617" spans="1:8">
      <c r="A617" s="23" t="s">
        <v>928</v>
      </c>
      <c r="B617" s="23" t="s">
        <v>5723</v>
      </c>
      <c r="H617" s="23"/>
    </row>
    <row r="618" spans="1:8">
      <c r="A618" s="23" t="s">
        <v>929</v>
      </c>
      <c r="B618" s="23" t="s">
        <v>5566</v>
      </c>
      <c r="H618" s="23"/>
    </row>
    <row r="619" spans="1:8">
      <c r="A619" s="23" t="s">
        <v>930</v>
      </c>
      <c r="B619" s="23" t="s">
        <v>5525</v>
      </c>
      <c r="H619" s="23"/>
    </row>
    <row r="620" spans="1:8">
      <c r="A620" s="23" t="s">
        <v>931</v>
      </c>
      <c r="B620" s="23" t="s">
        <v>5526</v>
      </c>
      <c r="H620" s="23"/>
    </row>
    <row r="621" spans="1:8">
      <c r="A621" s="23" t="s">
        <v>932</v>
      </c>
      <c r="B621" s="23" t="s">
        <v>5616</v>
      </c>
      <c r="H621" s="23"/>
    </row>
    <row r="622" spans="1:8">
      <c r="A622" s="23" t="s">
        <v>933</v>
      </c>
      <c r="B622" s="23" t="s">
        <v>5617</v>
      </c>
      <c r="H622" s="23"/>
    </row>
    <row r="623" spans="1:8">
      <c r="A623" s="23" t="s">
        <v>934</v>
      </c>
      <c r="B623" s="23" t="s">
        <v>5581</v>
      </c>
      <c r="H623" s="23"/>
    </row>
    <row r="624" spans="1:8">
      <c r="A624" s="23" t="s">
        <v>935</v>
      </c>
      <c r="B624" s="23" t="s">
        <v>5618</v>
      </c>
      <c r="H624" s="23"/>
    </row>
    <row r="625" spans="1:8">
      <c r="A625" s="23" t="s">
        <v>936</v>
      </c>
      <c r="B625" s="23" t="s">
        <v>5536</v>
      </c>
      <c r="H625" s="23"/>
    </row>
    <row r="626" spans="1:8">
      <c r="A626" s="23" t="s">
        <v>937</v>
      </c>
      <c r="B626" s="23" t="s">
        <v>5698</v>
      </c>
      <c r="H626" s="23"/>
    </row>
    <row r="627" spans="1:8">
      <c r="A627" s="23" t="s">
        <v>938</v>
      </c>
      <c r="B627" s="23" t="s">
        <v>5619</v>
      </c>
      <c r="H627" s="23"/>
    </row>
    <row r="628" spans="1:8">
      <c r="A628" s="23" t="s">
        <v>939</v>
      </c>
      <c r="B628" s="23" t="s">
        <v>5658</v>
      </c>
      <c r="H628" s="23"/>
    </row>
    <row r="629" spans="1:8">
      <c r="A629" s="23" t="s">
        <v>940</v>
      </c>
      <c r="B629" s="23" t="s">
        <v>5527</v>
      </c>
      <c r="H629" s="23"/>
    </row>
    <row r="630" spans="1:8">
      <c r="A630" s="23" t="s">
        <v>941</v>
      </c>
      <c r="B630" s="23" t="s">
        <v>5744</v>
      </c>
      <c r="H630" s="23"/>
    </row>
    <row r="631" spans="1:8">
      <c r="A631" s="23" t="s">
        <v>942</v>
      </c>
      <c r="B631" s="23" t="s">
        <v>5620</v>
      </c>
      <c r="H631" s="23"/>
    </row>
    <row r="632" spans="1:8">
      <c r="A632" s="23" t="s">
        <v>943</v>
      </c>
      <c r="B632" s="23" t="s">
        <v>5724</v>
      </c>
      <c r="H632" s="23"/>
    </row>
    <row r="633" spans="1:8">
      <c r="A633" s="23" t="s">
        <v>944</v>
      </c>
      <c r="B633" s="23" t="s">
        <v>5646</v>
      </c>
      <c r="H633" s="23"/>
    </row>
    <row r="634" spans="1:8">
      <c r="A634" s="23" t="s">
        <v>945</v>
      </c>
      <c r="B634" s="23" t="s">
        <v>5725</v>
      </c>
      <c r="H634" s="23"/>
    </row>
    <row r="635" spans="1:8">
      <c r="A635" s="23" t="s">
        <v>946</v>
      </c>
      <c r="B635" s="23" t="s">
        <v>5528</v>
      </c>
      <c r="H635" s="23"/>
    </row>
    <row r="636" spans="1:8">
      <c r="A636" s="23" t="s">
        <v>947</v>
      </c>
      <c r="B636" s="23" t="s">
        <v>5726</v>
      </c>
      <c r="H636" s="23"/>
    </row>
    <row r="637" spans="1:8">
      <c r="A637" s="23" t="s">
        <v>948</v>
      </c>
      <c r="B637" s="23" t="s">
        <v>5621</v>
      </c>
      <c r="H637" s="23"/>
    </row>
    <row r="638" spans="1:8">
      <c r="A638" s="23" t="s">
        <v>949</v>
      </c>
      <c r="B638" s="23" t="s">
        <v>5647</v>
      </c>
      <c r="H638" s="23"/>
    </row>
    <row r="639" spans="1:8">
      <c r="A639" s="23" t="s">
        <v>950</v>
      </c>
      <c r="B639" s="23" t="s">
        <v>5633</v>
      </c>
      <c r="H639" s="23"/>
    </row>
    <row r="640" spans="1:8">
      <c r="A640" s="23" t="s">
        <v>951</v>
      </c>
      <c r="B640" s="23" t="s">
        <v>5546</v>
      </c>
      <c r="H640" s="23"/>
    </row>
    <row r="641" spans="1:8">
      <c r="A641" s="23" t="s">
        <v>952</v>
      </c>
      <c r="B641" s="23" t="s">
        <v>5699</v>
      </c>
      <c r="H641" s="23"/>
    </row>
    <row r="642" spans="1:8">
      <c r="A642" s="23" t="s">
        <v>953</v>
      </c>
      <c r="B642" s="23" t="s">
        <v>5686</v>
      </c>
      <c r="H642" s="23"/>
    </row>
    <row r="643" spans="1:8">
      <c r="A643" s="23" t="s">
        <v>954</v>
      </c>
      <c r="B643" s="23" t="s">
        <v>5622</v>
      </c>
      <c r="H643" s="23"/>
    </row>
    <row r="644" spans="1:8">
      <c r="A644" s="23" t="s">
        <v>955</v>
      </c>
      <c r="B644" s="23" t="s">
        <v>5659</v>
      </c>
      <c r="H644" s="23"/>
    </row>
    <row r="645" spans="1:8">
      <c r="A645" s="23" t="s">
        <v>956</v>
      </c>
      <c r="B645" s="23" t="s">
        <v>5623</v>
      </c>
      <c r="H645" s="23"/>
    </row>
    <row r="646" spans="1:8">
      <c r="A646" s="23" t="s">
        <v>957</v>
      </c>
      <c r="B646" s="23" t="s">
        <v>5634</v>
      </c>
      <c r="H646" s="23"/>
    </row>
    <row r="647" spans="1:8">
      <c r="A647" s="23" t="s">
        <v>958</v>
      </c>
      <c r="B647" s="23" t="s">
        <v>5557</v>
      </c>
      <c r="H647" s="23"/>
    </row>
    <row r="648" spans="1:8">
      <c r="A648" s="23" t="s">
        <v>959</v>
      </c>
      <c r="B648" s="23" t="s">
        <v>5567</v>
      </c>
      <c r="H648" s="23"/>
    </row>
    <row r="649" spans="1:8">
      <c r="A649" s="23" t="s">
        <v>960</v>
      </c>
      <c r="B649" s="23" t="s">
        <v>5582</v>
      </c>
      <c r="H649" s="23"/>
    </row>
    <row r="650" spans="1:8">
      <c r="A650" s="23" t="s">
        <v>961</v>
      </c>
      <c r="B650" s="23" t="s">
        <v>5687</v>
      </c>
      <c r="H650" s="23"/>
    </row>
    <row r="651" spans="1:8">
      <c r="A651" s="23" t="s">
        <v>962</v>
      </c>
      <c r="B651" s="23" t="s">
        <v>5583</v>
      </c>
      <c r="H651" s="23"/>
    </row>
    <row r="652" spans="1:8">
      <c r="A652" s="23" t="s">
        <v>963</v>
      </c>
      <c r="B652" s="23" t="s">
        <v>5547</v>
      </c>
      <c r="H652" s="23"/>
    </row>
    <row r="653" spans="1:8">
      <c r="A653" s="23" t="s">
        <v>964</v>
      </c>
      <c r="B653" s="23" t="s">
        <v>5688</v>
      </c>
      <c r="H653" s="23"/>
    </row>
    <row r="654" spans="1:8">
      <c r="A654" s="23" t="s">
        <v>965</v>
      </c>
      <c r="B654" s="23" t="s">
        <v>5689</v>
      </c>
      <c r="H654" s="23"/>
    </row>
    <row r="655" spans="1:8">
      <c r="A655" s="23" t="s">
        <v>966</v>
      </c>
      <c r="B655" s="23" t="s">
        <v>5529</v>
      </c>
      <c r="H655" s="23"/>
    </row>
    <row r="656" spans="1:8">
      <c r="A656" s="23" t="s">
        <v>967</v>
      </c>
      <c r="B656" s="23" t="s">
        <v>5727</v>
      </c>
      <c r="H656" s="23"/>
    </row>
    <row r="657" spans="1:8">
      <c r="A657" s="23" t="s">
        <v>968</v>
      </c>
      <c r="B657" s="23" t="s">
        <v>5624</v>
      </c>
      <c r="H657" s="23"/>
    </row>
    <row r="658" spans="1:8">
      <c r="A658" s="23" t="s">
        <v>969</v>
      </c>
      <c r="B658" s="23" t="s">
        <v>5537</v>
      </c>
      <c r="H658" s="23"/>
    </row>
    <row r="659" spans="1:8">
      <c r="A659" s="23" t="s">
        <v>970</v>
      </c>
      <c r="B659" s="23" t="s">
        <v>5660</v>
      </c>
      <c r="H659" s="23"/>
    </row>
    <row r="660" spans="1:8">
      <c r="A660" s="23" t="s">
        <v>971</v>
      </c>
      <c r="B660" s="23" t="s">
        <v>5690</v>
      </c>
      <c r="H660" s="23"/>
    </row>
    <row r="661" spans="1:8">
      <c r="A661" s="23" t="s">
        <v>972</v>
      </c>
      <c r="B661" s="23" t="s">
        <v>5707</v>
      </c>
      <c r="H661" s="23"/>
    </row>
    <row r="662" spans="1:8">
      <c r="A662" s="23" t="s">
        <v>973</v>
      </c>
      <c r="B662" s="23" t="s">
        <v>5584</v>
      </c>
      <c r="H662" s="23"/>
    </row>
    <row r="663" spans="1:8">
      <c r="A663" s="23" t="s">
        <v>974</v>
      </c>
      <c r="B663" s="23" t="s">
        <v>5558</v>
      </c>
      <c r="H663" s="23"/>
    </row>
    <row r="664" spans="1:8">
      <c r="A664" s="23" t="s">
        <v>975</v>
      </c>
      <c r="B664" s="23" t="s">
        <v>5691</v>
      </c>
      <c r="H664" s="23"/>
    </row>
    <row r="665" spans="1:8">
      <c r="A665" s="23" t="s">
        <v>976</v>
      </c>
      <c r="B665" s="23" t="s">
        <v>5585</v>
      </c>
      <c r="H665" s="23"/>
    </row>
    <row r="666" spans="1:8">
      <c r="A666" s="23" t="s">
        <v>977</v>
      </c>
      <c r="B666" s="23" t="s">
        <v>5734</v>
      </c>
      <c r="H666" s="23"/>
    </row>
    <row r="667" spans="1:8">
      <c r="A667" s="23" t="s">
        <v>978</v>
      </c>
      <c r="B667" s="23" t="s">
        <v>5692</v>
      </c>
      <c r="H667" s="23"/>
    </row>
    <row r="668" spans="1:8">
      <c r="A668" s="23" t="s">
        <v>979</v>
      </c>
      <c r="B668" s="23" t="s">
        <v>5745</v>
      </c>
      <c r="H668" s="23"/>
    </row>
    <row r="669" spans="1:8">
      <c r="A669" s="23" t="s">
        <v>980</v>
      </c>
      <c r="B669" s="23" t="s">
        <v>5568</v>
      </c>
      <c r="H669" s="23"/>
    </row>
    <row r="670" spans="1:8">
      <c r="A670" s="23" t="s">
        <v>981</v>
      </c>
      <c r="B670" s="23" t="s">
        <v>5589</v>
      </c>
      <c r="H670" s="23"/>
    </row>
    <row r="671" spans="1:8">
      <c r="A671" s="23" t="s">
        <v>982</v>
      </c>
      <c r="B671" s="23" t="s">
        <v>5693</v>
      </c>
      <c r="H671" s="23"/>
    </row>
    <row r="672" spans="1:8">
      <c r="A672" s="23" t="s">
        <v>983</v>
      </c>
      <c r="B672" s="23" t="s">
        <v>5538</v>
      </c>
      <c r="H672" s="23"/>
    </row>
    <row r="673" spans="1:8">
      <c r="A673" s="23" t="s">
        <v>984</v>
      </c>
      <c r="B673" s="23" t="s">
        <v>5665</v>
      </c>
      <c r="H673" s="23"/>
    </row>
    <row r="674" spans="1:8">
      <c r="A674" s="23" t="s">
        <v>985</v>
      </c>
      <c r="B674" s="23" t="s">
        <v>5548</v>
      </c>
      <c r="H674" s="23"/>
    </row>
    <row r="675" spans="1:8">
      <c r="A675" s="23" t="s">
        <v>986</v>
      </c>
      <c r="B675" s="23" t="s">
        <v>5635</v>
      </c>
      <c r="H675" s="23"/>
    </row>
    <row r="676" spans="1:8">
      <c r="A676" s="23" t="s">
        <v>987</v>
      </c>
      <c r="B676" s="23" t="s">
        <v>5590</v>
      </c>
      <c r="H676" s="23"/>
    </row>
    <row r="677" spans="1:8">
      <c r="A677" s="23" t="s">
        <v>988</v>
      </c>
      <c r="B677" s="23" t="s">
        <v>5728</v>
      </c>
      <c r="H677" s="23"/>
    </row>
    <row r="678" spans="1:8">
      <c r="A678" s="23" t="s">
        <v>989</v>
      </c>
      <c r="B678" s="23" t="s">
        <v>5530</v>
      </c>
      <c r="H678" s="23"/>
    </row>
    <row r="679" spans="1:8">
      <c r="A679" s="23" t="s">
        <v>990</v>
      </c>
      <c r="B679" s="23" t="s">
        <v>5746</v>
      </c>
      <c r="H679" s="23"/>
    </row>
    <row r="680" spans="1:8">
      <c r="A680" s="23" t="s">
        <v>991</v>
      </c>
      <c r="B680" s="23" t="s">
        <v>5593</v>
      </c>
      <c r="H680" s="23"/>
    </row>
    <row r="681" spans="1:8">
      <c r="A681" s="23" t="s">
        <v>992</v>
      </c>
      <c r="B681" s="23" t="s">
        <v>5747</v>
      </c>
      <c r="H681" s="23"/>
    </row>
    <row r="682" spans="1:8">
      <c r="A682" s="23" t="s">
        <v>993</v>
      </c>
      <c r="B682" s="23" t="s">
        <v>5561</v>
      </c>
      <c r="H682" s="23"/>
    </row>
    <row r="683" spans="1:8">
      <c r="A683" s="23" t="s">
        <v>994</v>
      </c>
      <c r="B683" s="23" t="s">
        <v>5586</v>
      </c>
      <c r="H683" s="23"/>
    </row>
    <row r="684" spans="1:8">
      <c r="A684" s="23" t="s">
        <v>995</v>
      </c>
      <c r="B684" s="23" t="s">
        <v>5549</v>
      </c>
      <c r="H684" s="23"/>
    </row>
    <row r="685" spans="1:8">
      <c r="A685" s="23" t="s">
        <v>996</v>
      </c>
      <c r="B685" s="23" t="s">
        <v>5748</v>
      </c>
      <c r="H685" s="23"/>
    </row>
    <row r="686" spans="1:8">
      <c r="A686" s="23" t="s">
        <v>997</v>
      </c>
      <c r="B686" s="23" t="s">
        <v>5569</v>
      </c>
      <c r="H686" s="23"/>
    </row>
    <row r="687" spans="1:8">
      <c r="A687" s="23" t="s">
        <v>998</v>
      </c>
      <c r="B687" s="23" t="s">
        <v>5550</v>
      </c>
      <c r="H687" s="23"/>
    </row>
    <row r="688" spans="1:8">
      <c r="A688" s="23" t="s">
        <v>999</v>
      </c>
      <c r="B688" s="23" t="s">
        <v>5729</v>
      </c>
      <c r="H688" s="23"/>
    </row>
    <row r="689" spans="1:8">
      <c r="A689" s="23" t="s">
        <v>1000</v>
      </c>
      <c r="B689" s="23" t="s">
        <v>5570</v>
      </c>
      <c r="H689" s="23"/>
    </row>
    <row r="690" spans="1:8">
      <c r="A690" s="23" t="s">
        <v>1001</v>
      </c>
      <c r="B690" s="23" t="s">
        <v>5591</v>
      </c>
      <c r="H690" s="23"/>
    </row>
    <row r="691" spans="1:8">
      <c r="A691" s="23" t="s">
        <v>1002</v>
      </c>
      <c r="B691" s="23" t="s">
        <v>5551</v>
      </c>
      <c r="H691" s="23"/>
    </row>
    <row r="692" spans="1:8">
      <c r="A692" s="23" t="s">
        <v>1003</v>
      </c>
      <c r="B692" s="23" t="s">
        <v>5552</v>
      </c>
      <c r="H692" s="23"/>
    </row>
    <row r="693" spans="1:8">
      <c r="A693" s="23" t="s">
        <v>1004</v>
      </c>
      <c r="B693" s="23" t="s">
        <v>5700</v>
      </c>
      <c r="H693" s="23"/>
    </row>
    <row r="694" spans="1:8">
      <c r="A694" s="23" t="s">
        <v>1005</v>
      </c>
      <c r="B694" s="23" t="s">
        <v>5708</v>
      </c>
      <c r="H694" s="23"/>
    </row>
    <row r="695" spans="1:8">
      <c r="A695" s="23" t="s">
        <v>1006</v>
      </c>
      <c r="B695" s="23" t="s">
        <v>5694</v>
      </c>
      <c r="H695" s="23"/>
    </row>
    <row r="696" spans="1:8">
      <c r="A696" s="23" t="s">
        <v>1007</v>
      </c>
      <c r="B696" s="23" t="s">
        <v>5701</v>
      </c>
      <c r="H696" s="23"/>
    </row>
    <row r="697" spans="1:8">
      <c r="A697" s="23" t="s">
        <v>1008</v>
      </c>
      <c r="B697" s="23" t="s">
        <v>5531</v>
      </c>
      <c r="H697" s="23"/>
    </row>
    <row r="698" spans="1:8">
      <c r="A698" s="23" t="s">
        <v>1009</v>
      </c>
      <c r="B698" s="23" t="s">
        <v>5553</v>
      </c>
      <c r="H698" s="23"/>
    </row>
    <row r="699" spans="1:8">
      <c r="A699" s="23" t="s">
        <v>1010</v>
      </c>
      <c r="B699" s="23" t="s">
        <v>5625</v>
      </c>
      <c r="H699" s="23"/>
    </row>
    <row r="700" spans="1:8">
      <c r="A700" s="23" t="s">
        <v>1011</v>
      </c>
      <c r="B700" s="23" t="s">
        <v>5709</v>
      </c>
      <c r="H700" s="23"/>
    </row>
    <row r="701" spans="1:8">
      <c r="A701" s="23" t="s">
        <v>1012</v>
      </c>
      <c r="B701" s="23" t="s">
        <v>5710</v>
      </c>
      <c r="H701" s="23"/>
    </row>
    <row r="702" spans="1:8">
      <c r="A702" s="23" t="s">
        <v>1013</v>
      </c>
      <c r="B702" s="23" t="s">
        <v>5554</v>
      </c>
      <c r="H702" s="23"/>
    </row>
    <row r="703" spans="1:8">
      <c r="A703" s="23" t="s">
        <v>1014</v>
      </c>
      <c r="B703" s="23" t="s">
        <v>5594</v>
      </c>
      <c r="H703" s="23"/>
    </row>
    <row r="704" spans="1:8">
      <c r="A704" s="23" t="s">
        <v>1015</v>
      </c>
      <c r="B704" s="23" t="s">
        <v>5711</v>
      </c>
      <c r="H704" s="23"/>
    </row>
    <row r="705" spans="1:8">
      <c r="A705" s="23" t="s">
        <v>1016</v>
      </c>
      <c r="B705" s="23" t="s">
        <v>5735</v>
      </c>
      <c r="H705" s="23"/>
    </row>
    <row r="706" spans="1:8">
      <c r="A706" s="23" t="s">
        <v>1017</v>
      </c>
      <c r="B706" s="23" t="s">
        <v>5555</v>
      </c>
      <c r="H706" s="23"/>
    </row>
    <row r="707" spans="1:8">
      <c r="A707" s="23" t="s">
        <v>1018</v>
      </c>
      <c r="B707" s="23" t="s">
        <v>5592</v>
      </c>
      <c r="H707" s="23"/>
    </row>
    <row r="708" spans="1:8">
      <c r="A708" s="23" t="s">
        <v>1019</v>
      </c>
      <c r="B708" s="23" t="s">
        <v>5736</v>
      </c>
      <c r="H708" s="23"/>
    </row>
    <row r="709" spans="1:8">
      <c r="A709" s="23" t="s">
        <v>1020</v>
      </c>
      <c r="B709" s="23" t="s">
        <v>5626</v>
      </c>
      <c r="H709" s="23"/>
    </row>
    <row r="710" spans="1:8">
      <c r="A710" s="23" t="s">
        <v>1021</v>
      </c>
      <c r="B710" s="23" t="s">
        <v>5556</v>
      </c>
      <c r="H710" s="23"/>
    </row>
    <row r="711" spans="1:8">
      <c r="A711" s="23" t="s">
        <v>1022</v>
      </c>
      <c r="B711" s="23" t="s">
        <v>5653</v>
      </c>
      <c r="H711" s="23"/>
    </row>
    <row r="712" spans="1:8">
      <c r="A712" s="23" t="s">
        <v>1023</v>
      </c>
      <c r="B712" s="23" t="s">
        <v>5636</v>
      </c>
      <c r="H712" s="23"/>
    </row>
    <row r="713" spans="1:8">
      <c r="A713" s="23" t="s">
        <v>1024</v>
      </c>
      <c r="B713" s="23" t="s">
        <v>5712</v>
      </c>
      <c r="H713" s="23"/>
    </row>
    <row r="714" spans="1:8">
      <c r="A714" s="23" t="s">
        <v>1025</v>
      </c>
      <c r="B714" s="23" t="s">
        <v>5627</v>
      </c>
      <c r="H714" s="23"/>
    </row>
    <row r="715" spans="1:8">
      <c r="A715" s="23" t="s">
        <v>1026</v>
      </c>
      <c r="B715" s="23" t="s">
        <v>5713</v>
      </c>
      <c r="H715" s="23"/>
    </row>
    <row r="716" spans="1:8">
      <c r="A716" s="23" t="s">
        <v>1027</v>
      </c>
      <c r="B716" s="23" t="s">
        <v>5559</v>
      </c>
      <c r="H716" s="23"/>
    </row>
    <row r="717" spans="1:8">
      <c r="A717" s="23" t="s">
        <v>1028</v>
      </c>
      <c r="B717" s="23" t="s">
        <v>5637</v>
      </c>
      <c r="H717" s="23"/>
    </row>
    <row r="718" spans="1:8">
      <c r="A718" s="23" t="s">
        <v>1029</v>
      </c>
      <c r="B718" s="23" t="s">
        <v>5628</v>
      </c>
      <c r="H718" s="23"/>
    </row>
    <row r="719" spans="1:8">
      <c r="A719" s="23" t="s">
        <v>1030</v>
      </c>
      <c r="B719" s="23" t="s">
        <v>5730</v>
      </c>
      <c r="H719" s="23"/>
    </row>
    <row r="720" spans="1:8">
      <c r="A720" s="23" t="s">
        <v>1031</v>
      </c>
      <c r="B720" s="23" t="s">
        <v>5539</v>
      </c>
      <c r="H720" s="23"/>
    </row>
    <row r="721" spans="1:8">
      <c r="A721" s="23" t="s">
        <v>1032</v>
      </c>
      <c r="B721" s="23" t="s">
        <v>5702</v>
      </c>
      <c r="H721" s="23"/>
    </row>
    <row r="722" spans="1:8">
      <c r="A722" s="23" t="s">
        <v>1033</v>
      </c>
      <c r="B722" s="23" t="s">
        <v>5648</v>
      </c>
      <c r="H722" s="23"/>
    </row>
    <row r="723" spans="1:8">
      <c r="A723" s="23" t="s">
        <v>1034</v>
      </c>
      <c r="B723" s="23" t="s">
        <v>5562</v>
      </c>
      <c r="H723" s="23"/>
    </row>
    <row r="724" spans="1:8">
      <c r="A724" s="23" t="s">
        <v>1035</v>
      </c>
      <c r="B724" s="23" t="s">
        <v>5629</v>
      </c>
      <c r="H724" s="23"/>
    </row>
    <row r="725" spans="1:8">
      <c r="A725" s="23" t="s">
        <v>1036</v>
      </c>
      <c r="B725" s="23" t="s">
        <v>5638</v>
      </c>
      <c r="H725" s="23"/>
    </row>
    <row r="726" spans="1:8">
      <c r="A726" s="23" t="s">
        <v>1037</v>
      </c>
      <c r="B726" s="23" t="s">
        <v>5630</v>
      </c>
      <c r="H726" s="23"/>
    </row>
    <row r="727" spans="1:8">
      <c r="A727" s="23" t="s">
        <v>1038</v>
      </c>
      <c r="B727" s="23" t="s">
        <v>5714</v>
      </c>
      <c r="H727" s="23"/>
    </row>
    <row r="728" spans="1:8">
      <c r="A728" s="23" t="s">
        <v>1039</v>
      </c>
      <c r="B728" s="23" t="s">
        <v>5654</v>
      </c>
      <c r="H728" s="23"/>
    </row>
    <row r="729" spans="1:8">
      <c r="A729" s="23" t="s">
        <v>1040</v>
      </c>
      <c r="B729" s="23" t="s">
        <v>5571</v>
      </c>
      <c r="H729" s="23"/>
    </row>
    <row r="730" spans="1:8">
      <c r="A730" s="23" t="s">
        <v>1041</v>
      </c>
      <c r="B730" s="23" t="s">
        <v>5532</v>
      </c>
      <c r="H730" s="23"/>
    </row>
    <row r="731" spans="1:8">
      <c r="A731" s="23" t="s">
        <v>1042</v>
      </c>
      <c r="B731" s="23" t="s">
        <v>5560</v>
      </c>
      <c r="H731" s="23"/>
    </row>
    <row r="732" spans="1:8">
      <c r="A732" s="23" t="s">
        <v>1043</v>
      </c>
      <c r="B732" s="23" t="s">
        <v>6013</v>
      </c>
      <c r="H732" s="23"/>
    </row>
    <row r="733" spans="1:8">
      <c r="A733" s="23" t="s">
        <v>1044</v>
      </c>
      <c r="B733" s="23" t="s">
        <v>6014</v>
      </c>
      <c r="H733" s="23"/>
    </row>
    <row r="734" spans="1:8">
      <c r="A734" s="23" t="s">
        <v>1045</v>
      </c>
      <c r="B734" s="23" t="s">
        <v>6015</v>
      </c>
      <c r="H734" s="23"/>
    </row>
    <row r="735" spans="1:8">
      <c r="A735" s="23" t="s">
        <v>1046</v>
      </c>
      <c r="B735" s="23" t="s">
        <v>6016</v>
      </c>
      <c r="H735" s="23"/>
    </row>
    <row r="736" spans="1:8">
      <c r="A736" s="23" t="s">
        <v>1047</v>
      </c>
      <c r="B736" s="23" t="s">
        <v>6018</v>
      </c>
      <c r="H736" s="23"/>
    </row>
    <row r="737" spans="1:8">
      <c r="A737" s="23" t="s">
        <v>1048</v>
      </c>
      <c r="B737" s="23" t="s">
        <v>6019</v>
      </c>
      <c r="H737" s="23"/>
    </row>
    <row r="738" spans="1:8">
      <c r="A738" s="23" t="s">
        <v>1049</v>
      </c>
      <c r="B738" s="23" t="s">
        <v>6020</v>
      </c>
      <c r="H738" s="23"/>
    </row>
    <row r="739" spans="1:8">
      <c r="A739" s="23" t="s">
        <v>1050</v>
      </c>
      <c r="B739" s="23" t="s">
        <v>6021</v>
      </c>
      <c r="H739" s="23"/>
    </row>
    <row r="740" spans="1:8">
      <c r="A740" s="23" t="s">
        <v>1051</v>
      </c>
      <c r="B740" s="23" t="s">
        <v>6022</v>
      </c>
      <c r="H740" s="23"/>
    </row>
    <row r="741" spans="1:8">
      <c r="A741" s="23" t="s">
        <v>1052</v>
      </c>
      <c r="B741" s="23" t="s">
        <v>6023</v>
      </c>
      <c r="H741" s="23"/>
    </row>
    <row r="742" spans="1:8">
      <c r="A742" s="23" t="s">
        <v>1053</v>
      </c>
      <c r="B742" s="23" t="s">
        <v>6024</v>
      </c>
      <c r="H742" s="23"/>
    </row>
    <row r="743" spans="1:8">
      <c r="A743" s="23" t="s">
        <v>1054</v>
      </c>
      <c r="B743" s="23" t="s">
        <v>6025</v>
      </c>
      <c r="H743" s="23"/>
    </row>
    <row r="744" spans="1:8">
      <c r="A744" s="23" t="s">
        <v>1055</v>
      </c>
      <c r="B744" s="23" t="s">
        <v>6026</v>
      </c>
      <c r="H744" s="23"/>
    </row>
    <row r="745" spans="1:8">
      <c r="A745" s="23" t="s">
        <v>1056</v>
      </c>
      <c r="B745" s="23" t="s">
        <v>6027</v>
      </c>
      <c r="H745" s="23"/>
    </row>
    <row r="746" spans="1:8">
      <c r="A746" s="23" t="s">
        <v>1057</v>
      </c>
      <c r="B746" s="23" t="s">
        <v>6028</v>
      </c>
      <c r="H746" s="23"/>
    </row>
    <row r="747" spans="1:8">
      <c r="A747" s="23" t="s">
        <v>1058</v>
      </c>
      <c r="B747" s="23" t="s">
        <v>6029</v>
      </c>
      <c r="H747" s="23"/>
    </row>
    <row r="748" spans="1:8">
      <c r="A748" s="23" t="s">
        <v>1059</v>
      </c>
      <c r="B748" s="23" t="s">
        <v>6030</v>
      </c>
      <c r="H748" s="23"/>
    </row>
    <row r="749" spans="1:8">
      <c r="A749" s="23" t="s">
        <v>1060</v>
      </c>
      <c r="B749" s="23" t="s">
        <v>6031</v>
      </c>
      <c r="H749" s="23"/>
    </row>
    <row r="750" spans="1:8">
      <c r="A750" s="23" t="s">
        <v>1061</v>
      </c>
      <c r="B750" s="23" t="s">
        <v>6032</v>
      </c>
      <c r="H750" s="23"/>
    </row>
    <row r="751" spans="1:8">
      <c r="A751" s="23" t="s">
        <v>1062</v>
      </c>
      <c r="B751" s="23" t="s">
        <v>6033</v>
      </c>
      <c r="H751" s="23"/>
    </row>
    <row r="752" spans="1:8">
      <c r="A752" s="23" t="s">
        <v>1063</v>
      </c>
      <c r="B752" s="23" t="s">
        <v>6034</v>
      </c>
      <c r="H752" s="23"/>
    </row>
    <row r="753" spans="1:8">
      <c r="A753" s="23" t="s">
        <v>1064</v>
      </c>
      <c r="B753" s="23" t="s">
        <v>7011</v>
      </c>
      <c r="H753" s="23"/>
    </row>
    <row r="754" spans="1:8">
      <c r="A754" s="23" t="s">
        <v>36</v>
      </c>
      <c r="B754" s="23" t="s">
        <v>6040</v>
      </c>
      <c r="H754" s="23"/>
    </row>
    <row r="755" spans="1:8">
      <c r="A755" s="23" t="s">
        <v>1066</v>
      </c>
      <c r="B755" s="23" t="s">
        <v>6044</v>
      </c>
      <c r="H755" s="23"/>
    </row>
    <row r="756" spans="1:8">
      <c r="A756" s="23" t="s">
        <v>1067</v>
      </c>
      <c r="B756" s="23" t="s">
        <v>6038</v>
      </c>
      <c r="H756" s="23"/>
    </row>
    <row r="757" spans="1:8">
      <c r="A757" s="23" t="s">
        <v>1068</v>
      </c>
      <c r="B757" s="23" t="s">
        <v>6037</v>
      </c>
      <c r="H757" s="23"/>
    </row>
    <row r="758" spans="1:8">
      <c r="A758" s="23" t="s">
        <v>1069</v>
      </c>
      <c r="B758" s="23" t="s">
        <v>6039</v>
      </c>
      <c r="H758" s="23"/>
    </row>
    <row r="759" spans="1:8">
      <c r="A759" s="23" t="s">
        <v>1070</v>
      </c>
      <c r="B759" s="23" t="s">
        <v>6046</v>
      </c>
      <c r="H759" s="23"/>
    </row>
    <row r="760" spans="1:8">
      <c r="A760" s="23" t="s">
        <v>37</v>
      </c>
      <c r="B760" s="23" t="s">
        <v>6045</v>
      </c>
      <c r="H760" s="23"/>
    </row>
    <row r="761" spans="1:8">
      <c r="A761" s="23" t="s">
        <v>1071</v>
      </c>
      <c r="B761" s="23" t="s">
        <v>6041</v>
      </c>
      <c r="H761" s="23"/>
    </row>
    <row r="762" spans="1:8">
      <c r="A762" s="23" t="s">
        <v>1072</v>
      </c>
      <c r="B762" s="23" t="s">
        <v>6042</v>
      </c>
      <c r="H762" s="23"/>
    </row>
    <row r="763" spans="1:8">
      <c r="A763" s="23" t="s">
        <v>1073</v>
      </c>
      <c r="B763" s="23" t="s">
        <v>6043</v>
      </c>
      <c r="H763" s="23"/>
    </row>
    <row r="764" spans="1:8">
      <c r="A764" s="23" t="s">
        <v>1074</v>
      </c>
      <c r="B764" s="23" t="s">
        <v>6035</v>
      </c>
      <c r="H764" s="23"/>
    </row>
    <row r="765" spans="1:8">
      <c r="A765" s="23" t="s">
        <v>1075</v>
      </c>
      <c r="B765" s="23" t="s">
        <v>6036</v>
      </c>
      <c r="H765" s="23"/>
    </row>
    <row r="766" spans="1:8">
      <c r="A766" s="23" t="s">
        <v>1076</v>
      </c>
      <c r="B766" s="23" t="s">
        <v>6047</v>
      </c>
      <c r="H766" s="23"/>
    </row>
    <row r="767" spans="1:8">
      <c r="A767" s="23" t="s">
        <v>1077</v>
      </c>
      <c r="B767" s="23" t="s">
        <v>7012</v>
      </c>
      <c r="H767" s="23"/>
    </row>
    <row r="768" spans="1:8">
      <c r="A768" s="23" t="s">
        <v>1078</v>
      </c>
      <c r="B768" s="23" t="s">
        <v>7013</v>
      </c>
      <c r="H768" s="23"/>
    </row>
    <row r="769" spans="1:8">
      <c r="A769" s="23" t="s">
        <v>1079</v>
      </c>
      <c r="B769" s="23" t="s">
        <v>7014</v>
      </c>
      <c r="H769" s="23"/>
    </row>
    <row r="770" spans="1:8">
      <c r="A770" s="23" t="s">
        <v>1080</v>
      </c>
      <c r="B770" s="23" t="s">
        <v>7015</v>
      </c>
      <c r="H770" s="23"/>
    </row>
    <row r="771" spans="1:8">
      <c r="A771" s="23" t="s">
        <v>1081</v>
      </c>
      <c r="B771" s="23" t="s">
        <v>6259</v>
      </c>
      <c r="H771" s="23"/>
    </row>
    <row r="772" spans="1:8">
      <c r="A772" s="23" t="s">
        <v>1082</v>
      </c>
      <c r="B772" s="23" t="s">
        <v>6388</v>
      </c>
      <c r="H772" s="23"/>
    </row>
    <row r="773" spans="1:8">
      <c r="A773" s="23" t="s">
        <v>1083</v>
      </c>
      <c r="B773" s="23" t="s">
        <v>6236</v>
      </c>
      <c r="H773" s="23"/>
    </row>
    <row r="774" spans="1:8">
      <c r="A774" s="23" t="s">
        <v>1084</v>
      </c>
      <c r="B774" s="23" t="s">
        <v>6389</v>
      </c>
      <c r="H774" s="23"/>
    </row>
    <row r="775" spans="1:8">
      <c r="A775" s="23" t="s">
        <v>1085</v>
      </c>
      <c r="B775" s="23" t="s">
        <v>6260</v>
      </c>
      <c r="H775" s="23"/>
    </row>
    <row r="776" spans="1:8">
      <c r="A776" s="23" t="s">
        <v>1086</v>
      </c>
      <c r="B776" s="23" t="s">
        <v>6272</v>
      </c>
      <c r="H776" s="23"/>
    </row>
    <row r="777" spans="1:8">
      <c r="A777" s="23" t="s">
        <v>1087</v>
      </c>
      <c r="B777" s="23" t="s">
        <v>6390</v>
      </c>
      <c r="H777" s="23"/>
    </row>
    <row r="778" spans="1:8">
      <c r="A778" s="23" t="s">
        <v>1088</v>
      </c>
      <c r="B778" s="23" t="s">
        <v>6440</v>
      </c>
      <c r="H778" s="23"/>
    </row>
    <row r="779" spans="1:8">
      <c r="A779" s="23" t="s">
        <v>1089</v>
      </c>
      <c r="B779" s="23" t="s">
        <v>6353</v>
      </c>
      <c r="H779" s="23"/>
    </row>
    <row r="780" spans="1:8">
      <c r="A780" s="23" t="s">
        <v>1090</v>
      </c>
      <c r="B780" s="23" t="s">
        <v>6354</v>
      </c>
      <c r="H780" s="23"/>
    </row>
    <row r="781" spans="1:8">
      <c r="A781" s="23" t="s">
        <v>1091</v>
      </c>
      <c r="B781" s="23" t="s">
        <v>6355</v>
      </c>
      <c r="H781" s="23"/>
    </row>
    <row r="782" spans="1:8">
      <c r="A782" s="23" t="s">
        <v>1092</v>
      </c>
      <c r="B782" s="23" t="s">
        <v>6441</v>
      </c>
      <c r="H782" s="23"/>
    </row>
    <row r="783" spans="1:8">
      <c r="A783" s="23" t="s">
        <v>1093</v>
      </c>
      <c r="B783" s="23" t="s">
        <v>6442</v>
      </c>
      <c r="H783" s="23"/>
    </row>
    <row r="784" spans="1:8">
      <c r="A784" s="23" t="s">
        <v>1094</v>
      </c>
      <c r="B784" s="23" t="s">
        <v>6356</v>
      </c>
      <c r="H784" s="23"/>
    </row>
    <row r="785" spans="1:8">
      <c r="A785" s="23" t="s">
        <v>1095</v>
      </c>
      <c r="B785" s="23" t="s">
        <v>6357</v>
      </c>
      <c r="H785" s="23"/>
    </row>
    <row r="786" spans="1:8">
      <c r="A786" s="23" t="s">
        <v>1096</v>
      </c>
      <c r="B786" s="23" t="s">
        <v>6443</v>
      </c>
      <c r="H786" s="23"/>
    </row>
    <row r="787" spans="1:8">
      <c r="A787" s="23" t="s">
        <v>1097</v>
      </c>
      <c r="B787" s="23" t="s">
        <v>6444</v>
      </c>
      <c r="H787" s="23"/>
    </row>
    <row r="788" spans="1:8">
      <c r="A788" s="23" t="s">
        <v>1098</v>
      </c>
      <c r="B788" s="23" t="s">
        <v>6238</v>
      </c>
      <c r="H788" s="23"/>
    </row>
    <row r="789" spans="1:8">
      <c r="A789" s="23" t="s">
        <v>1099</v>
      </c>
      <c r="B789" s="23" t="s">
        <v>6391</v>
      </c>
      <c r="H789" s="23"/>
    </row>
    <row r="790" spans="1:8">
      <c r="A790" s="23" t="s">
        <v>1100</v>
      </c>
      <c r="B790" s="23" t="s">
        <v>6392</v>
      </c>
      <c r="H790" s="23"/>
    </row>
    <row r="791" spans="1:8">
      <c r="A791" s="23" t="s">
        <v>1101</v>
      </c>
      <c r="B791" s="23" t="s">
        <v>6393</v>
      </c>
      <c r="H791" s="23"/>
    </row>
    <row r="792" spans="1:8">
      <c r="A792" s="23" t="s">
        <v>1102</v>
      </c>
      <c r="B792" s="23" t="s">
        <v>6144</v>
      </c>
      <c r="H792" s="23"/>
    </row>
    <row r="793" spans="1:8">
      <c r="A793" s="23" t="s">
        <v>1103</v>
      </c>
      <c r="B793" s="23" t="s">
        <v>6251</v>
      </c>
      <c r="H793" s="23"/>
    </row>
    <row r="794" spans="1:8">
      <c r="A794" s="23" t="s">
        <v>1104</v>
      </c>
      <c r="B794" s="23" t="s">
        <v>6145</v>
      </c>
      <c r="H794" s="23"/>
    </row>
    <row r="795" spans="1:8">
      <c r="A795" s="23" t="s">
        <v>1105</v>
      </c>
      <c r="B795" s="23" t="s">
        <v>6394</v>
      </c>
      <c r="H795" s="23"/>
    </row>
    <row r="796" spans="1:8">
      <c r="A796" s="23" t="s">
        <v>1106</v>
      </c>
      <c r="B796" s="23" t="s">
        <v>6395</v>
      </c>
      <c r="H796" s="23"/>
    </row>
    <row r="797" spans="1:8">
      <c r="A797" s="23" t="s">
        <v>1107</v>
      </c>
      <c r="B797" s="23" t="s">
        <v>6396</v>
      </c>
      <c r="H797" s="23"/>
    </row>
    <row r="798" spans="1:8">
      <c r="A798" s="23" t="s">
        <v>1108</v>
      </c>
      <c r="B798" s="23" t="s">
        <v>6397</v>
      </c>
      <c r="H798" s="23"/>
    </row>
    <row r="799" spans="1:8">
      <c r="A799" s="23" t="s">
        <v>1109</v>
      </c>
      <c r="B799" s="23" t="s">
        <v>6336</v>
      </c>
      <c r="H799" s="23"/>
    </row>
    <row r="800" spans="1:8">
      <c r="A800" s="23" t="s">
        <v>1110</v>
      </c>
      <c r="B800" s="23" t="s">
        <v>6372</v>
      </c>
      <c r="H800" s="23"/>
    </row>
    <row r="801" spans="1:8">
      <c r="A801" s="23" t="s">
        <v>1111</v>
      </c>
      <c r="B801" s="23" t="s">
        <v>6337</v>
      </c>
      <c r="H801" s="23"/>
    </row>
    <row r="802" spans="1:8">
      <c r="A802" s="23" t="s">
        <v>1112</v>
      </c>
      <c r="B802" s="23" t="s">
        <v>6573</v>
      </c>
      <c r="H802" s="23"/>
    </row>
    <row r="803" spans="1:8">
      <c r="A803" s="23" t="s">
        <v>1113</v>
      </c>
      <c r="B803" s="23" t="s">
        <v>6373</v>
      </c>
      <c r="H803" s="23"/>
    </row>
    <row r="804" spans="1:8">
      <c r="A804" s="23" t="s">
        <v>1114</v>
      </c>
      <c r="B804" s="23" t="s">
        <v>6374</v>
      </c>
      <c r="H804" s="23"/>
    </row>
    <row r="805" spans="1:8">
      <c r="A805" s="23" t="s">
        <v>1115</v>
      </c>
      <c r="B805" s="23" t="s">
        <v>6306</v>
      </c>
      <c r="H805" s="23"/>
    </row>
    <row r="806" spans="1:8">
      <c r="A806" s="23" t="s">
        <v>1116</v>
      </c>
      <c r="B806" s="23" t="s">
        <v>6324</v>
      </c>
      <c r="H806" s="23"/>
    </row>
    <row r="807" spans="1:8">
      <c r="A807" s="23" t="s">
        <v>1117</v>
      </c>
      <c r="B807" s="23" t="s">
        <v>6445</v>
      </c>
      <c r="H807" s="23"/>
    </row>
    <row r="808" spans="1:8">
      <c r="A808" s="23" t="s">
        <v>1118</v>
      </c>
      <c r="B808" s="23" t="s">
        <v>6122</v>
      </c>
      <c r="H808" s="23"/>
    </row>
    <row r="809" spans="1:8">
      <c r="A809" s="23" t="s">
        <v>1119</v>
      </c>
      <c r="B809" s="23" t="s">
        <v>6398</v>
      </c>
      <c r="H809" s="23"/>
    </row>
    <row r="810" spans="1:8">
      <c r="A810" s="23" t="s">
        <v>1120</v>
      </c>
      <c r="B810" s="23" t="s">
        <v>6399</v>
      </c>
      <c r="H810" s="23"/>
    </row>
    <row r="811" spans="1:8">
      <c r="A811" s="23" t="s">
        <v>1121</v>
      </c>
      <c r="B811" s="23" t="s">
        <v>6400</v>
      </c>
      <c r="H811" s="23"/>
    </row>
    <row r="812" spans="1:8">
      <c r="A812" s="23" t="s">
        <v>1122</v>
      </c>
      <c r="B812" s="23" t="s">
        <v>6401</v>
      </c>
      <c r="H812" s="23"/>
    </row>
    <row r="813" spans="1:8">
      <c r="A813" s="23" t="s">
        <v>1123</v>
      </c>
      <c r="B813" s="23" t="s">
        <v>6123</v>
      </c>
      <c r="H813" s="23"/>
    </row>
    <row r="814" spans="1:8">
      <c r="A814" s="23" t="s">
        <v>1124</v>
      </c>
      <c r="B814" s="23" t="s">
        <v>6146</v>
      </c>
      <c r="H814" s="23"/>
    </row>
    <row r="815" spans="1:8">
      <c r="A815" s="23" t="s">
        <v>1125</v>
      </c>
      <c r="B815" s="23" t="s">
        <v>6341</v>
      </c>
      <c r="H815" s="23"/>
    </row>
    <row r="816" spans="1:8">
      <c r="A816" s="23" t="s">
        <v>1126</v>
      </c>
      <c r="B816" s="23" t="s">
        <v>6205</v>
      </c>
      <c r="H816" s="23"/>
    </row>
    <row r="817" spans="1:8">
      <c r="A817" s="23" t="s">
        <v>1127</v>
      </c>
      <c r="B817" s="23" t="s">
        <v>6375</v>
      </c>
      <c r="H817" s="23"/>
    </row>
    <row r="818" spans="1:8">
      <c r="A818" s="23" t="s">
        <v>1128</v>
      </c>
      <c r="B818" s="23" t="s">
        <v>6147</v>
      </c>
      <c r="H818" s="23"/>
    </row>
    <row r="819" spans="1:8">
      <c r="A819" s="23" t="s">
        <v>1129</v>
      </c>
      <c r="B819" s="23" t="s">
        <v>6080</v>
      </c>
      <c r="H819" s="23"/>
    </row>
    <row r="820" spans="1:8">
      <c r="A820" s="23" t="s">
        <v>1130</v>
      </c>
      <c r="B820" s="23" t="s">
        <v>6148</v>
      </c>
      <c r="H820" s="23"/>
    </row>
    <row r="821" spans="1:8">
      <c r="A821" s="23" t="s">
        <v>1131</v>
      </c>
      <c r="B821" s="23" t="s">
        <v>6594</v>
      </c>
      <c r="H821" s="23"/>
    </row>
    <row r="822" spans="1:8">
      <c r="A822" s="23" t="s">
        <v>1132</v>
      </c>
      <c r="B822" s="23" t="s">
        <v>6206</v>
      </c>
      <c r="H822" s="23"/>
    </row>
    <row r="823" spans="1:8">
      <c r="A823" s="23" t="s">
        <v>1133</v>
      </c>
      <c r="B823" s="23" t="s">
        <v>6358</v>
      </c>
      <c r="H823" s="23"/>
    </row>
    <row r="824" spans="1:8">
      <c r="A824" s="23" t="s">
        <v>1134</v>
      </c>
      <c r="B824" s="23" t="s">
        <v>6149</v>
      </c>
      <c r="H824" s="23"/>
    </row>
    <row r="825" spans="1:8">
      <c r="A825" s="23" t="s">
        <v>1135</v>
      </c>
      <c r="B825" s="23" t="s">
        <v>6376</v>
      </c>
      <c r="H825" s="23"/>
    </row>
    <row r="826" spans="1:8">
      <c r="A826" s="23" t="s">
        <v>1136</v>
      </c>
      <c r="B826" s="23" t="s">
        <v>6239</v>
      </c>
      <c r="H826" s="23"/>
    </row>
    <row r="827" spans="1:8">
      <c r="A827" s="23" t="s">
        <v>1137</v>
      </c>
      <c r="B827" s="23" t="s">
        <v>6207</v>
      </c>
      <c r="H827" s="23"/>
    </row>
    <row r="828" spans="1:8">
      <c r="A828" s="23" t="s">
        <v>1138</v>
      </c>
      <c r="B828" s="23" t="s">
        <v>6402</v>
      </c>
      <c r="H828" s="23"/>
    </row>
    <row r="829" spans="1:8">
      <c r="A829" s="23" t="s">
        <v>1139</v>
      </c>
      <c r="B829" s="23" t="s">
        <v>6061</v>
      </c>
      <c r="H829" s="23"/>
    </row>
    <row r="830" spans="1:8">
      <c r="A830" s="23" t="s">
        <v>1140</v>
      </c>
      <c r="B830" s="23" t="s">
        <v>6124</v>
      </c>
      <c r="H830" s="23"/>
    </row>
    <row r="831" spans="1:8">
      <c r="A831" s="23" t="s">
        <v>1141</v>
      </c>
      <c r="B831" s="23" t="s">
        <v>6268</v>
      </c>
      <c r="H831" s="23"/>
    </row>
    <row r="832" spans="1:8">
      <c r="A832" s="23" t="s">
        <v>1142</v>
      </c>
      <c r="B832" s="23" t="s">
        <v>6446</v>
      </c>
      <c r="H832" s="23"/>
    </row>
    <row r="833" spans="1:8">
      <c r="A833" s="23" t="s">
        <v>1143</v>
      </c>
      <c r="B833" s="23" t="s">
        <v>6307</v>
      </c>
      <c r="H833" s="23"/>
    </row>
    <row r="834" spans="1:8">
      <c r="A834" s="23" t="s">
        <v>1144</v>
      </c>
      <c r="B834" s="23" t="s">
        <v>6447</v>
      </c>
      <c r="H834" s="23"/>
    </row>
    <row r="835" spans="1:8">
      <c r="A835" s="23" t="s">
        <v>1145</v>
      </c>
      <c r="B835" s="23" t="s">
        <v>6448</v>
      </c>
      <c r="H835" s="23"/>
    </row>
    <row r="836" spans="1:8">
      <c r="A836" s="23" t="s">
        <v>1146</v>
      </c>
      <c r="B836" s="23" t="s">
        <v>6449</v>
      </c>
      <c r="H836" s="23"/>
    </row>
    <row r="837" spans="1:8">
      <c r="A837" s="23" t="s">
        <v>1147</v>
      </c>
      <c r="B837" s="23" t="s">
        <v>6060</v>
      </c>
      <c r="H837" s="23"/>
    </row>
    <row r="838" spans="1:8">
      <c r="A838" s="23" t="s">
        <v>1149</v>
      </c>
      <c r="B838" s="23" t="s">
        <v>6275</v>
      </c>
      <c r="H838" s="23"/>
    </row>
    <row r="839" spans="1:8">
      <c r="A839" s="23" t="s">
        <v>1150</v>
      </c>
      <c r="B839" s="23" t="s">
        <v>6240</v>
      </c>
      <c r="H839" s="23"/>
    </row>
    <row r="840" spans="1:8">
      <c r="A840" s="23" t="s">
        <v>1151</v>
      </c>
      <c r="B840" s="23" t="s">
        <v>6403</v>
      </c>
      <c r="H840" s="23"/>
    </row>
    <row r="841" spans="1:8">
      <c r="A841" s="23" t="s">
        <v>1152</v>
      </c>
      <c r="B841" s="23" t="s">
        <v>6424</v>
      </c>
      <c r="H841" s="23"/>
    </row>
    <row r="842" spans="1:8">
      <c r="A842" s="23" t="s">
        <v>1153</v>
      </c>
      <c r="B842" s="23" t="s">
        <v>6377</v>
      </c>
      <c r="H842" s="23"/>
    </row>
    <row r="843" spans="1:8">
      <c r="A843" s="23" t="s">
        <v>1154</v>
      </c>
      <c r="B843" s="23" t="s">
        <v>6404</v>
      </c>
      <c r="H843" s="23"/>
    </row>
    <row r="844" spans="1:8">
      <c r="A844" s="23" t="s">
        <v>1155</v>
      </c>
      <c r="B844" s="23" t="s">
        <v>6069</v>
      </c>
      <c r="H844" s="23"/>
    </row>
    <row r="845" spans="1:8">
      <c r="A845" s="23" t="s">
        <v>1157</v>
      </c>
      <c r="B845" s="23" t="s">
        <v>6378</v>
      </c>
      <c r="H845" s="23"/>
    </row>
    <row r="846" spans="1:8">
      <c r="A846" s="23" t="s">
        <v>1158</v>
      </c>
      <c r="B846" s="23" t="s">
        <v>6379</v>
      </c>
      <c r="H846" s="23"/>
    </row>
    <row r="847" spans="1:8">
      <c r="A847" s="23" t="s">
        <v>1159</v>
      </c>
      <c r="B847" s="23" t="s">
        <v>6359</v>
      </c>
      <c r="H847" s="23"/>
    </row>
    <row r="848" spans="1:8">
      <c r="A848" s="23" t="s">
        <v>1160</v>
      </c>
      <c r="B848" s="23" t="s">
        <v>6125</v>
      </c>
      <c r="H848" s="23"/>
    </row>
    <row r="849" spans="1:8">
      <c r="A849" s="23" t="s">
        <v>1161</v>
      </c>
      <c r="B849" s="23" t="s">
        <v>6308</v>
      </c>
      <c r="H849" s="23"/>
    </row>
    <row r="850" spans="1:8">
      <c r="A850" s="23" t="s">
        <v>1162</v>
      </c>
      <c r="B850" s="23" t="s">
        <v>6056</v>
      </c>
      <c r="H850" s="23"/>
    </row>
    <row r="851" spans="1:8">
      <c r="A851" s="23" t="s">
        <v>1163</v>
      </c>
      <c r="B851" s="23" t="s">
        <v>6126</v>
      </c>
      <c r="H851" s="23"/>
    </row>
    <row r="852" spans="1:8">
      <c r="A852" s="23" t="s">
        <v>1164</v>
      </c>
      <c r="B852" s="23" t="s">
        <v>6555</v>
      </c>
      <c r="H852" s="23"/>
    </row>
    <row r="853" spans="1:8">
      <c r="A853" s="23" t="s">
        <v>1165</v>
      </c>
      <c r="B853" s="23" t="s">
        <v>6241</v>
      </c>
      <c r="H853" s="23"/>
    </row>
    <row r="854" spans="1:8">
      <c r="A854" s="23" t="s">
        <v>1166</v>
      </c>
      <c r="B854" s="23" t="s">
        <v>6057</v>
      </c>
      <c r="H854" s="23"/>
    </row>
    <row r="855" spans="1:8">
      <c r="A855" s="23" t="s">
        <v>1167</v>
      </c>
      <c r="B855" s="23" t="s">
        <v>6577</v>
      </c>
      <c r="H855" s="23"/>
    </row>
    <row r="856" spans="1:8">
      <c r="A856" s="23" t="s">
        <v>1169</v>
      </c>
      <c r="B856" s="23" t="s">
        <v>6194</v>
      </c>
      <c r="H856" s="23"/>
    </row>
    <row r="857" spans="1:8">
      <c r="A857" s="23" t="s">
        <v>1170</v>
      </c>
      <c r="B857" s="23" t="s">
        <v>6338</v>
      </c>
      <c r="H857" s="23"/>
    </row>
    <row r="858" spans="1:8">
      <c r="A858" s="23" t="s">
        <v>1171</v>
      </c>
      <c r="B858" s="23" t="s">
        <v>6223</v>
      </c>
      <c r="H858" s="23"/>
    </row>
    <row r="859" spans="1:8">
      <c r="A859" s="23" t="s">
        <v>1172</v>
      </c>
      <c r="B859" s="23" t="s">
        <v>6342</v>
      </c>
      <c r="H859" s="23"/>
    </row>
    <row r="860" spans="1:8">
      <c r="A860" s="23" t="s">
        <v>1173</v>
      </c>
      <c r="B860" s="23" t="s">
        <v>6255</v>
      </c>
      <c r="H860" s="23"/>
    </row>
    <row r="861" spans="1:8">
      <c r="A861" s="23" t="s">
        <v>1174</v>
      </c>
      <c r="B861" s="23" t="s">
        <v>6317</v>
      </c>
      <c r="H861" s="23"/>
    </row>
    <row r="862" spans="1:8">
      <c r="A862" s="23" t="s">
        <v>1175</v>
      </c>
      <c r="B862" s="23" t="s">
        <v>6365</v>
      </c>
      <c r="H862" s="23"/>
    </row>
    <row r="863" spans="1:8">
      <c r="A863" s="23" t="s">
        <v>1176</v>
      </c>
      <c r="B863" s="23" t="s">
        <v>6297</v>
      </c>
      <c r="H863" s="23"/>
    </row>
    <row r="864" spans="1:8">
      <c r="A864" s="23" t="s">
        <v>1177</v>
      </c>
      <c r="B864" s="23" t="s">
        <v>6332</v>
      </c>
      <c r="H864" s="23"/>
    </row>
    <row r="865" spans="1:8">
      <c r="A865" s="23" t="s">
        <v>1178</v>
      </c>
      <c r="B865" s="23" t="s">
        <v>6318</v>
      </c>
      <c r="H865" s="23"/>
    </row>
    <row r="866" spans="1:8">
      <c r="A866" s="23" t="s">
        <v>1179</v>
      </c>
      <c r="B866" s="23" t="s">
        <v>6217</v>
      </c>
      <c r="H866" s="23"/>
    </row>
    <row r="867" spans="1:8">
      <c r="A867" s="23" t="s">
        <v>1180</v>
      </c>
      <c r="B867" s="23" t="s">
        <v>6319</v>
      </c>
      <c r="H867" s="23"/>
    </row>
    <row r="868" spans="1:8">
      <c r="A868" s="23" t="s">
        <v>1181</v>
      </c>
      <c r="B868" s="23" t="s">
        <v>6471</v>
      </c>
      <c r="H868" s="23"/>
    </row>
    <row r="869" spans="1:8">
      <c r="A869" s="23" t="s">
        <v>1182</v>
      </c>
      <c r="B869" s="23" t="s">
        <v>6581</v>
      </c>
      <c r="H869" s="23"/>
    </row>
    <row r="870" spans="1:8">
      <c r="A870" s="23" t="s">
        <v>1183</v>
      </c>
      <c r="B870" s="23" t="s">
        <v>6366</v>
      </c>
      <c r="H870" s="23"/>
    </row>
    <row r="871" spans="1:8">
      <c r="A871" s="23" t="s">
        <v>1184</v>
      </c>
      <c r="B871" s="23" t="s">
        <v>6417</v>
      </c>
      <c r="H871" s="23"/>
    </row>
    <row r="872" spans="1:8">
      <c r="A872" s="23" t="s">
        <v>1185</v>
      </c>
      <c r="B872" s="23" t="s">
        <v>6367</v>
      </c>
      <c r="H872" s="23"/>
    </row>
    <row r="873" spans="1:8">
      <c r="A873" s="23" t="s">
        <v>1186</v>
      </c>
      <c r="B873" s="23" t="s">
        <v>6218</v>
      </c>
      <c r="H873" s="23"/>
    </row>
    <row r="874" spans="1:8">
      <c r="A874" s="23" t="s">
        <v>1187</v>
      </c>
      <c r="B874" s="23" t="s">
        <v>6368</v>
      </c>
      <c r="H874" s="23"/>
    </row>
    <row r="875" spans="1:8">
      <c r="A875" s="23" t="s">
        <v>1188</v>
      </c>
      <c r="B875" s="23" t="s">
        <v>6201</v>
      </c>
      <c r="H875" s="23"/>
    </row>
    <row r="876" spans="1:8">
      <c r="A876" s="23" t="s">
        <v>1189</v>
      </c>
      <c r="B876" s="23" t="s">
        <v>6418</v>
      </c>
      <c r="H876" s="23"/>
    </row>
    <row r="877" spans="1:8">
      <c r="A877" s="23" t="s">
        <v>1190</v>
      </c>
      <c r="B877" s="23" t="s">
        <v>6219</v>
      </c>
      <c r="H877" s="23"/>
    </row>
    <row r="878" spans="1:8">
      <c r="A878" s="23" t="s">
        <v>1191</v>
      </c>
      <c r="B878" s="23" t="s">
        <v>6298</v>
      </c>
      <c r="H878" s="23"/>
    </row>
    <row r="879" spans="1:8">
      <c r="A879" s="23" t="s">
        <v>1192</v>
      </c>
      <c r="B879" s="23" t="s">
        <v>6165</v>
      </c>
      <c r="H879" s="23"/>
    </row>
    <row r="880" spans="1:8">
      <c r="A880" s="23" t="s">
        <v>1193</v>
      </c>
      <c r="B880" s="23" t="s">
        <v>6450</v>
      </c>
      <c r="H880" s="23"/>
    </row>
    <row r="881" spans="1:8">
      <c r="A881" s="23" t="s">
        <v>1194</v>
      </c>
      <c r="B881" s="23" t="s">
        <v>6299</v>
      </c>
      <c r="H881" s="23"/>
    </row>
    <row r="882" spans="1:8">
      <c r="A882" s="23" t="s">
        <v>1195</v>
      </c>
      <c r="B882" s="23" t="s">
        <v>6166</v>
      </c>
      <c r="H882" s="23"/>
    </row>
    <row r="883" spans="1:8">
      <c r="A883" s="23" t="s">
        <v>1196</v>
      </c>
      <c r="B883" s="23" t="s">
        <v>6178</v>
      </c>
      <c r="H883" s="23"/>
    </row>
    <row r="884" spans="1:8">
      <c r="A884" s="23" t="s">
        <v>1198</v>
      </c>
      <c r="B884" s="23" t="s">
        <v>6300</v>
      </c>
      <c r="H884" s="23"/>
    </row>
    <row r="885" spans="1:8">
      <c r="A885" s="23" t="s">
        <v>1199</v>
      </c>
      <c r="B885" s="23" t="s">
        <v>6437</v>
      </c>
      <c r="H885" s="23"/>
    </row>
    <row r="886" spans="1:8">
      <c r="A886" s="23" t="s">
        <v>1200</v>
      </c>
      <c r="B886" s="23" t="s">
        <v>6472</v>
      </c>
      <c r="H886" s="23"/>
    </row>
    <row r="887" spans="1:8">
      <c r="A887" s="23" t="s">
        <v>1201</v>
      </c>
      <c r="B887" s="23" t="s">
        <v>6249</v>
      </c>
      <c r="H887" s="23"/>
    </row>
    <row r="888" spans="1:8">
      <c r="A888" s="23" t="s">
        <v>1202</v>
      </c>
      <c r="B888" s="23" t="s">
        <v>6138</v>
      </c>
      <c r="H888" s="23"/>
    </row>
    <row r="889" spans="1:8">
      <c r="A889" s="23" t="s">
        <v>1203</v>
      </c>
      <c r="B889" s="23" t="s">
        <v>6380</v>
      </c>
      <c r="H889" s="23"/>
    </row>
    <row r="890" spans="1:8">
      <c r="A890" s="23" t="s">
        <v>1204</v>
      </c>
      <c r="B890" s="23" t="s">
        <v>6276</v>
      </c>
      <c r="H890" s="23"/>
    </row>
    <row r="891" spans="1:8">
      <c r="A891" s="23" t="s">
        <v>1205</v>
      </c>
      <c r="B891" s="23" t="s">
        <v>6309</v>
      </c>
      <c r="H891" s="23"/>
    </row>
    <row r="892" spans="1:8">
      <c r="A892" s="23" t="s">
        <v>1206</v>
      </c>
      <c r="B892" s="23" t="s">
        <v>6481</v>
      </c>
      <c r="H892" s="23"/>
    </row>
    <row r="893" spans="1:8">
      <c r="A893" s="23" t="s">
        <v>1207</v>
      </c>
      <c r="B893" s="23" t="s">
        <v>6180</v>
      </c>
      <c r="H893" s="23"/>
    </row>
    <row r="894" spans="1:8">
      <c r="A894" s="23" t="s">
        <v>1208</v>
      </c>
      <c r="B894" s="23" t="s">
        <v>6582</v>
      </c>
      <c r="H894" s="23"/>
    </row>
    <row r="895" spans="1:8">
      <c r="A895" s="23" t="s">
        <v>1209</v>
      </c>
      <c r="B895" s="23" t="s">
        <v>6181</v>
      </c>
      <c r="H895" s="23"/>
    </row>
    <row r="896" spans="1:8">
      <c r="A896" s="23" t="s">
        <v>1210</v>
      </c>
      <c r="B896" s="23" t="s">
        <v>6310</v>
      </c>
      <c r="H896" s="23"/>
    </row>
    <row r="897" spans="1:8">
      <c r="A897" s="23" t="s">
        <v>1211</v>
      </c>
      <c r="B897" s="23" t="s">
        <v>6451</v>
      </c>
      <c r="H897" s="23"/>
    </row>
    <row r="898" spans="1:8">
      <c r="A898" s="23" t="s">
        <v>1212</v>
      </c>
      <c r="B898" s="23" t="s">
        <v>6599</v>
      </c>
      <c r="H898" s="23"/>
    </row>
    <row r="899" spans="1:8">
      <c r="A899" s="23" t="s">
        <v>1213</v>
      </c>
      <c r="B899" s="23" t="s">
        <v>6265</v>
      </c>
      <c r="H899" s="23"/>
    </row>
    <row r="900" spans="1:8">
      <c r="A900" s="23" t="s">
        <v>1214</v>
      </c>
      <c r="B900" s="23" t="s">
        <v>6277</v>
      </c>
      <c r="H900" s="23"/>
    </row>
    <row r="901" spans="1:8">
      <c r="A901" s="23" t="s">
        <v>1215</v>
      </c>
      <c r="B901" s="23" t="s">
        <v>6278</v>
      </c>
      <c r="H901" s="23"/>
    </row>
    <row r="902" spans="1:8">
      <c r="A902" s="23" t="s">
        <v>1216</v>
      </c>
      <c r="B902" s="23" t="s">
        <v>6182</v>
      </c>
      <c r="H902" s="23"/>
    </row>
    <row r="903" spans="1:8">
      <c r="A903" s="23" t="s">
        <v>1217</v>
      </c>
      <c r="B903" s="23" t="s">
        <v>6482</v>
      </c>
      <c r="H903" s="23"/>
    </row>
    <row r="904" spans="1:8">
      <c r="A904" s="23" t="s">
        <v>1218</v>
      </c>
      <c r="B904" s="23" t="s">
        <v>6425</v>
      </c>
      <c r="H904" s="23"/>
    </row>
    <row r="905" spans="1:8">
      <c r="A905" s="23" t="s">
        <v>1219</v>
      </c>
      <c r="B905" s="23" t="s">
        <v>6058</v>
      </c>
      <c r="H905" s="23"/>
    </row>
    <row r="906" spans="1:8">
      <c r="A906" s="23" t="s">
        <v>1220</v>
      </c>
      <c r="B906" s="23" t="s">
        <v>6261</v>
      </c>
      <c r="H906" s="23"/>
    </row>
    <row r="907" spans="1:8">
      <c r="A907" s="23" t="s">
        <v>1221</v>
      </c>
      <c r="B907" s="23" t="s">
        <v>6343</v>
      </c>
      <c r="H907" s="23"/>
    </row>
    <row r="908" spans="1:8">
      <c r="A908" s="23" t="s">
        <v>1222</v>
      </c>
      <c r="B908" s="23" t="s">
        <v>6183</v>
      </c>
      <c r="H908" s="23"/>
    </row>
    <row r="909" spans="1:8">
      <c r="A909" s="23" t="s">
        <v>1223</v>
      </c>
      <c r="B909" s="23" t="s">
        <v>6360</v>
      </c>
      <c r="H909" s="23"/>
    </row>
    <row r="910" spans="1:8">
      <c r="A910" s="23" t="s">
        <v>1224</v>
      </c>
      <c r="B910" s="23" t="s">
        <v>6150</v>
      </c>
      <c r="H910" s="23"/>
    </row>
    <row r="911" spans="1:8">
      <c r="A911" s="23" t="s">
        <v>1225</v>
      </c>
      <c r="B911" s="23" t="s">
        <v>6081</v>
      </c>
      <c r="H911" s="23"/>
    </row>
    <row r="912" spans="1:8">
      <c r="A912" s="23" t="s">
        <v>1226</v>
      </c>
      <c r="B912" s="23" t="s">
        <v>6483</v>
      </c>
      <c r="H912" s="23"/>
    </row>
    <row r="913" spans="1:8">
      <c r="A913" s="23" t="s">
        <v>1227</v>
      </c>
      <c r="B913" s="23" t="s">
        <v>6184</v>
      </c>
      <c r="H913" s="23"/>
    </row>
    <row r="914" spans="1:8">
      <c r="A914" s="23" t="s">
        <v>1228</v>
      </c>
      <c r="B914" s="23" t="s">
        <v>6361</v>
      </c>
      <c r="H914" s="23"/>
    </row>
    <row r="915" spans="1:8">
      <c r="A915" s="23" t="s">
        <v>1229</v>
      </c>
      <c r="B915" s="23" t="s">
        <v>6242</v>
      </c>
      <c r="H915" s="23"/>
    </row>
    <row r="916" spans="1:8">
      <c r="A916" s="23" t="s">
        <v>1230</v>
      </c>
      <c r="B916" s="23" t="s">
        <v>6151</v>
      </c>
      <c r="H916" s="23"/>
    </row>
    <row r="917" spans="1:8">
      <c r="A917" s="23" t="s">
        <v>1231</v>
      </c>
      <c r="B917" s="23" t="s">
        <v>6452</v>
      </c>
      <c r="H917" s="23"/>
    </row>
    <row r="918" spans="1:8">
      <c r="A918" s="23" t="s">
        <v>1232</v>
      </c>
      <c r="B918" s="23" t="s">
        <v>6405</v>
      </c>
      <c r="H918" s="23"/>
    </row>
    <row r="919" spans="1:8">
      <c r="A919" s="23" t="s">
        <v>1233</v>
      </c>
      <c r="B919" s="23" t="s">
        <v>6127</v>
      </c>
      <c r="H919" s="23"/>
    </row>
    <row r="920" spans="1:8">
      <c r="A920" s="23" t="s">
        <v>1234</v>
      </c>
      <c r="B920" s="23" t="s">
        <v>6082</v>
      </c>
      <c r="H920" s="23"/>
    </row>
    <row r="921" spans="1:8">
      <c r="A921" s="23" t="s">
        <v>1235</v>
      </c>
      <c r="B921" s="23" t="s">
        <v>6171</v>
      </c>
      <c r="H921" s="23"/>
    </row>
    <row r="922" spans="1:8">
      <c r="A922" s="23" t="s">
        <v>1236</v>
      </c>
      <c r="B922" s="23" t="s">
        <v>6185</v>
      </c>
      <c r="H922" s="23"/>
    </row>
    <row r="923" spans="1:8">
      <c r="A923" s="23" t="s">
        <v>1237</v>
      </c>
      <c r="B923" s="23" t="s">
        <v>6064</v>
      </c>
      <c r="H923" s="23"/>
    </row>
    <row r="924" spans="1:8">
      <c r="A924" s="23" t="s">
        <v>1238</v>
      </c>
      <c r="B924" s="23" t="s">
        <v>6262</v>
      </c>
      <c r="H924" s="23"/>
    </row>
    <row r="925" spans="1:8">
      <c r="A925" s="23" t="s">
        <v>1239</v>
      </c>
      <c r="B925" s="23" t="s">
        <v>6208</v>
      </c>
      <c r="H925" s="23"/>
    </row>
    <row r="926" spans="1:8">
      <c r="A926" s="23" t="s">
        <v>1240</v>
      </c>
      <c r="B926" s="23" t="s">
        <v>6484</v>
      </c>
      <c r="H926" s="23"/>
    </row>
    <row r="927" spans="1:8">
      <c r="A927" s="23" t="s">
        <v>1241</v>
      </c>
      <c r="B927" s="23" t="s">
        <v>6152</v>
      </c>
      <c r="H927" s="23"/>
    </row>
    <row r="928" spans="1:8">
      <c r="A928" s="23" t="s">
        <v>1242</v>
      </c>
      <c r="B928" s="23" t="s">
        <v>6344</v>
      </c>
      <c r="H928" s="23"/>
    </row>
    <row r="929" spans="1:8">
      <c r="A929" s="23" t="s">
        <v>1243</v>
      </c>
      <c r="B929" s="23" t="s">
        <v>6224</v>
      </c>
      <c r="H929" s="23"/>
    </row>
    <row r="930" spans="1:8">
      <c r="A930" s="23" t="s">
        <v>1244</v>
      </c>
      <c r="B930" s="23" t="s">
        <v>6048</v>
      </c>
      <c r="H930" s="23"/>
    </row>
    <row r="931" spans="1:8">
      <c r="A931" s="23" t="s">
        <v>1245</v>
      </c>
      <c r="B931" s="23" t="s">
        <v>6279</v>
      </c>
      <c r="H931" s="23"/>
    </row>
    <row r="932" spans="1:8">
      <c r="A932" s="23" t="s">
        <v>1246</v>
      </c>
      <c r="B932" s="23" t="s">
        <v>6426</v>
      </c>
      <c r="H932" s="23"/>
    </row>
    <row r="933" spans="1:8">
      <c r="A933" s="23" t="s">
        <v>1247</v>
      </c>
      <c r="B933" s="23" t="s">
        <v>6186</v>
      </c>
      <c r="H933" s="23"/>
    </row>
    <row r="934" spans="1:8">
      <c r="A934" s="23" t="s">
        <v>1248</v>
      </c>
      <c r="B934" s="23" t="s">
        <v>6187</v>
      </c>
      <c r="H934" s="23"/>
    </row>
    <row r="935" spans="1:8">
      <c r="A935" s="23" t="s">
        <v>1249</v>
      </c>
      <c r="B935" s="23" t="s">
        <v>6311</v>
      </c>
      <c r="H935" s="23"/>
    </row>
    <row r="936" spans="1:8">
      <c r="A936" s="23" t="s">
        <v>1250</v>
      </c>
      <c r="B936" s="23" t="s">
        <v>6128</v>
      </c>
      <c r="H936" s="23"/>
    </row>
    <row r="937" spans="1:8">
      <c r="A937" s="23" t="s">
        <v>1251</v>
      </c>
      <c r="B937" s="23" t="s">
        <v>6574</v>
      </c>
      <c r="H937" s="23"/>
    </row>
    <row r="938" spans="1:8">
      <c r="A938" s="23" t="s">
        <v>1253</v>
      </c>
      <c r="B938" s="23" t="s">
        <v>6312</v>
      </c>
      <c r="H938" s="23"/>
    </row>
    <row r="939" spans="1:8">
      <c r="A939" s="23" t="s">
        <v>1254</v>
      </c>
      <c r="B939" s="23" t="s">
        <v>6583</v>
      </c>
      <c r="H939" s="23"/>
    </row>
    <row r="940" spans="1:8">
      <c r="A940" s="23" t="s">
        <v>1255</v>
      </c>
      <c r="B940" s="23" t="s">
        <v>6570</v>
      </c>
      <c r="H940" s="23"/>
    </row>
    <row r="941" spans="1:8">
      <c r="A941" s="23" t="s">
        <v>1257</v>
      </c>
      <c r="B941" s="23" t="s">
        <v>6575</v>
      </c>
      <c r="H941" s="23"/>
    </row>
    <row r="942" spans="1:8">
      <c r="A942" s="23" t="s">
        <v>1258</v>
      </c>
      <c r="B942" s="23" t="s">
        <v>6129</v>
      </c>
      <c r="H942" s="23"/>
    </row>
    <row r="943" spans="1:8">
      <c r="A943" s="23" t="s">
        <v>1259</v>
      </c>
      <c r="B943" s="23" t="s">
        <v>6049</v>
      </c>
      <c r="H943" s="23"/>
    </row>
    <row r="944" spans="1:8">
      <c r="A944" s="23" t="s">
        <v>1260</v>
      </c>
      <c r="B944" s="23" t="s">
        <v>6600</v>
      </c>
      <c r="H944" s="23"/>
    </row>
    <row r="945" spans="1:8">
      <c r="A945" s="23" t="s">
        <v>1261</v>
      </c>
      <c r="B945" s="23" t="s">
        <v>6083</v>
      </c>
      <c r="H945" s="23"/>
    </row>
    <row r="946" spans="1:8">
      <c r="A946" s="23" t="s">
        <v>1262</v>
      </c>
      <c r="B946" s="23" t="s">
        <v>6084</v>
      </c>
      <c r="H946" s="23"/>
    </row>
    <row r="947" spans="1:8">
      <c r="A947" s="23" t="s">
        <v>1263</v>
      </c>
      <c r="B947" s="23" t="s">
        <v>6188</v>
      </c>
      <c r="H947" s="23"/>
    </row>
    <row r="948" spans="1:8">
      <c r="A948" s="23" t="s">
        <v>1264</v>
      </c>
      <c r="B948" s="23" t="s">
        <v>6427</v>
      </c>
      <c r="H948" s="23"/>
    </row>
    <row r="949" spans="1:8">
      <c r="A949" s="23" t="s">
        <v>1265</v>
      </c>
      <c r="B949" s="23" t="s">
        <v>6189</v>
      </c>
      <c r="H949" s="23"/>
    </row>
    <row r="950" spans="1:8">
      <c r="A950" s="23" t="s">
        <v>1266</v>
      </c>
      <c r="B950" s="23" t="s">
        <v>6428</v>
      </c>
      <c r="H950" s="23"/>
    </row>
    <row r="951" spans="1:8">
      <c r="A951" s="23" t="s">
        <v>1267</v>
      </c>
      <c r="B951" s="23" t="s">
        <v>6381</v>
      </c>
      <c r="H951" s="23"/>
    </row>
    <row r="952" spans="1:8">
      <c r="A952" s="23" t="s">
        <v>1268</v>
      </c>
      <c r="B952" s="23" t="s">
        <v>6153</v>
      </c>
      <c r="H952" s="23"/>
    </row>
    <row r="953" spans="1:8">
      <c r="A953" s="23" t="s">
        <v>1269</v>
      </c>
      <c r="B953" s="23" t="s">
        <v>6485</v>
      </c>
      <c r="H953" s="23"/>
    </row>
    <row r="954" spans="1:8">
      <c r="A954" s="23" t="s">
        <v>1270</v>
      </c>
      <c r="B954" s="23" t="s">
        <v>6362</v>
      </c>
      <c r="H954" s="23"/>
    </row>
    <row r="955" spans="1:8">
      <c r="A955" s="23" t="s">
        <v>1271</v>
      </c>
      <c r="B955" s="23" t="s">
        <v>6154</v>
      </c>
      <c r="H955" s="23"/>
    </row>
    <row r="956" spans="1:8">
      <c r="A956" s="23" t="s">
        <v>1272</v>
      </c>
      <c r="B956" s="23" t="s">
        <v>6584</v>
      </c>
      <c r="H956" s="23"/>
    </row>
    <row r="957" spans="1:8">
      <c r="A957" s="23" t="s">
        <v>1273</v>
      </c>
      <c r="B957" s="23" t="s">
        <v>6313</v>
      </c>
      <c r="H957" s="23"/>
    </row>
    <row r="958" spans="1:8">
      <c r="A958" s="23" t="s">
        <v>1274</v>
      </c>
      <c r="B958" s="23" t="s">
        <v>6050</v>
      </c>
      <c r="H958" s="23"/>
    </row>
    <row r="959" spans="1:8">
      <c r="A959" s="23" t="s">
        <v>1275</v>
      </c>
      <c r="B959" s="23" t="s">
        <v>6585</v>
      </c>
      <c r="H959" s="23"/>
    </row>
    <row r="960" spans="1:8">
      <c r="A960" s="23" t="s">
        <v>1276</v>
      </c>
      <c r="B960" s="23" t="s">
        <v>6571</v>
      </c>
      <c r="H960" s="23"/>
    </row>
    <row r="961" spans="1:8">
      <c r="A961" s="23" t="s">
        <v>1278</v>
      </c>
      <c r="B961" s="23" t="s">
        <v>6595</v>
      </c>
      <c r="H961" s="23"/>
    </row>
    <row r="962" spans="1:8">
      <c r="A962" s="23" t="s">
        <v>1279</v>
      </c>
      <c r="B962" s="23" t="s">
        <v>6586</v>
      </c>
      <c r="H962" s="23"/>
    </row>
    <row r="963" spans="1:8">
      <c r="A963" s="23" t="s">
        <v>1280</v>
      </c>
      <c r="B963" s="23" t="s">
        <v>6556</v>
      </c>
      <c r="H963" s="23"/>
    </row>
    <row r="964" spans="1:8">
      <c r="A964" s="23" t="s">
        <v>1281</v>
      </c>
      <c r="B964" s="23" t="s">
        <v>6596</v>
      </c>
      <c r="H964" s="23"/>
    </row>
    <row r="965" spans="1:8">
      <c r="A965" s="23" t="s">
        <v>1282</v>
      </c>
      <c r="B965" s="23" t="s">
        <v>6587</v>
      </c>
      <c r="H965" s="23"/>
    </row>
    <row r="966" spans="1:8">
      <c r="A966" s="23" t="s">
        <v>1283</v>
      </c>
      <c r="B966" s="23" t="s">
        <v>6155</v>
      </c>
      <c r="H966" s="23"/>
    </row>
    <row r="967" spans="1:8">
      <c r="A967" s="23" t="s">
        <v>1284</v>
      </c>
      <c r="B967" s="23" t="s">
        <v>6065</v>
      </c>
      <c r="H967" s="23"/>
    </row>
    <row r="968" spans="1:8">
      <c r="A968" s="23" t="s">
        <v>1285</v>
      </c>
      <c r="B968" s="23" t="s">
        <v>6077</v>
      </c>
      <c r="H968" s="23"/>
    </row>
    <row r="969" spans="1:8">
      <c r="A969" s="23" t="s">
        <v>1286</v>
      </c>
      <c r="B969" s="23" t="s">
        <v>6074</v>
      </c>
      <c r="H969" s="23"/>
    </row>
    <row r="970" spans="1:8">
      <c r="A970" s="23" t="s">
        <v>1288</v>
      </c>
      <c r="B970" s="23" t="s">
        <v>6280</v>
      </c>
      <c r="H970" s="23"/>
    </row>
    <row r="971" spans="1:8">
      <c r="A971" s="23" t="s">
        <v>1289</v>
      </c>
      <c r="B971" s="23" t="s">
        <v>6209</v>
      </c>
      <c r="H971" s="23"/>
    </row>
    <row r="972" spans="1:8">
      <c r="A972" s="23" t="s">
        <v>1290</v>
      </c>
      <c r="B972" s="23" t="s">
        <v>6225</v>
      </c>
      <c r="H972" s="23"/>
    </row>
    <row r="973" spans="1:8">
      <c r="A973" s="23" t="s">
        <v>1291</v>
      </c>
      <c r="B973" s="23" t="s">
        <v>6281</v>
      </c>
      <c r="H973" s="23"/>
    </row>
    <row r="974" spans="1:8">
      <c r="A974" s="23" t="s">
        <v>1292</v>
      </c>
      <c r="B974" s="23" t="s">
        <v>6051</v>
      </c>
      <c r="H974" s="23"/>
    </row>
    <row r="975" spans="1:8">
      <c r="A975" s="23" t="s">
        <v>1293</v>
      </c>
      <c r="B975" s="23" t="s">
        <v>6070</v>
      </c>
      <c r="H975" s="23"/>
    </row>
    <row r="976" spans="1:8">
      <c r="A976" s="23" t="s">
        <v>1294</v>
      </c>
      <c r="B976" s="23" t="s">
        <v>6588</v>
      </c>
      <c r="H976" s="23"/>
    </row>
    <row r="977" spans="1:8">
      <c r="A977" s="23" t="s">
        <v>1295</v>
      </c>
      <c r="B977" s="23" t="s">
        <v>6345</v>
      </c>
      <c r="H977" s="23"/>
    </row>
    <row r="978" spans="1:8">
      <c r="A978" s="23" t="s">
        <v>1296</v>
      </c>
      <c r="B978" s="23" t="s">
        <v>6589</v>
      </c>
      <c r="H978" s="23"/>
    </row>
    <row r="979" spans="1:8">
      <c r="A979" s="23" t="s">
        <v>1297</v>
      </c>
      <c r="B979" s="23" t="s">
        <v>6406</v>
      </c>
      <c r="H979" s="23"/>
    </row>
    <row r="980" spans="1:8">
      <c r="A980" s="23" t="s">
        <v>1298</v>
      </c>
      <c r="B980" s="23" t="s">
        <v>6190</v>
      </c>
      <c r="H980" s="23"/>
    </row>
    <row r="981" spans="1:8">
      <c r="A981" s="23" t="s">
        <v>1299</v>
      </c>
      <c r="B981" s="23" t="s">
        <v>6314</v>
      </c>
      <c r="H981" s="23"/>
    </row>
    <row r="982" spans="1:8">
      <c r="A982" s="23" t="s">
        <v>1300</v>
      </c>
      <c r="B982" s="23" t="s">
        <v>6453</v>
      </c>
      <c r="H982" s="23"/>
    </row>
    <row r="983" spans="1:8">
      <c r="A983" s="23" t="s">
        <v>1301</v>
      </c>
      <c r="B983" s="23" t="s">
        <v>6454</v>
      </c>
      <c r="H983" s="23"/>
    </row>
    <row r="984" spans="1:8">
      <c r="A984" s="23" t="s">
        <v>1302</v>
      </c>
      <c r="B984" s="23" t="s">
        <v>6486</v>
      </c>
      <c r="H984" s="23"/>
    </row>
    <row r="985" spans="1:8">
      <c r="A985" s="23" t="s">
        <v>1303</v>
      </c>
      <c r="B985" s="23" t="s">
        <v>6130</v>
      </c>
      <c r="H985" s="23"/>
    </row>
    <row r="986" spans="1:8">
      <c r="A986" s="23" t="s">
        <v>1304</v>
      </c>
      <c r="B986" s="23" t="s">
        <v>6210</v>
      </c>
      <c r="H986" s="23"/>
    </row>
    <row r="987" spans="1:8">
      <c r="A987" s="23" t="s">
        <v>1305</v>
      </c>
      <c r="B987" s="23" t="s">
        <v>6455</v>
      </c>
      <c r="H987" s="23"/>
    </row>
    <row r="988" spans="1:8">
      <c r="A988" s="23" t="s">
        <v>1306</v>
      </c>
      <c r="B988" s="23" t="s">
        <v>6429</v>
      </c>
      <c r="H988" s="23"/>
    </row>
    <row r="989" spans="1:8">
      <c r="A989" s="23" t="s">
        <v>1307</v>
      </c>
      <c r="B989" s="23" t="s">
        <v>6315</v>
      </c>
      <c r="H989" s="23"/>
    </row>
    <row r="990" spans="1:8">
      <c r="A990" s="23" t="s">
        <v>1308</v>
      </c>
      <c r="B990" s="23" t="s">
        <v>6156</v>
      </c>
      <c r="H990" s="23"/>
    </row>
    <row r="991" spans="1:8">
      <c r="A991" s="23" t="s">
        <v>1309</v>
      </c>
      <c r="B991" s="23" t="s">
        <v>6346</v>
      </c>
      <c r="H991" s="23"/>
    </row>
    <row r="992" spans="1:8">
      <c r="A992" s="23" t="s">
        <v>1310</v>
      </c>
      <c r="B992" s="23" t="s">
        <v>6407</v>
      </c>
      <c r="H992" s="23"/>
    </row>
    <row r="993" spans="1:8">
      <c r="A993" s="23" t="s">
        <v>1311</v>
      </c>
      <c r="B993" s="23" t="s">
        <v>6085</v>
      </c>
      <c r="H993" s="23"/>
    </row>
    <row r="994" spans="1:8">
      <c r="A994" s="23" t="s">
        <v>1312</v>
      </c>
      <c r="B994" s="23" t="s">
        <v>6131</v>
      </c>
      <c r="H994" s="23"/>
    </row>
    <row r="995" spans="1:8">
      <c r="A995" s="23" t="s">
        <v>1313</v>
      </c>
      <c r="B995" s="23" t="s">
        <v>6172</v>
      </c>
      <c r="H995" s="23"/>
    </row>
    <row r="996" spans="1:8">
      <c r="A996" s="23" t="s">
        <v>1314</v>
      </c>
      <c r="B996" s="23" t="s">
        <v>6173</v>
      </c>
      <c r="H996" s="23"/>
    </row>
    <row r="997" spans="1:8">
      <c r="A997" s="23" t="s">
        <v>1315</v>
      </c>
      <c r="B997" s="23" t="s">
        <v>6282</v>
      </c>
      <c r="H997" s="23"/>
    </row>
    <row r="998" spans="1:8">
      <c r="A998" s="23" t="s">
        <v>1316</v>
      </c>
      <c r="B998" s="23" t="s">
        <v>6211</v>
      </c>
      <c r="H998" s="23"/>
    </row>
    <row r="999" spans="1:8">
      <c r="A999" s="23" t="s">
        <v>1317</v>
      </c>
      <c r="B999" s="23" t="s">
        <v>6363</v>
      </c>
      <c r="H999" s="23"/>
    </row>
    <row r="1000" spans="1:8">
      <c r="A1000" s="23" t="s">
        <v>1318</v>
      </c>
      <c r="B1000" s="23" t="s">
        <v>6157</v>
      </c>
      <c r="H1000" s="23"/>
    </row>
    <row r="1001" spans="1:8">
      <c r="A1001" s="23" t="s">
        <v>1319</v>
      </c>
      <c r="B1001" s="23" t="s">
        <v>6430</v>
      </c>
      <c r="H1001" s="23"/>
    </row>
    <row r="1002" spans="1:8">
      <c r="A1002" s="23" t="s">
        <v>1320</v>
      </c>
      <c r="B1002" s="23" t="s">
        <v>6226</v>
      </c>
      <c r="H1002" s="23"/>
    </row>
    <row r="1003" spans="1:8">
      <c r="A1003" s="23" t="s">
        <v>1321</v>
      </c>
      <c r="B1003" s="23" t="s">
        <v>6542</v>
      </c>
      <c r="H1003" s="23"/>
    </row>
    <row r="1004" spans="1:8">
      <c r="A1004" s="23" t="s">
        <v>1322</v>
      </c>
      <c r="B1004" s="23" t="s">
        <v>6382</v>
      </c>
      <c r="H1004" s="23"/>
    </row>
    <row r="1005" spans="1:8">
      <c r="A1005" s="23" t="s">
        <v>1323</v>
      </c>
      <c r="B1005" s="23" t="s">
        <v>6544</v>
      </c>
      <c r="H1005" s="23"/>
    </row>
    <row r="1006" spans="1:8">
      <c r="A1006" s="23" t="s">
        <v>1325</v>
      </c>
      <c r="B1006" s="23" t="s">
        <v>6545</v>
      </c>
      <c r="H1006" s="23"/>
    </row>
    <row r="1007" spans="1:8">
      <c r="A1007" s="23" t="s">
        <v>1326</v>
      </c>
      <c r="B1007" s="23" t="s">
        <v>6579</v>
      </c>
      <c r="H1007" s="23"/>
    </row>
    <row r="1008" spans="1:8">
      <c r="A1008" s="23" t="s">
        <v>1328</v>
      </c>
      <c r="B1008" s="23" t="s">
        <v>6174</v>
      </c>
      <c r="H1008" s="23"/>
    </row>
    <row r="1009" spans="1:8">
      <c r="A1009" s="23" t="s">
        <v>1329</v>
      </c>
      <c r="B1009" s="23" t="s">
        <v>6347</v>
      </c>
      <c r="H1009" s="23"/>
    </row>
    <row r="1010" spans="1:8">
      <c r="A1010" s="23" t="s">
        <v>1330</v>
      </c>
      <c r="B1010" s="23" t="s">
        <v>6227</v>
      </c>
      <c r="H1010" s="23"/>
    </row>
    <row r="1011" spans="1:8">
      <c r="A1011" s="23" t="s">
        <v>1331</v>
      </c>
      <c r="B1011" s="23" t="s">
        <v>6158</v>
      </c>
      <c r="H1011" s="23"/>
    </row>
    <row r="1012" spans="1:8">
      <c r="A1012" s="23" t="s">
        <v>1332</v>
      </c>
      <c r="B1012" s="23" t="s">
        <v>6408</v>
      </c>
      <c r="H1012" s="23"/>
    </row>
    <row r="1013" spans="1:8">
      <c r="A1013" s="23" t="s">
        <v>1333</v>
      </c>
      <c r="B1013" s="23" t="s">
        <v>6212</v>
      </c>
      <c r="H1013" s="23"/>
    </row>
    <row r="1014" spans="1:8">
      <c r="A1014" s="23" t="s">
        <v>1334</v>
      </c>
      <c r="B1014" s="23" t="s">
        <v>6456</v>
      </c>
      <c r="H1014" s="23"/>
    </row>
    <row r="1015" spans="1:8">
      <c r="A1015" s="23" t="s">
        <v>1335</v>
      </c>
      <c r="B1015" s="23" t="s">
        <v>6487</v>
      </c>
      <c r="H1015" s="23"/>
    </row>
    <row r="1016" spans="1:8">
      <c r="A1016" s="23" t="s">
        <v>1336</v>
      </c>
      <c r="B1016" s="23" t="s">
        <v>6364</v>
      </c>
      <c r="H1016" s="23"/>
    </row>
    <row r="1017" spans="1:8">
      <c r="A1017" s="23" t="s">
        <v>1337</v>
      </c>
      <c r="B1017" s="23" t="s">
        <v>6488</v>
      </c>
      <c r="H1017" s="23"/>
    </row>
    <row r="1018" spans="1:8">
      <c r="A1018" s="23" t="s">
        <v>1338</v>
      </c>
      <c r="B1018" s="23" t="s">
        <v>6159</v>
      </c>
      <c r="H1018" s="23"/>
    </row>
    <row r="1019" spans="1:8">
      <c r="A1019" s="23" t="s">
        <v>1339</v>
      </c>
      <c r="B1019" s="23" t="s">
        <v>6285</v>
      </c>
      <c r="H1019" s="23"/>
    </row>
    <row r="1020" spans="1:8">
      <c r="A1020" s="23" t="s">
        <v>1340</v>
      </c>
      <c r="B1020" s="23" t="s">
        <v>6489</v>
      </c>
      <c r="H1020" s="23"/>
    </row>
    <row r="1021" spans="1:8">
      <c r="A1021" s="23" t="s">
        <v>1341</v>
      </c>
      <c r="B1021" s="23" t="s">
        <v>6228</v>
      </c>
      <c r="H1021" s="23"/>
    </row>
    <row r="1022" spans="1:8">
      <c r="A1022" s="23" t="s">
        <v>1342</v>
      </c>
      <c r="B1022" s="23" t="s">
        <v>6175</v>
      </c>
      <c r="H1022" s="23"/>
    </row>
    <row r="1023" spans="1:8">
      <c r="A1023" s="23" t="s">
        <v>1343</v>
      </c>
      <c r="B1023" s="23" t="s">
        <v>6457</v>
      </c>
      <c r="H1023" s="23"/>
    </row>
    <row r="1024" spans="1:8">
      <c r="A1024" s="23" t="s">
        <v>1344</v>
      </c>
      <c r="B1024" s="23" t="s">
        <v>6229</v>
      </c>
      <c r="H1024" s="23"/>
    </row>
    <row r="1025" spans="1:8">
      <c r="A1025" s="23" t="s">
        <v>1345</v>
      </c>
      <c r="B1025" s="23" t="s">
        <v>6230</v>
      </c>
      <c r="H1025" s="23"/>
    </row>
    <row r="1026" spans="1:8">
      <c r="A1026" s="23" t="s">
        <v>1346</v>
      </c>
      <c r="B1026" s="23" t="s">
        <v>6331</v>
      </c>
      <c r="H1026" s="23"/>
    </row>
    <row r="1027" spans="1:8">
      <c r="A1027" s="23" t="s">
        <v>1347</v>
      </c>
      <c r="B1027" s="23" t="s">
        <v>6231</v>
      </c>
      <c r="H1027" s="23"/>
    </row>
    <row r="1028" spans="1:8">
      <c r="A1028" s="23" t="s">
        <v>1348</v>
      </c>
      <c r="B1028" s="23" t="s">
        <v>6431</v>
      </c>
      <c r="H1028" s="23"/>
    </row>
    <row r="1029" spans="1:8">
      <c r="A1029" s="23" t="s">
        <v>1349</v>
      </c>
      <c r="B1029" s="23" t="s">
        <v>6490</v>
      </c>
      <c r="H1029" s="23"/>
    </row>
    <row r="1030" spans="1:8">
      <c r="A1030" s="23" t="s">
        <v>1350</v>
      </c>
      <c r="B1030" s="23" t="s">
        <v>6286</v>
      </c>
      <c r="H1030" s="23"/>
    </row>
    <row r="1031" spans="1:8">
      <c r="A1031" s="23" t="s">
        <v>1351</v>
      </c>
      <c r="B1031" s="23" t="s">
        <v>6132</v>
      </c>
      <c r="H1031" s="23"/>
    </row>
    <row r="1032" spans="1:8">
      <c r="A1032" s="23" t="s">
        <v>1352</v>
      </c>
      <c r="B1032" s="23" t="s">
        <v>6287</v>
      </c>
      <c r="H1032" s="23"/>
    </row>
    <row r="1033" spans="1:8">
      <c r="A1033" s="23" t="s">
        <v>1353</v>
      </c>
      <c r="B1033" s="23" t="s">
        <v>6458</v>
      </c>
      <c r="H1033" s="23"/>
    </row>
    <row r="1034" spans="1:8">
      <c r="A1034" s="23" t="s">
        <v>1354</v>
      </c>
      <c r="B1034" s="23" t="s">
        <v>6288</v>
      </c>
      <c r="H1034" s="23"/>
    </row>
    <row r="1035" spans="1:8">
      <c r="A1035" s="23" t="s">
        <v>1355</v>
      </c>
      <c r="B1035" s="23" t="s">
        <v>6316</v>
      </c>
      <c r="H1035" s="23"/>
    </row>
    <row r="1036" spans="1:8">
      <c r="A1036" s="23" t="s">
        <v>1356</v>
      </c>
      <c r="B1036" s="23" t="s">
        <v>6252</v>
      </c>
      <c r="H1036" s="23"/>
    </row>
    <row r="1037" spans="1:8">
      <c r="A1037" s="23" t="s">
        <v>1357</v>
      </c>
      <c r="B1037" s="23" t="s">
        <v>6289</v>
      </c>
      <c r="H1037" s="23"/>
    </row>
    <row r="1038" spans="1:8">
      <c r="A1038" s="23" t="s">
        <v>1358</v>
      </c>
      <c r="B1038" s="23" t="s">
        <v>6491</v>
      </c>
      <c r="H1038" s="23"/>
    </row>
    <row r="1039" spans="1:8">
      <c r="A1039" s="23" t="s">
        <v>1359</v>
      </c>
      <c r="B1039" s="23" t="s">
        <v>6290</v>
      </c>
      <c r="H1039" s="23"/>
    </row>
    <row r="1040" spans="1:8">
      <c r="A1040" s="23" t="s">
        <v>1360</v>
      </c>
      <c r="B1040" s="23" t="s">
        <v>6432</v>
      </c>
      <c r="H1040" s="23"/>
    </row>
    <row r="1041" spans="1:8">
      <c r="A1041" s="23" t="s">
        <v>1361</v>
      </c>
      <c r="B1041" s="23" t="s">
        <v>6176</v>
      </c>
      <c r="H1041" s="23"/>
    </row>
    <row r="1042" spans="1:8">
      <c r="A1042" s="23" t="s">
        <v>1362</v>
      </c>
      <c r="B1042" s="23" t="s">
        <v>6133</v>
      </c>
      <c r="H1042" s="23"/>
    </row>
    <row r="1043" spans="1:8">
      <c r="A1043" s="23" t="s">
        <v>1363</v>
      </c>
      <c r="B1043" s="23" t="s">
        <v>6459</v>
      </c>
      <c r="H1043" s="23"/>
    </row>
    <row r="1044" spans="1:8">
      <c r="A1044" s="23" t="s">
        <v>1364</v>
      </c>
      <c r="B1044" s="23" t="s">
        <v>6243</v>
      </c>
      <c r="H1044" s="23"/>
    </row>
    <row r="1045" spans="1:8">
      <c r="A1045" s="23" t="s">
        <v>1365</v>
      </c>
      <c r="B1045" s="23" t="s">
        <v>6134</v>
      </c>
      <c r="H1045" s="23"/>
    </row>
    <row r="1046" spans="1:8">
      <c r="A1046" s="23" t="s">
        <v>1366</v>
      </c>
      <c r="B1046" s="23" t="s">
        <v>6160</v>
      </c>
      <c r="H1046" s="23"/>
    </row>
    <row r="1047" spans="1:8">
      <c r="A1047" s="23" t="s">
        <v>1367</v>
      </c>
      <c r="B1047" s="23" t="s">
        <v>6161</v>
      </c>
      <c r="H1047" s="23"/>
    </row>
    <row r="1048" spans="1:8">
      <c r="A1048" s="23" t="s">
        <v>1368</v>
      </c>
      <c r="B1048" s="23" t="s">
        <v>6291</v>
      </c>
      <c r="H1048" s="23"/>
    </row>
    <row r="1049" spans="1:8">
      <c r="A1049" s="23" t="s">
        <v>1369</v>
      </c>
      <c r="B1049" s="23" t="s">
        <v>6433</v>
      </c>
      <c r="H1049" s="23"/>
    </row>
    <row r="1050" spans="1:8">
      <c r="A1050" s="23" t="s">
        <v>1370</v>
      </c>
      <c r="B1050" s="23" t="s">
        <v>6460</v>
      </c>
      <c r="H1050" s="23"/>
    </row>
    <row r="1051" spans="1:8">
      <c r="A1051" s="23" t="s">
        <v>1371</v>
      </c>
      <c r="B1051" s="23" t="s">
        <v>6232</v>
      </c>
      <c r="H1051" s="23"/>
    </row>
    <row r="1052" spans="1:8">
      <c r="A1052" s="23" t="s">
        <v>1372</v>
      </c>
      <c r="B1052" s="23" t="s">
        <v>6191</v>
      </c>
      <c r="H1052" s="23"/>
    </row>
    <row r="1053" spans="1:8">
      <c r="A1053" s="23" t="s">
        <v>1373</v>
      </c>
      <c r="B1053" s="23" t="s">
        <v>6192</v>
      </c>
      <c r="H1053" s="23"/>
    </row>
    <row r="1054" spans="1:8">
      <c r="A1054" s="23" t="s">
        <v>1374</v>
      </c>
      <c r="B1054" s="23" t="s">
        <v>6292</v>
      </c>
      <c r="H1054" s="23"/>
    </row>
    <row r="1055" spans="1:8">
      <c r="A1055" s="23" t="s">
        <v>1375</v>
      </c>
      <c r="B1055" s="23" t="s">
        <v>6492</v>
      </c>
      <c r="H1055" s="23"/>
    </row>
    <row r="1056" spans="1:8">
      <c r="A1056" s="23" t="s">
        <v>1376</v>
      </c>
      <c r="B1056" s="23" t="s">
        <v>6293</v>
      </c>
      <c r="H1056" s="23"/>
    </row>
    <row r="1057" spans="1:8">
      <c r="A1057" s="23" t="s">
        <v>1377</v>
      </c>
      <c r="B1057" s="23" t="s">
        <v>6294</v>
      </c>
      <c r="H1057" s="23"/>
    </row>
    <row r="1058" spans="1:8">
      <c r="A1058" s="23" t="s">
        <v>1378</v>
      </c>
      <c r="B1058" s="23" t="s">
        <v>6162</v>
      </c>
      <c r="H1058" s="23"/>
    </row>
    <row r="1059" spans="1:8">
      <c r="A1059" s="23" t="s">
        <v>1379</v>
      </c>
      <c r="B1059" s="23" t="s">
        <v>6461</v>
      </c>
      <c r="H1059" s="23"/>
    </row>
    <row r="1060" spans="1:8">
      <c r="A1060" s="23" t="s">
        <v>1380</v>
      </c>
      <c r="B1060" s="23" t="s">
        <v>6462</v>
      </c>
      <c r="H1060" s="23"/>
    </row>
    <row r="1061" spans="1:8">
      <c r="A1061" s="23" t="s">
        <v>1381</v>
      </c>
      <c r="B1061" s="23" t="s">
        <v>6493</v>
      </c>
      <c r="H1061" s="23"/>
    </row>
    <row r="1062" spans="1:8">
      <c r="A1062" s="23" t="s">
        <v>1382</v>
      </c>
      <c r="B1062" s="23" t="s">
        <v>6409</v>
      </c>
      <c r="H1062" s="23"/>
    </row>
    <row r="1063" spans="1:8">
      <c r="A1063" s="23" t="s">
        <v>1383</v>
      </c>
      <c r="B1063" s="23" t="s">
        <v>6434</v>
      </c>
      <c r="H1063" s="23"/>
    </row>
    <row r="1064" spans="1:8">
      <c r="A1064" s="23" t="s">
        <v>1384</v>
      </c>
      <c r="B1064" s="23" t="s">
        <v>6163</v>
      </c>
      <c r="H1064" s="23"/>
    </row>
    <row r="1065" spans="1:8">
      <c r="A1065" s="23" t="s">
        <v>1385</v>
      </c>
      <c r="B1065" s="23" t="s">
        <v>6295</v>
      </c>
      <c r="H1065" s="23"/>
    </row>
    <row r="1066" spans="1:8">
      <c r="A1066" s="23" t="s">
        <v>1386</v>
      </c>
      <c r="B1066" s="23" t="s">
        <v>6193</v>
      </c>
      <c r="H1066" s="23"/>
    </row>
    <row r="1067" spans="1:8">
      <c r="A1067" s="23" t="s">
        <v>1387</v>
      </c>
      <c r="B1067" s="23" t="s">
        <v>6177</v>
      </c>
      <c r="H1067" s="23"/>
    </row>
    <row r="1068" spans="1:8">
      <c r="A1068" s="23" t="s">
        <v>1388</v>
      </c>
      <c r="B1068" s="23" t="s">
        <v>6213</v>
      </c>
      <c r="H1068" s="23"/>
    </row>
    <row r="1069" spans="1:8">
      <c r="A1069" s="23" t="s">
        <v>1389</v>
      </c>
      <c r="B1069" s="23" t="s">
        <v>6410</v>
      </c>
      <c r="H1069" s="23"/>
    </row>
    <row r="1070" spans="1:8">
      <c r="A1070" s="23" t="s">
        <v>1390</v>
      </c>
      <c r="B1070" s="23" t="s">
        <v>6296</v>
      </c>
      <c r="H1070" s="23"/>
    </row>
    <row r="1071" spans="1:8">
      <c r="A1071" s="23" t="s">
        <v>1391</v>
      </c>
      <c r="B1071" s="23" t="s">
        <v>6195</v>
      </c>
      <c r="H1071" s="23"/>
    </row>
    <row r="1072" spans="1:8">
      <c r="A1072" s="23" t="s">
        <v>1392</v>
      </c>
      <c r="B1072" s="23" t="s">
        <v>6135</v>
      </c>
      <c r="H1072" s="23"/>
    </row>
    <row r="1073" spans="1:8">
      <c r="A1073" s="23" t="s">
        <v>1393</v>
      </c>
      <c r="B1073" s="23" t="s">
        <v>6283</v>
      </c>
      <c r="H1073" s="23"/>
    </row>
    <row r="1074" spans="1:8">
      <c r="A1074" s="23" t="s">
        <v>1394</v>
      </c>
      <c r="B1074" s="23" t="s">
        <v>6325</v>
      </c>
      <c r="H1074" s="23"/>
    </row>
    <row r="1075" spans="1:8">
      <c r="A1075" s="23" t="s">
        <v>1395</v>
      </c>
      <c r="B1075" s="23" t="s">
        <v>6244</v>
      </c>
      <c r="H1075" s="23"/>
    </row>
    <row r="1076" spans="1:8">
      <c r="A1076" s="23" t="s">
        <v>1396</v>
      </c>
      <c r="B1076" s="23" t="s">
        <v>6494</v>
      </c>
      <c r="H1076" s="23"/>
    </row>
    <row r="1077" spans="1:8">
      <c r="A1077" s="23" t="s">
        <v>1397</v>
      </c>
      <c r="B1077" s="23" t="s">
        <v>6263</v>
      </c>
      <c r="H1077" s="23"/>
    </row>
    <row r="1078" spans="1:8">
      <c r="A1078" s="23" t="s">
        <v>1398</v>
      </c>
      <c r="B1078" s="23" t="s">
        <v>6245</v>
      </c>
      <c r="H1078" s="23"/>
    </row>
    <row r="1079" spans="1:8">
      <c r="A1079" s="23" t="s">
        <v>1399</v>
      </c>
      <c r="B1079" s="23" t="s">
        <v>6339</v>
      </c>
      <c r="H1079" s="23"/>
    </row>
    <row r="1080" spans="1:8">
      <c r="A1080" s="23" t="s">
        <v>1400</v>
      </c>
      <c r="B1080" s="23" t="s">
        <v>6495</v>
      </c>
      <c r="H1080" s="23"/>
    </row>
    <row r="1081" spans="1:8">
      <c r="A1081" s="23" t="s">
        <v>1401</v>
      </c>
      <c r="B1081" s="23" t="s">
        <v>6253</v>
      </c>
      <c r="H1081" s="23"/>
    </row>
    <row r="1082" spans="1:8">
      <c r="A1082" s="23" t="s">
        <v>1402</v>
      </c>
      <c r="B1082" s="23" t="s">
        <v>6246</v>
      </c>
      <c r="H1082" s="23"/>
    </row>
    <row r="1083" spans="1:8">
      <c r="A1083" s="23" t="s">
        <v>1403</v>
      </c>
      <c r="B1083" s="23" t="s">
        <v>6196</v>
      </c>
      <c r="H1083" s="23"/>
    </row>
    <row r="1084" spans="1:8">
      <c r="A1084" s="23" t="s">
        <v>1404</v>
      </c>
      <c r="B1084" s="23" t="s">
        <v>6284</v>
      </c>
      <c r="H1084" s="23"/>
    </row>
    <row r="1085" spans="1:8">
      <c r="A1085" s="23" t="s">
        <v>1405</v>
      </c>
      <c r="B1085" s="23" t="s">
        <v>6463</v>
      </c>
      <c r="H1085" s="23"/>
    </row>
    <row r="1086" spans="1:8">
      <c r="A1086" s="23" t="s">
        <v>1406</v>
      </c>
      <c r="B1086" s="23" t="s">
        <v>6136</v>
      </c>
      <c r="H1086" s="23"/>
    </row>
    <row r="1087" spans="1:8">
      <c r="A1087" s="23" t="s">
        <v>1407</v>
      </c>
      <c r="B1087" s="23" t="s">
        <v>6214</v>
      </c>
      <c r="H1087" s="23"/>
    </row>
    <row r="1088" spans="1:8">
      <c r="A1088" s="23" t="s">
        <v>1408</v>
      </c>
      <c r="B1088" s="23" t="s">
        <v>6326</v>
      </c>
      <c r="H1088" s="23"/>
    </row>
    <row r="1089" spans="1:8">
      <c r="A1089" s="23" t="s">
        <v>1409</v>
      </c>
      <c r="B1089" s="23" t="s">
        <v>6383</v>
      </c>
      <c r="H1089" s="23"/>
    </row>
    <row r="1090" spans="1:8">
      <c r="A1090" s="23" t="s">
        <v>1410</v>
      </c>
      <c r="B1090" s="23" t="s">
        <v>6435</v>
      </c>
      <c r="H1090" s="23"/>
    </row>
    <row r="1091" spans="1:8">
      <c r="A1091" s="23" t="s">
        <v>1411</v>
      </c>
      <c r="B1091" s="23" t="s">
        <v>6254</v>
      </c>
      <c r="H1091" s="23"/>
    </row>
    <row r="1092" spans="1:8">
      <c r="A1092" s="23" t="s">
        <v>1412</v>
      </c>
      <c r="B1092" s="23" t="s">
        <v>6233</v>
      </c>
      <c r="H1092" s="23"/>
    </row>
    <row r="1093" spans="1:8">
      <c r="A1093" s="23" t="s">
        <v>1413</v>
      </c>
      <c r="B1093" s="23" t="s">
        <v>6164</v>
      </c>
      <c r="H1093" s="23"/>
    </row>
    <row r="1094" spans="1:8">
      <c r="A1094" s="23" t="s">
        <v>1414</v>
      </c>
      <c r="B1094" s="23" t="s">
        <v>6137</v>
      </c>
      <c r="H1094" s="23"/>
    </row>
    <row r="1095" spans="1:8">
      <c r="A1095" s="23" t="s">
        <v>1415</v>
      </c>
      <c r="B1095" s="23" t="s">
        <v>6496</v>
      </c>
      <c r="H1095" s="23"/>
    </row>
    <row r="1096" spans="1:8">
      <c r="A1096" s="23" t="s">
        <v>1416</v>
      </c>
      <c r="B1096" s="23" t="s">
        <v>6215</v>
      </c>
      <c r="H1096" s="23"/>
    </row>
    <row r="1097" spans="1:8">
      <c r="A1097" s="23" t="s">
        <v>1417</v>
      </c>
      <c r="B1097" s="23" t="s">
        <v>6464</v>
      </c>
      <c r="H1097" s="23"/>
    </row>
    <row r="1098" spans="1:8">
      <c r="A1098" s="23" t="s">
        <v>1418</v>
      </c>
      <c r="B1098" s="23" t="s">
        <v>6197</v>
      </c>
      <c r="H1098" s="23"/>
    </row>
    <row r="1099" spans="1:8">
      <c r="A1099" s="23" t="s">
        <v>1419</v>
      </c>
      <c r="B1099" s="23" t="s">
        <v>6247</v>
      </c>
      <c r="H1099" s="23"/>
    </row>
    <row r="1100" spans="1:8">
      <c r="A1100" s="23" t="s">
        <v>1420</v>
      </c>
      <c r="B1100" s="23" t="s">
        <v>6248</v>
      </c>
      <c r="H1100" s="23"/>
    </row>
    <row r="1101" spans="1:8">
      <c r="A1101" s="23" t="s">
        <v>1421</v>
      </c>
      <c r="B1101" s="23" t="s">
        <v>6348</v>
      </c>
      <c r="H1101" s="23"/>
    </row>
    <row r="1102" spans="1:8">
      <c r="A1102" s="23" t="s">
        <v>1422</v>
      </c>
      <c r="B1102" s="23" t="s">
        <v>6465</v>
      </c>
      <c r="H1102" s="23"/>
    </row>
    <row r="1103" spans="1:8">
      <c r="A1103" s="23" t="s">
        <v>1423</v>
      </c>
      <c r="B1103" s="23" t="s">
        <v>6269</v>
      </c>
      <c r="H1103" s="23"/>
    </row>
    <row r="1104" spans="1:8">
      <c r="A1104" s="23" t="s">
        <v>1424</v>
      </c>
      <c r="B1104" s="23" t="s">
        <v>6466</v>
      </c>
      <c r="H1104" s="23"/>
    </row>
    <row r="1105" spans="1:8">
      <c r="A1105" s="23" t="s">
        <v>1425</v>
      </c>
      <c r="B1105" s="23" t="s">
        <v>6327</v>
      </c>
      <c r="H1105" s="23"/>
    </row>
    <row r="1106" spans="1:8">
      <c r="A1106" s="23" t="s">
        <v>1426</v>
      </c>
      <c r="B1106" s="23" t="s">
        <v>6270</v>
      </c>
      <c r="H1106" s="23"/>
    </row>
    <row r="1107" spans="1:8">
      <c r="A1107" s="23" t="s">
        <v>1427</v>
      </c>
      <c r="B1107" s="23" t="s">
        <v>6198</v>
      </c>
      <c r="H1107" s="23"/>
    </row>
    <row r="1108" spans="1:8">
      <c r="A1108" s="23" t="s">
        <v>1428</v>
      </c>
      <c r="B1108" s="23" t="s">
        <v>6467</v>
      </c>
      <c r="H1108" s="23"/>
    </row>
    <row r="1109" spans="1:8">
      <c r="A1109" s="23" t="s">
        <v>1429</v>
      </c>
      <c r="B1109" s="23" t="s">
        <v>6199</v>
      </c>
      <c r="H1109" s="23"/>
    </row>
    <row r="1110" spans="1:8">
      <c r="A1110" s="23" t="s">
        <v>1430</v>
      </c>
      <c r="B1110" s="23" t="s">
        <v>6200</v>
      </c>
      <c r="H1110" s="23"/>
    </row>
    <row r="1111" spans="1:8">
      <c r="A1111" s="23" t="s">
        <v>1431</v>
      </c>
      <c r="B1111" s="23" t="s">
        <v>6468</v>
      </c>
      <c r="H1111" s="23"/>
    </row>
    <row r="1112" spans="1:8">
      <c r="A1112" s="23" t="s">
        <v>1432</v>
      </c>
      <c r="B1112" s="23" t="s">
        <v>6497</v>
      </c>
      <c r="H1112" s="23"/>
    </row>
    <row r="1113" spans="1:8">
      <c r="A1113" s="23" t="s">
        <v>1433</v>
      </c>
      <c r="B1113" s="23" t="s">
        <v>6411</v>
      </c>
      <c r="H1113" s="23"/>
    </row>
    <row r="1114" spans="1:8">
      <c r="A1114" s="23" t="s">
        <v>1434</v>
      </c>
      <c r="B1114" s="23" t="s">
        <v>6412</v>
      </c>
      <c r="H1114" s="23"/>
    </row>
    <row r="1115" spans="1:8">
      <c r="A1115" s="23" t="s">
        <v>1435</v>
      </c>
      <c r="B1115" s="23" t="s">
        <v>6413</v>
      </c>
      <c r="H1115" s="23"/>
    </row>
    <row r="1116" spans="1:8">
      <c r="A1116" s="23" t="s">
        <v>1436</v>
      </c>
      <c r="B1116" s="23" t="s">
        <v>6414</v>
      </c>
      <c r="H1116" s="23"/>
    </row>
    <row r="1117" spans="1:8">
      <c r="A1117" s="23" t="s">
        <v>1437</v>
      </c>
      <c r="B1117" s="23" t="s">
        <v>6415</v>
      </c>
      <c r="H1117" s="23"/>
    </row>
    <row r="1118" spans="1:8">
      <c r="A1118" s="23" t="s">
        <v>1438</v>
      </c>
      <c r="B1118" s="23" t="s">
        <v>6416</v>
      </c>
      <c r="H1118" s="23"/>
    </row>
    <row r="1119" spans="1:8">
      <c r="A1119" s="23" t="s">
        <v>1439</v>
      </c>
      <c r="B1119" s="23" t="s">
        <v>6216</v>
      </c>
      <c r="H1119" s="23"/>
    </row>
    <row r="1120" spans="1:8">
      <c r="A1120" s="23" t="s">
        <v>1440</v>
      </c>
      <c r="B1120" s="23" t="s">
        <v>6469</v>
      </c>
      <c r="H1120" s="23"/>
    </row>
    <row r="1121" spans="1:8">
      <c r="A1121" s="23" t="s">
        <v>1441</v>
      </c>
      <c r="B1121" s="23" t="s">
        <v>6470</v>
      </c>
      <c r="H1121" s="23"/>
    </row>
    <row r="1122" spans="1:8">
      <c r="A1122" s="23" t="s">
        <v>1442</v>
      </c>
      <c r="B1122" s="23" t="s">
        <v>6349</v>
      </c>
      <c r="H1122" s="23"/>
    </row>
    <row r="1123" spans="1:8">
      <c r="A1123" s="23" t="s">
        <v>1443</v>
      </c>
      <c r="B1123" s="23" t="s">
        <v>6328</v>
      </c>
      <c r="H1123" s="23"/>
    </row>
    <row r="1124" spans="1:8">
      <c r="A1124" s="23" t="s">
        <v>1444</v>
      </c>
      <c r="B1124" s="23" t="s">
        <v>6436</v>
      </c>
      <c r="H1124" s="23"/>
    </row>
    <row r="1125" spans="1:8">
      <c r="A1125" s="23" t="s">
        <v>1445</v>
      </c>
      <c r="B1125" s="23" t="s">
        <v>6498</v>
      </c>
      <c r="H1125" s="23"/>
    </row>
    <row r="1126" spans="1:8">
      <c r="A1126" s="23" t="s">
        <v>1446</v>
      </c>
      <c r="B1126" s="23" t="s">
        <v>6264</v>
      </c>
      <c r="H1126" s="23"/>
    </row>
    <row r="1127" spans="1:8">
      <c r="A1127" s="23" t="s">
        <v>1447</v>
      </c>
      <c r="B1127" s="23" t="s">
        <v>6473</v>
      </c>
      <c r="H1127" s="23"/>
    </row>
    <row r="1128" spans="1:8">
      <c r="A1128" s="23" t="s">
        <v>1448</v>
      </c>
      <c r="B1128" s="23" t="s">
        <v>6139</v>
      </c>
      <c r="H1128" s="23"/>
    </row>
    <row r="1129" spans="1:8">
      <c r="A1129" s="23" t="s">
        <v>1449</v>
      </c>
      <c r="B1129" s="23" t="s">
        <v>6320</v>
      </c>
      <c r="H1129" s="23"/>
    </row>
    <row r="1130" spans="1:8">
      <c r="A1130" s="23" t="s">
        <v>1450</v>
      </c>
      <c r="B1130" s="23" t="s">
        <v>6384</v>
      </c>
      <c r="H1130" s="23"/>
    </row>
    <row r="1131" spans="1:8">
      <c r="A1131" s="23" t="s">
        <v>1451</v>
      </c>
      <c r="B1131" s="23" t="s">
        <v>6369</v>
      </c>
      <c r="H1131" s="23"/>
    </row>
    <row r="1132" spans="1:8">
      <c r="A1132" s="23" t="s">
        <v>1452</v>
      </c>
      <c r="B1132" s="23" t="s">
        <v>6474</v>
      </c>
      <c r="H1132" s="23"/>
    </row>
    <row r="1133" spans="1:8">
      <c r="A1133" s="23" t="s">
        <v>1453</v>
      </c>
      <c r="B1133" s="23" t="s">
        <v>6333</v>
      </c>
      <c r="H1133" s="23"/>
    </row>
    <row r="1134" spans="1:8">
      <c r="A1134" s="23" t="s">
        <v>1454</v>
      </c>
      <c r="B1134" s="23" t="s">
        <v>6385</v>
      </c>
      <c r="H1134" s="23"/>
    </row>
    <row r="1135" spans="1:8">
      <c r="A1135" s="23" t="s">
        <v>1455</v>
      </c>
      <c r="B1135" s="23" t="s">
        <v>6250</v>
      </c>
      <c r="H1135" s="23"/>
    </row>
    <row r="1136" spans="1:8">
      <c r="A1136" s="23" t="s">
        <v>1456</v>
      </c>
      <c r="B1136" s="23" t="s">
        <v>6475</v>
      </c>
      <c r="H1136" s="23"/>
    </row>
    <row r="1137" spans="1:8">
      <c r="A1137" s="23" t="s">
        <v>1457</v>
      </c>
      <c r="B1137" s="23" t="s">
        <v>6438</v>
      </c>
      <c r="H1137" s="23"/>
    </row>
    <row r="1138" spans="1:8">
      <c r="A1138" s="23" t="s">
        <v>1458</v>
      </c>
      <c r="B1138" s="23" t="s">
        <v>6334</v>
      </c>
      <c r="H1138" s="23"/>
    </row>
    <row r="1139" spans="1:8">
      <c r="A1139" s="23" t="s">
        <v>1459</v>
      </c>
      <c r="B1139" s="23" t="s">
        <v>6167</v>
      </c>
      <c r="H1139" s="23"/>
    </row>
    <row r="1140" spans="1:8">
      <c r="A1140" s="23" t="s">
        <v>1460</v>
      </c>
      <c r="B1140" s="23" t="s">
        <v>6419</v>
      </c>
      <c r="H1140" s="23"/>
    </row>
    <row r="1141" spans="1:8">
      <c r="A1141" s="23" t="s">
        <v>1461</v>
      </c>
      <c r="B1141" s="23" t="s">
        <v>6321</v>
      </c>
      <c r="H1141" s="23"/>
    </row>
    <row r="1142" spans="1:8">
      <c r="A1142" s="23" t="s">
        <v>1462</v>
      </c>
      <c r="B1142" s="23" t="s">
        <v>6546</v>
      </c>
      <c r="H1142" s="23"/>
    </row>
    <row r="1143" spans="1:8">
      <c r="A1143" s="23" t="s">
        <v>1463</v>
      </c>
      <c r="B1143" s="23" t="s">
        <v>6547</v>
      </c>
      <c r="H1143" s="23"/>
    </row>
    <row r="1144" spans="1:8">
      <c r="A1144" s="23" t="s">
        <v>1464</v>
      </c>
      <c r="B1144" s="23" t="s">
        <v>6548</v>
      </c>
      <c r="H1144" s="23"/>
    </row>
    <row r="1145" spans="1:8">
      <c r="A1145" s="23" t="s">
        <v>1465</v>
      </c>
      <c r="B1145" s="23" t="s">
        <v>6476</v>
      </c>
      <c r="H1145" s="23"/>
    </row>
    <row r="1146" spans="1:8">
      <c r="A1146" s="23" t="s">
        <v>1466</v>
      </c>
      <c r="B1146" s="23" t="s">
        <v>6420</v>
      </c>
      <c r="H1146" s="23"/>
    </row>
    <row r="1147" spans="1:8">
      <c r="A1147" s="23" t="s">
        <v>1467</v>
      </c>
      <c r="B1147" s="23" t="s">
        <v>6234</v>
      </c>
      <c r="H1147" s="23"/>
    </row>
    <row r="1148" spans="1:8">
      <c r="A1148" s="23" t="s">
        <v>1468</v>
      </c>
      <c r="B1148" s="23" t="s">
        <v>6421</v>
      </c>
      <c r="H1148" s="23"/>
    </row>
    <row r="1149" spans="1:8">
      <c r="A1149" s="23" t="s">
        <v>1469</v>
      </c>
      <c r="B1149" s="23" t="s">
        <v>6370</v>
      </c>
      <c r="H1149" s="23"/>
    </row>
    <row r="1150" spans="1:8">
      <c r="A1150" s="23" t="s">
        <v>1470</v>
      </c>
      <c r="B1150" s="23" t="s">
        <v>6499</v>
      </c>
      <c r="H1150" s="23"/>
    </row>
    <row r="1151" spans="1:8">
      <c r="A1151" s="23" t="s">
        <v>1471</v>
      </c>
      <c r="B1151" s="23" t="s">
        <v>6301</v>
      </c>
      <c r="H1151" s="23"/>
    </row>
    <row r="1152" spans="1:8">
      <c r="A1152" s="23" t="s">
        <v>1472</v>
      </c>
      <c r="B1152" s="23" t="s">
        <v>6477</v>
      </c>
      <c r="H1152" s="23"/>
    </row>
    <row r="1153" spans="1:8">
      <c r="A1153" s="23" t="s">
        <v>1473</v>
      </c>
      <c r="B1153" s="23" t="s">
        <v>6422</v>
      </c>
      <c r="H1153" s="23"/>
    </row>
    <row r="1154" spans="1:8">
      <c r="A1154" s="23" t="s">
        <v>1474</v>
      </c>
      <c r="B1154" s="23" t="s">
        <v>6478</v>
      </c>
      <c r="H1154" s="23"/>
    </row>
    <row r="1155" spans="1:8">
      <c r="A1155" s="23" t="s">
        <v>1475</v>
      </c>
      <c r="B1155" s="23" t="s">
        <v>6220</v>
      </c>
      <c r="H1155" s="23"/>
    </row>
    <row r="1156" spans="1:8">
      <c r="A1156" s="23" t="s">
        <v>1476</v>
      </c>
      <c r="B1156" s="23" t="s">
        <v>6322</v>
      </c>
      <c r="H1156" s="23"/>
    </row>
    <row r="1157" spans="1:8">
      <c r="A1157" s="23" t="s">
        <v>1477</v>
      </c>
      <c r="B1157" s="23" t="s">
        <v>6335</v>
      </c>
      <c r="H1157" s="23"/>
    </row>
    <row r="1158" spans="1:8">
      <c r="A1158" s="23" t="s">
        <v>1478</v>
      </c>
      <c r="B1158" s="23" t="s">
        <v>6256</v>
      </c>
      <c r="H1158" s="23"/>
    </row>
    <row r="1159" spans="1:8">
      <c r="A1159" s="23" t="s">
        <v>1479</v>
      </c>
      <c r="B1159" s="23" t="s">
        <v>6323</v>
      </c>
      <c r="H1159" s="23"/>
    </row>
    <row r="1160" spans="1:8">
      <c r="A1160" s="23" t="s">
        <v>1480</v>
      </c>
      <c r="B1160" s="23" t="s">
        <v>6479</v>
      </c>
      <c r="H1160" s="23"/>
    </row>
    <row r="1161" spans="1:8">
      <c r="A1161" s="23" t="s">
        <v>1481</v>
      </c>
      <c r="B1161" s="23" t="s">
        <v>6500</v>
      </c>
      <c r="H1161" s="23"/>
    </row>
    <row r="1162" spans="1:8">
      <c r="A1162" s="23" t="s">
        <v>1482</v>
      </c>
      <c r="B1162" s="23" t="s">
        <v>6501</v>
      </c>
      <c r="H1162" s="23"/>
    </row>
    <row r="1163" spans="1:8">
      <c r="A1163" s="23" t="s">
        <v>1483</v>
      </c>
      <c r="B1163" s="23" t="s">
        <v>6538</v>
      </c>
      <c r="H1163" s="23"/>
    </row>
    <row r="1164" spans="1:8">
      <c r="A1164" s="23" t="s">
        <v>1484</v>
      </c>
      <c r="B1164" s="23" t="s">
        <v>6530</v>
      </c>
      <c r="H1164" s="23"/>
    </row>
    <row r="1165" spans="1:8">
      <c r="A1165" s="23" t="s">
        <v>1485</v>
      </c>
      <c r="B1165" s="23" t="s">
        <v>6539</v>
      </c>
      <c r="H1165" s="23"/>
    </row>
    <row r="1166" spans="1:8">
      <c r="A1166" s="23" t="s">
        <v>1486</v>
      </c>
      <c r="B1166" s="23" t="s">
        <v>6531</v>
      </c>
      <c r="H1166" s="23"/>
    </row>
    <row r="1167" spans="1:8">
      <c r="A1167" s="23" t="s">
        <v>1487</v>
      </c>
      <c r="B1167" s="23" t="s">
        <v>6540</v>
      </c>
      <c r="H1167" s="23"/>
    </row>
    <row r="1168" spans="1:8">
      <c r="A1168" s="23" t="s">
        <v>1488</v>
      </c>
      <c r="B1168" s="23" t="s">
        <v>6532</v>
      </c>
      <c r="H1168" s="23"/>
    </row>
    <row r="1169" spans="1:8">
      <c r="A1169" s="23" t="s">
        <v>1489</v>
      </c>
      <c r="B1169" s="23" t="s">
        <v>6512</v>
      </c>
      <c r="H1169" s="23"/>
    </row>
    <row r="1170" spans="1:8">
      <c r="A1170" s="23" t="s">
        <v>1490</v>
      </c>
      <c r="B1170" s="23" t="s">
        <v>6513</v>
      </c>
      <c r="H1170" s="23"/>
    </row>
    <row r="1171" spans="1:8">
      <c r="A1171" s="23" t="s">
        <v>1491</v>
      </c>
      <c r="B1171" s="23" t="s">
        <v>6504</v>
      </c>
      <c r="H1171" s="23"/>
    </row>
    <row r="1172" spans="1:8">
      <c r="A1172" s="23" t="s">
        <v>1492</v>
      </c>
      <c r="B1172" s="23" t="s">
        <v>6514</v>
      </c>
      <c r="H1172" s="23"/>
    </row>
    <row r="1173" spans="1:8">
      <c r="A1173" s="23" t="s">
        <v>1493</v>
      </c>
      <c r="B1173" s="23" t="s">
        <v>6505</v>
      </c>
      <c r="H1173" s="23"/>
    </row>
    <row r="1174" spans="1:8">
      <c r="A1174" s="23" t="s">
        <v>1494</v>
      </c>
      <c r="B1174" s="23" t="s">
        <v>6506</v>
      </c>
      <c r="H1174" s="23"/>
    </row>
    <row r="1175" spans="1:8">
      <c r="A1175" s="23" t="s">
        <v>1495</v>
      </c>
      <c r="B1175" s="23" t="s">
        <v>6529</v>
      </c>
      <c r="H1175" s="23"/>
    </row>
    <row r="1176" spans="1:8">
      <c r="A1176" s="23" t="s">
        <v>1496</v>
      </c>
      <c r="B1176" s="23" t="s">
        <v>6515</v>
      </c>
      <c r="H1176" s="23"/>
    </row>
    <row r="1177" spans="1:8">
      <c r="A1177" s="23" t="s">
        <v>1497</v>
      </c>
      <c r="B1177" s="23" t="s">
        <v>6522</v>
      </c>
      <c r="H1177" s="23"/>
    </row>
    <row r="1178" spans="1:8">
      <c r="A1178" s="23" t="s">
        <v>1498</v>
      </c>
      <c r="B1178" s="23" t="s">
        <v>6535</v>
      </c>
      <c r="H1178" s="23"/>
    </row>
    <row r="1179" spans="1:8">
      <c r="A1179" s="23" t="s">
        <v>1500</v>
      </c>
      <c r="B1179" s="23" t="s">
        <v>6516</v>
      </c>
      <c r="H1179" s="23"/>
    </row>
    <row r="1180" spans="1:8">
      <c r="A1180" s="23" t="s">
        <v>1501</v>
      </c>
      <c r="B1180" s="23" t="s">
        <v>6507</v>
      </c>
      <c r="H1180" s="23"/>
    </row>
    <row r="1181" spans="1:8">
      <c r="A1181" s="23" t="s">
        <v>1502</v>
      </c>
      <c r="B1181" s="23" t="s">
        <v>6508</v>
      </c>
      <c r="H1181" s="23"/>
    </row>
    <row r="1182" spans="1:8">
      <c r="A1182" s="23" t="s">
        <v>1503</v>
      </c>
      <c r="B1182" s="23" t="s">
        <v>6523</v>
      </c>
      <c r="H1182" s="23"/>
    </row>
    <row r="1183" spans="1:8">
      <c r="A1183" s="23" t="s">
        <v>1504</v>
      </c>
      <c r="B1183" s="23" t="s">
        <v>6524</v>
      </c>
      <c r="H1183" s="23"/>
    </row>
    <row r="1184" spans="1:8">
      <c r="A1184" s="23" t="s">
        <v>1505</v>
      </c>
      <c r="B1184" s="23" t="s">
        <v>6525</v>
      </c>
      <c r="H1184" s="23"/>
    </row>
    <row r="1185" spans="1:8">
      <c r="A1185" s="23" t="s">
        <v>1506</v>
      </c>
      <c r="B1185" s="23" t="s">
        <v>6517</v>
      </c>
      <c r="H1185" s="23"/>
    </row>
    <row r="1186" spans="1:8">
      <c r="A1186" s="23" t="s">
        <v>1507</v>
      </c>
      <c r="B1186" s="23" t="s">
        <v>6536</v>
      </c>
      <c r="H1186" s="23"/>
    </row>
    <row r="1187" spans="1:8">
      <c r="A1187" s="23" t="s">
        <v>1508</v>
      </c>
      <c r="B1187" s="23" t="s">
        <v>6533</v>
      </c>
      <c r="H1187" s="23"/>
    </row>
    <row r="1188" spans="1:8">
      <c r="A1188" s="23" t="s">
        <v>1509</v>
      </c>
      <c r="B1188" s="23" t="s">
        <v>6518</v>
      </c>
      <c r="H1188" s="23"/>
    </row>
    <row r="1189" spans="1:8">
      <c r="A1189" s="23" t="s">
        <v>1510</v>
      </c>
      <c r="B1189" s="23" t="s">
        <v>6526</v>
      </c>
      <c r="H1189" s="23"/>
    </row>
    <row r="1190" spans="1:8">
      <c r="A1190" s="23" t="s">
        <v>1511</v>
      </c>
      <c r="B1190" s="23" t="s">
        <v>6509</v>
      </c>
      <c r="H1190" s="23"/>
    </row>
    <row r="1191" spans="1:8">
      <c r="A1191" s="23" t="s">
        <v>1512</v>
      </c>
      <c r="B1191" s="23" t="s">
        <v>6541</v>
      </c>
      <c r="H1191" s="23"/>
    </row>
    <row r="1192" spans="1:8">
      <c r="A1192" s="23" t="s">
        <v>1513</v>
      </c>
      <c r="B1192" s="23" t="s">
        <v>6510</v>
      </c>
      <c r="H1192" s="23"/>
    </row>
    <row r="1193" spans="1:8">
      <c r="A1193" s="23" t="s">
        <v>1514</v>
      </c>
      <c r="B1193" s="23" t="s">
        <v>6527</v>
      </c>
      <c r="H1193" s="23"/>
    </row>
    <row r="1194" spans="1:8">
      <c r="A1194" s="23" t="s">
        <v>1515</v>
      </c>
      <c r="B1194" s="23" t="s">
        <v>6528</v>
      </c>
      <c r="H1194" s="23"/>
    </row>
    <row r="1195" spans="1:8">
      <c r="A1195" s="23" t="s">
        <v>1516</v>
      </c>
      <c r="B1195" s="23" t="s">
        <v>6534</v>
      </c>
      <c r="H1195" s="23"/>
    </row>
    <row r="1196" spans="1:8">
      <c r="A1196" s="23" t="s">
        <v>1517</v>
      </c>
      <c r="B1196" s="23" t="s">
        <v>6511</v>
      </c>
      <c r="H1196" s="23"/>
    </row>
    <row r="1197" spans="1:8">
      <c r="A1197" s="23" t="s">
        <v>1518</v>
      </c>
      <c r="B1197" s="23" t="s">
        <v>6537</v>
      </c>
      <c r="H1197" s="23"/>
    </row>
    <row r="1198" spans="1:8">
      <c r="A1198" s="23" t="s">
        <v>1519</v>
      </c>
      <c r="B1198" s="23" t="s">
        <v>6519</v>
      </c>
      <c r="H1198" s="23"/>
    </row>
    <row r="1199" spans="1:8">
      <c r="A1199" s="23" t="s">
        <v>1520</v>
      </c>
      <c r="B1199" s="23" t="s">
        <v>6059</v>
      </c>
      <c r="H1199" s="23"/>
    </row>
    <row r="1200" spans="1:8">
      <c r="A1200" s="23" t="s">
        <v>1521</v>
      </c>
      <c r="B1200" s="23" t="s">
        <v>6140</v>
      </c>
      <c r="H1200" s="23"/>
    </row>
    <row r="1201" spans="1:8">
      <c r="A1201" s="23" t="s">
        <v>1522</v>
      </c>
      <c r="B1201" s="23" t="s">
        <v>6141</v>
      </c>
      <c r="H1201" s="23"/>
    </row>
    <row r="1202" spans="1:8">
      <c r="A1202" s="23" t="s">
        <v>1523</v>
      </c>
      <c r="B1202" s="23" t="s">
        <v>6221</v>
      </c>
      <c r="H1202" s="23"/>
    </row>
    <row r="1203" spans="1:8">
      <c r="A1203" s="23" t="s">
        <v>1524</v>
      </c>
      <c r="B1203" s="23" t="s">
        <v>6302</v>
      </c>
      <c r="H1203" s="23"/>
    </row>
    <row r="1204" spans="1:8">
      <c r="A1204" s="23" t="s">
        <v>1525</v>
      </c>
      <c r="B1204" s="23" t="s">
        <v>6352</v>
      </c>
      <c r="H1204" s="23"/>
    </row>
    <row r="1205" spans="1:8">
      <c r="A1205" s="23" t="s">
        <v>1526</v>
      </c>
      <c r="B1205" s="23" t="s">
        <v>6340</v>
      </c>
      <c r="H1205" s="23"/>
    </row>
    <row r="1206" spans="1:8">
      <c r="A1206" s="23" t="s">
        <v>7016</v>
      </c>
      <c r="B1206" s="23" t="s">
        <v>6116</v>
      </c>
      <c r="H1206" s="23"/>
    </row>
    <row r="1207" spans="1:8">
      <c r="A1207" s="23" t="s">
        <v>1528</v>
      </c>
      <c r="B1207" s="23" t="s">
        <v>6557</v>
      </c>
      <c r="H1207" s="23"/>
    </row>
    <row r="1208" spans="1:8">
      <c r="A1208" s="23" t="s">
        <v>1529</v>
      </c>
      <c r="B1208" s="23" t="s">
        <v>6078</v>
      </c>
      <c r="H1208" s="23"/>
    </row>
    <row r="1209" spans="1:8">
      <c r="A1209" s="23" t="s">
        <v>1530</v>
      </c>
      <c r="B1209" s="23" t="s">
        <v>6117</v>
      </c>
      <c r="H1209" s="23"/>
    </row>
    <row r="1210" spans="1:8">
      <c r="A1210" s="23" t="s">
        <v>1531</v>
      </c>
      <c r="B1210" s="23" t="s">
        <v>6386</v>
      </c>
      <c r="H1210" s="23"/>
    </row>
    <row r="1211" spans="1:8">
      <c r="A1211" s="23" t="s">
        <v>1532</v>
      </c>
      <c r="B1211" s="23" t="s">
        <v>6168</v>
      </c>
      <c r="H1211" s="23"/>
    </row>
    <row r="1212" spans="1:8">
      <c r="A1212" s="23" t="s">
        <v>1533</v>
      </c>
      <c r="B1212" s="23" t="s">
        <v>6480</v>
      </c>
      <c r="H1212" s="23"/>
    </row>
    <row r="1213" spans="1:8">
      <c r="A1213" s="23" t="s">
        <v>1534</v>
      </c>
      <c r="B1213" s="23" t="s">
        <v>6086</v>
      </c>
      <c r="H1213" s="23"/>
    </row>
    <row r="1214" spans="1:8">
      <c r="A1214" s="23" t="s">
        <v>1535</v>
      </c>
      <c r="B1214" s="23" t="s">
        <v>6062</v>
      </c>
      <c r="H1214" s="23"/>
    </row>
    <row r="1215" spans="1:8">
      <c r="A1215" s="23" t="s">
        <v>1537</v>
      </c>
      <c r="B1215" s="23" t="s">
        <v>6066</v>
      </c>
      <c r="H1215" s="23"/>
    </row>
    <row r="1216" spans="1:8">
      <c r="A1216" s="23" t="s">
        <v>1536</v>
      </c>
      <c r="B1216" s="23" t="s">
        <v>6169</v>
      </c>
      <c r="H1216" s="23"/>
    </row>
    <row r="1217" spans="1:8">
      <c r="A1217" s="23" t="s">
        <v>1539</v>
      </c>
      <c r="B1217" s="23" t="s">
        <v>7017</v>
      </c>
      <c r="H1217" s="23"/>
    </row>
    <row r="1218" spans="1:8">
      <c r="A1218" s="23" t="s">
        <v>1540</v>
      </c>
      <c r="B1218" s="23" t="s">
        <v>6179</v>
      </c>
      <c r="H1218" s="23"/>
    </row>
    <row r="1219" spans="1:8">
      <c r="A1219" s="23" t="s">
        <v>1538</v>
      </c>
      <c r="B1219" s="23" t="s">
        <v>6052</v>
      </c>
      <c r="H1219" s="23"/>
    </row>
    <row r="1220" spans="1:8">
      <c r="A1220" s="23" t="s">
        <v>1541</v>
      </c>
      <c r="B1220" s="23" t="s">
        <v>6271</v>
      </c>
      <c r="H1220" s="23"/>
    </row>
    <row r="1221" spans="1:8">
      <c r="A1221" s="23" t="s">
        <v>1542</v>
      </c>
      <c r="B1221" s="23" t="s">
        <v>6075</v>
      </c>
      <c r="H1221" s="23"/>
    </row>
    <row r="1222" spans="1:8">
      <c r="A1222" s="23" t="s">
        <v>1543</v>
      </c>
      <c r="B1222" s="23" t="s">
        <v>6202</v>
      </c>
      <c r="H1222" s="23"/>
    </row>
    <row r="1223" spans="1:8">
      <c r="A1223" s="23" t="s">
        <v>1544</v>
      </c>
      <c r="B1223" s="23" t="s">
        <v>6093</v>
      </c>
      <c r="H1223" s="23"/>
    </row>
    <row r="1224" spans="1:8">
      <c r="A1224" s="23" t="s">
        <v>1545</v>
      </c>
      <c r="B1224" s="23" t="s">
        <v>6090</v>
      </c>
      <c r="H1224" s="23"/>
    </row>
    <row r="1225" spans="1:8">
      <c r="A1225" s="23" t="s">
        <v>1546</v>
      </c>
      <c r="B1225" s="23" t="s">
        <v>6094</v>
      </c>
      <c r="H1225" s="23"/>
    </row>
    <row r="1226" spans="1:8">
      <c r="A1226" s="23" t="s">
        <v>1547</v>
      </c>
      <c r="B1226" s="23" t="s">
        <v>6088</v>
      </c>
      <c r="H1226" s="23"/>
    </row>
    <row r="1227" spans="1:8">
      <c r="A1227" s="23" t="s">
        <v>1548</v>
      </c>
      <c r="B1227" s="23" t="s">
        <v>6092</v>
      </c>
      <c r="H1227" s="23"/>
    </row>
    <row r="1228" spans="1:8">
      <c r="A1228" s="23" t="s">
        <v>1549</v>
      </c>
      <c r="B1228" s="23" t="s">
        <v>6091</v>
      </c>
      <c r="H1228" s="23"/>
    </row>
    <row r="1229" spans="1:8">
      <c r="A1229" s="23" t="s">
        <v>1550</v>
      </c>
      <c r="B1229" s="23" t="s">
        <v>6089</v>
      </c>
      <c r="H1229" s="23"/>
    </row>
    <row r="1230" spans="1:8">
      <c r="A1230" s="23" t="s">
        <v>1551</v>
      </c>
      <c r="B1230" s="23" t="s">
        <v>6099</v>
      </c>
      <c r="H1230" s="23"/>
    </row>
    <row r="1231" spans="1:8">
      <c r="A1231" s="23" t="s">
        <v>1552</v>
      </c>
      <c r="B1231" s="23" t="s">
        <v>6095</v>
      </c>
      <c r="H1231" s="23"/>
    </row>
    <row r="1232" spans="1:8">
      <c r="A1232" s="23" t="s">
        <v>1553</v>
      </c>
      <c r="B1232" s="23" t="s">
        <v>6100</v>
      </c>
      <c r="H1232" s="23"/>
    </row>
    <row r="1233" spans="1:8">
      <c r="A1233" s="23" t="s">
        <v>1554</v>
      </c>
      <c r="B1233" s="23" t="s">
        <v>6097</v>
      </c>
      <c r="H1233" s="23"/>
    </row>
    <row r="1234" spans="1:8">
      <c r="A1234" s="23" t="s">
        <v>1555</v>
      </c>
      <c r="B1234" s="23" t="s">
        <v>6098</v>
      </c>
      <c r="H1234" s="23"/>
    </row>
    <row r="1235" spans="1:8">
      <c r="A1235" s="23" t="s">
        <v>1556</v>
      </c>
      <c r="B1235" s="23" t="s">
        <v>6096</v>
      </c>
      <c r="H1235" s="23"/>
    </row>
    <row r="1236" spans="1:8">
      <c r="A1236" s="23" t="s">
        <v>1557</v>
      </c>
      <c r="B1236" s="23" t="s">
        <v>6112</v>
      </c>
      <c r="H1236" s="23"/>
    </row>
    <row r="1237" spans="1:8">
      <c r="A1237" s="23" t="s">
        <v>1558</v>
      </c>
      <c r="B1237" s="23" t="s">
        <v>6107</v>
      </c>
      <c r="H1237" s="23"/>
    </row>
    <row r="1238" spans="1:8">
      <c r="A1238" s="23" t="s">
        <v>1559</v>
      </c>
      <c r="B1238" s="23" t="s">
        <v>6101</v>
      </c>
      <c r="H1238" s="23"/>
    </row>
    <row r="1239" spans="1:8">
      <c r="A1239" s="23" t="s">
        <v>1560</v>
      </c>
      <c r="B1239" s="23" t="s">
        <v>6105</v>
      </c>
      <c r="H1239" s="23"/>
    </row>
    <row r="1240" spans="1:8">
      <c r="A1240" s="23" t="s">
        <v>1561</v>
      </c>
      <c r="B1240" s="23" t="s">
        <v>6113</v>
      </c>
      <c r="H1240" s="23"/>
    </row>
    <row r="1241" spans="1:8">
      <c r="A1241" s="23" t="s">
        <v>1562</v>
      </c>
      <c r="B1241" s="23" t="s">
        <v>6111</v>
      </c>
      <c r="H1241" s="23"/>
    </row>
    <row r="1242" spans="1:8">
      <c r="A1242" s="23" t="s">
        <v>1563</v>
      </c>
      <c r="B1242" s="23" t="s">
        <v>6110</v>
      </c>
      <c r="H1242" s="23"/>
    </row>
    <row r="1243" spans="1:8">
      <c r="A1243" s="23" t="s">
        <v>1564</v>
      </c>
      <c r="B1243" s="23" t="s">
        <v>6109</v>
      </c>
      <c r="H1243" s="23"/>
    </row>
    <row r="1244" spans="1:8">
      <c r="A1244" s="23" t="s">
        <v>1565</v>
      </c>
      <c r="B1244" s="23" t="s">
        <v>6102</v>
      </c>
      <c r="H1244" s="23"/>
    </row>
    <row r="1245" spans="1:8">
      <c r="A1245" s="23" t="s">
        <v>1566</v>
      </c>
      <c r="B1245" s="23" t="s">
        <v>6103</v>
      </c>
      <c r="H1245" s="23"/>
    </row>
    <row r="1246" spans="1:8">
      <c r="A1246" s="23" t="s">
        <v>1567</v>
      </c>
      <c r="B1246" s="23" t="s">
        <v>6108</v>
      </c>
      <c r="H1246" s="23"/>
    </row>
    <row r="1247" spans="1:8">
      <c r="A1247" s="23" t="s">
        <v>1568</v>
      </c>
      <c r="B1247" s="23" t="s">
        <v>6104</v>
      </c>
      <c r="H1247" s="23"/>
    </row>
    <row r="1248" spans="1:8">
      <c r="A1248" s="23" t="s">
        <v>7018</v>
      </c>
      <c r="B1248" s="23" t="s">
        <v>6106</v>
      </c>
      <c r="H1248" s="23"/>
    </row>
    <row r="1249" spans="1:8">
      <c r="A1249" s="23" t="s">
        <v>7019</v>
      </c>
      <c r="B1249" s="23" t="s">
        <v>6114</v>
      </c>
      <c r="H1249" s="23"/>
    </row>
    <row r="1250" spans="1:8">
      <c r="A1250" s="23" t="s">
        <v>7020</v>
      </c>
      <c r="B1250" s="23" t="s">
        <v>6115</v>
      </c>
      <c r="H1250" s="23"/>
    </row>
    <row r="1251" spans="1:8">
      <c r="A1251" s="23" t="s">
        <v>1569</v>
      </c>
      <c r="B1251" s="23" t="s">
        <v>6203</v>
      </c>
      <c r="H1251" s="23"/>
    </row>
    <row r="1252" spans="1:8">
      <c r="A1252" s="23" t="s">
        <v>1573</v>
      </c>
      <c r="B1252" s="23" t="s">
        <v>1573</v>
      </c>
      <c r="H1252" s="23"/>
    </row>
    <row r="1253" spans="1:8">
      <c r="A1253" s="23" t="s">
        <v>1574</v>
      </c>
      <c r="B1253" s="23" t="s">
        <v>1574</v>
      </c>
      <c r="H1253" s="23"/>
    </row>
    <row r="1254" spans="1:8">
      <c r="A1254" s="23" t="s">
        <v>1581</v>
      </c>
      <c r="B1254" s="23" t="s">
        <v>6303</v>
      </c>
      <c r="H1254" s="23"/>
    </row>
    <row r="1255" spans="1:8">
      <c r="A1255" s="23" t="s">
        <v>1582</v>
      </c>
      <c r="B1255" s="23" t="s">
        <v>6590</v>
      </c>
      <c r="H1255" s="23"/>
    </row>
    <row r="1256" spans="1:8">
      <c r="A1256" s="23" t="s">
        <v>1583</v>
      </c>
      <c r="B1256" s="23" t="s">
        <v>6565</v>
      </c>
      <c r="H1256" s="23"/>
    </row>
    <row r="1257" spans="1:8">
      <c r="A1257" s="23" t="s">
        <v>1584</v>
      </c>
      <c r="B1257" s="23" t="s">
        <v>6564</v>
      </c>
      <c r="H1257" s="23"/>
    </row>
    <row r="1258" spans="1:8">
      <c r="A1258" s="23" t="s">
        <v>1585</v>
      </c>
      <c r="B1258" s="23" t="s">
        <v>6566</v>
      </c>
      <c r="H1258" s="23"/>
    </row>
    <row r="1259" spans="1:8">
      <c r="A1259" s="23" t="s">
        <v>1586</v>
      </c>
      <c r="B1259" s="23" t="s">
        <v>6559</v>
      </c>
      <c r="H1259" s="23"/>
    </row>
    <row r="1260" spans="1:8">
      <c r="A1260" s="23" t="s">
        <v>1587</v>
      </c>
      <c r="B1260" s="23" t="s">
        <v>6563</v>
      </c>
      <c r="H1260" s="23"/>
    </row>
    <row r="1261" spans="1:8">
      <c r="A1261" s="23" t="s">
        <v>1588</v>
      </c>
      <c r="B1261" s="23" t="s">
        <v>6560</v>
      </c>
      <c r="H1261" s="23"/>
    </row>
    <row r="1262" spans="1:8">
      <c r="A1262" s="23" t="s">
        <v>1589</v>
      </c>
      <c r="B1262" s="23" t="s">
        <v>6561</v>
      </c>
      <c r="H1262" s="23"/>
    </row>
    <row r="1263" spans="1:8">
      <c r="A1263" s="23" t="s">
        <v>1590</v>
      </c>
      <c r="B1263" s="23" t="s">
        <v>6562</v>
      </c>
      <c r="H1263" s="23"/>
    </row>
    <row r="1264" spans="1:8">
      <c r="A1264" s="23" t="s">
        <v>1591</v>
      </c>
      <c r="B1264" s="23" t="s">
        <v>6567</v>
      </c>
      <c r="H1264" s="23"/>
    </row>
    <row r="1265" spans="1:8">
      <c r="A1265" s="23" t="s">
        <v>1592</v>
      </c>
      <c r="B1265" s="23" t="s">
        <v>6569</v>
      </c>
      <c r="H1265" s="23"/>
    </row>
    <row r="1266" spans="1:8">
      <c r="A1266" s="23" t="s">
        <v>1593</v>
      </c>
      <c r="B1266" s="23" t="s">
        <v>6568</v>
      </c>
      <c r="H1266" s="23"/>
    </row>
    <row r="1267" spans="1:8">
      <c r="A1267" s="23" t="s">
        <v>1594</v>
      </c>
      <c r="B1267" s="23" t="s">
        <v>6120</v>
      </c>
      <c r="H1267" s="23"/>
    </row>
    <row r="1268" spans="1:8">
      <c r="A1268" s="23" t="s">
        <v>1595</v>
      </c>
      <c r="B1268" s="23" t="s">
        <v>6237</v>
      </c>
      <c r="H1268" s="23"/>
    </row>
    <row r="1269" spans="1:8">
      <c r="A1269" s="23" t="s">
        <v>1596</v>
      </c>
      <c r="B1269" s="23" t="s">
        <v>6204</v>
      </c>
      <c r="H1269" s="23"/>
    </row>
    <row r="1270" spans="1:8">
      <c r="A1270" s="23" t="s">
        <v>1597</v>
      </c>
      <c r="B1270" s="23" t="s">
        <v>6222</v>
      </c>
      <c r="H1270" s="23"/>
    </row>
    <row r="1271" spans="1:8">
      <c r="A1271" s="23" t="s">
        <v>1598</v>
      </c>
      <c r="B1271" s="23" t="s">
        <v>6273</v>
      </c>
      <c r="H1271" s="23"/>
    </row>
    <row r="1272" spans="1:8">
      <c r="A1272" s="23" t="s">
        <v>1599</v>
      </c>
      <c r="B1272" s="23" t="s">
        <v>6305</v>
      </c>
      <c r="H1272" s="23"/>
    </row>
    <row r="1273" spans="1:8">
      <c r="A1273" s="23" t="s">
        <v>1600</v>
      </c>
      <c r="B1273" s="23" t="s">
        <v>6121</v>
      </c>
      <c r="H1273" s="23"/>
    </row>
    <row r="1274" spans="1:8">
      <c r="A1274" s="23" t="s">
        <v>1601</v>
      </c>
      <c r="B1274" s="23" t="s">
        <v>6143</v>
      </c>
      <c r="H1274" s="23"/>
    </row>
    <row r="1275" spans="1:8">
      <c r="A1275" s="23" t="s">
        <v>1602</v>
      </c>
      <c r="B1275" s="23" t="s">
        <v>6274</v>
      </c>
      <c r="H1275" s="23"/>
    </row>
    <row r="1276" spans="1:8">
      <c r="A1276" s="23" t="s">
        <v>1603</v>
      </c>
      <c r="B1276" s="23" t="s">
        <v>6439</v>
      </c>
      <c r="H1276" s="23"/>
    </row>
    <row r="1277" spans="1:8">
      <c r="A1277" s="23" t="s">
        <v>1604</v>
      </c>
      <c r="B1277" s="23" t="s">
        <v>6520</v>
      </c>
      <c r="H1277" s="23"/>
    </row>
    <row r="1278" spans="1:8">
      <c r="A1278" s="23" t="s">
        <v>1605</v>
      </c>
      <c r="B1278" s="23" t="s">
        <v>6371</v>
      </c>
      <c r="H1278" s="23"/>
    </row>
    <row r="1279" spans="1:8">
      <c r="A1279" s="23" t="s">
        <v>1606</v>
      </c>
      <c r="B1279" s="23" t="s">
        <v>6329</v>
      </c>
      <c r="H1279" s="23"/>
    </row>
    <row r="1280" spans="1:8">
      <c r="A1280" s="23" t="s">
        <v>1607</v>
      </c>
      <c r="B1280" s="23" t="s">
        <v>6550</v>
      </c>
      <c r="H1280" s="23"/>
    </row>
    <row r="1281" spans="1:8">
      <c r="A1281" s="23" t="s">
        <v>1608</v>
      </c>
      <c r="B1281" s="23" t="s">
        <v>7021</v>
      </c>
      <c r="H1281" s="23"/>
    </row>
    <row r="1282" spans="1:8">
      <c r="A1282" s="23" t="s">
        <v>1609</v>
      </c>
      <c r="B1282" s="23" t="s">
        <v>6142</v>
      </c>
      <c r="H1282" s="23"/>
    </row>
    <row r="1283" spans="1:8">
      <c r="A1283" s="23" t="s">
        <v>1610</v>
      </c>
      <c r="B1283" s="23" t="s">
        <v>6553</v>
      </c>
      <c r="H1283" s="23"/>
    </row>
    <row r="1284" spans="1:8">
      <c r="A1284" s="23" t="s">
        <v>1611</v>
      </c>
      <c r="B1284" s="23" t="s">
        <v>6330</v>
      </c>
      <c r="H1284" s="23"/>
    </row>
    <row r="1285" spans="1:8">
      <c r="A1285" s="23" t="s">
        <v>1612</v>
      </c>
      <c r="B1285" s="23" t="s">
        <v>6351</v>
      </c>
      <c r="H1285" s="23"/>
    </row>
    <row r="1286" spans="1:8">
      <c r="A1286" s="23" t="s">
        <v>7022</v>
      </c>
      <c r="B1286" s="23" t="s">
        <v>6387</v>
      </c>
      <c r="H1286" s="23"/>
    </row>
    <row r="1287" spans="1:8">
      <c r="A1287" s="23" t="s">
        <v>1613</v>
      </c>
      <c r="B1287" s="23" t="s">
        <v>6257</v>
      </c>
      <c r="H1287" s="23"/>
    </row>
    <row r="1288" spans="1:8">
      <c r="A1288" s="23" t="s">
        <v>1614</v>
      </c>
      <c r="B1288" s="23" t="s">
        <v>6054</v>
      </c>
      <c r="H1288" s="23"/>
    </row>
    <row r="1289" spans="1:8">
      <c r="A1289" s="23" t="s">
        <v>1615</v>
      </c>
      <c r="B1289" s="23" t="s">
        <v>6258</v>
      </c>
      <c r="H1289" s="23"/>
    </row>
    <row r="1290" spans="1:8">
      <c r="A1290" s="23" t="s">
        <v>1616</v>
      </c>
      <c r="B1290" s="23" t="s">
        <v>6055</v>
      </c>
      <c r="H1290" s="23"/>
    </row>
    <row r="1291" spans="1:8">
      <c r="A1291" s="23" t="s">
        <v>1617</v>
      </c>
      <c r="B1291" s="23" t="s">
        <v>6063</v>
      </c>
      <c r="H1291" s="23"/>
    </row>
    <row r="1292" spans="1:8">
      <c r="A1292" s="23" t="s">
        <v>1618</v>
      </c>
      <c r="B1292" s="23" t="s">
        <v>6073</v>
      </c>
      <c r="H1292" s="23"/>
    </row>
    <row r="1293" spans="1:8">
      <c r="A1293" s="23" t="s">
        <v>1619</v>
      </c>
      <c r="B1293" s="23" t="s">
        <v>6079</v>
      </c>
      <c r="H1293" s="23"/>
    </row>
    <row r="1294" spans="1:8">
      <c r="A1294" s="23" t="s">
        <v>1620</v>
      </c>
      <c r="B1294" s="23" t="s">
        <v>6071</v>
      </c>
      <c r="H1294" s="23"/>
    </row>
    <row r="1295" spans="1:8">
      <c r="A1295" s="23" t="s">
        <v>1621</v>
      </c>
      <c r="B1295" s="23" t="s">
        <v>6552</v>
      </c>
      <c r="H1295" s="23"/>
    </row>
    <row r="1296" spans="1:8">
      <c r="A1296" s="23" t="s">
        <v>1622</v>
      </c>
      <c r="B1296" s="23" t="s">
        <v>6118</v>
      </c>
      <c r="H1296" s="23"/>
    </row>
    <row r="1297" spans="1:8">
      <c r="A1297" s="23" t="s">
        <v>1623</v>
      </c>
      <c r="B1297" s="23" t="s">
        <v>6578</v>
      </c>
      <c r="H1297" s="23"/>
    </row>
    <row r="1298" spans="1:8">
      <c r="A1298" s="23" t="s">
        <v>1627</v>
      </c>
      <c r="B1298" s="23" t="s">
        <v>6053</v>
      </c>
      <c r="H1298" s="23"/>
    </row>
    <row r="1299" spans="1:8">
      <c r="A1299" s="23" t="s">
        <v>1628</v>
      </c>
      <c r="B1299" s="23" t="s">
        <v>6554</v>
      </c>
      <c r="H1299" s="23"/>
    </row>
    <row r="1300" spans="1:8">
      <c r="A1300" s="23" t="s">
        <v>1629</v>
      </c>
      <c r="B1300" s="23" t="s">
        <v>6558</v>
      </c>
      <c r="H1300" s="23"/>
    </row>
    <row r="1301" spans="1:8">
      <c r="A1301" s="23" t="s">
        <v>1630</v>
      </c>
      <c r="B1301" s="23" t="s">
        <v>6072</v>
      </c>
      <c r="H1301" s="23"/>
    </row>
    <row r="1302" spans="1:8">
      <c r="A1302" s="23" t="s">
        <v>1631</v>
      </c>
      <c r="B1302" s="23" t="s">
        <v>6576</v>
      </c>
      <c r="H1302" s="23"/>
    </row>
    <row r="1303" spans="1:8">
      <c r="A1303" s="23" t="s">
        <v>1632</v>
      </c>
      <c r="B1303" s="23" t="s">
        <v>6551</v>
      </c>
      <c r="H1303" s="23"/>
    </row>
    <row r="1304" spans="1:8">
      <c r="A1304" s="23" t="s">
        <v>1633</v>
      </c>
      <c r="B1304" s="23" t="s">
        <v>6068</v>
      </c>
      <c r="H1304" s="23"/>
    </row>
    <row r="1305" spans="1:8">
      <c r="A1305" s="23" t="s">
        <v>1634</v>
      </c>
      <c r="B1305" s="23" t="s">
        <v>6591</v>
      </c>
      <c r="H1305" s="23"/>
    </row>
    <row r="1306" spans="1:8">
      <c r="A1306" s="23" t="s">
        <v>1635</v>
      </c>
      <c r="B1306" s="23" t="s">
        <v>6597</v>
      </c>
      <c r="H1306" s="23"/>
    </row>
    <row r="1307" spans="1:8">
      <c r="A1307" s="23" t="s">
        <v>1636</v>
      </c>
      <c r="B1307" s="23" t="s">
        <v>6598</v>
      </c>
      <c r="H1307" s="23"/>
    </row>
    <row r="1308" spans="1:8">
      <c r="A1308" s="23" t="s">
        <v>1637</v>
      </c>
      <c r="B1308" s="23" t="s">
        <v>6601</v>
      </c>
      <c r="H1308" s="23"/>
    </row>
    <row r="1309" spans="1:8">
      <c r="A1309" s="23" t="s">
        <v>1624</v>
      </c>
      <c r="B1309" s="23" t="s">
        <v>6119</v>
      </c>
      <c r="H1309" s="23"/>
    </row>
    <row r="1310" spans="1:8">
      <c r="A1310" s="23" t="s">
        <v>1625</v>
      </c>
      <c r="B1310" s="23" t="s">
        <v>6549</v>
      </c>
      <c r="H1310" s="23"/>
    </row>
    <row r="1311" spans="1:8">
      <c r="A1311" s="23" t="s">
        <v>1626</v>
      </c>
      <c r="B1311" s="23" t="s">
        <v>6067</v>
      </c>
      <c r="H1311" s="23"/>
    </row>
    <row r="1312" spans="1:8">
      <c r="A1312" s="23" t="s">
        <v>1638</v>
      </c>
      <c r="B1312" s="23" t="s">
        <v>6076</v>
      </c>
      <c r="H1312" s="23"/>
    </row>
    <row r="1313" spans="1:8">
      <c r="A1313" s="23" t="s">
        <v>1639</v>
      </c>
      <c r="B1313" s="23" t="s">
        <v>1639</v>
      </c>
      <c r="H1313" s="23"/>
    </row>
    <row r="1314" spans="1:8">
      <c r="A1314" s="23" t="s">
        <v>1642</v>
      </c>
      <c r="B1314" s="23" t="s">
        <v>6087</v>
      </c>
      <c r="H1314" s="23"/>
    </row>
    <row r="1315" spans="1:8">
      <c r="A1315" s="23" t="s">
        <v>1643</v>
      </c>
      <c r="B1315" s="23" t="s">
        <v>6304</v>
      </c>
      <c r="H1315" s="23"/>
    </row>
    <row r="1316" spans="1:8">
      <c r="A1316" s="23" t="s">
        <v>1644</v>
      </c>
      <c r="B1316" s="23" t="s">
        <v>6267</v>
      </c>
      <c r="H1316" s="23"/>
    </row>
    <row r="1317" spans="1:8">
      <c r="A1317" s="23" t="s">
        <v>1640</v>
      </c>
      <c r="B1317" s="23" t="s">
        <v>6503</v>
      </c>
      <c r="H1317" s="23"/>
    </row>
    <row r="1318" spans="1:8">
      <c r="A1318" s="23" t="s">
        <v>1641</v>
      </c>
      <c r="B1318" s="23" t="s">
        <v>6580</v>
      </c>
      <c r="H1318" s="23"/>
    </row>
    <row r="1319" spans="1:8">
      <c r="A1319" s="23" t="s">
        <v>1645</v>
      </c>
      <c r="B1319" s="23" t="s">
        <v>6592</v>
      </c>
      <c r="H1319" s="23"/>
    </row>
    <row r="1320" spans="1:8">
      <c r="A1320" s="23" t="s">
        <v>1646</v>
      </c>
      <c r="B1320" s="23" t="s">
        <v>7023</v>
      </c>
      <c r="H1320" s="23"/>
    </row>
    <row r="1321" spans="1:8">
      <c r="A1321" s="23" t="s">
        <v>1647</v>
      </c>
      <c r="B1321" s="23" t="s">
        <v>6572</v>
      </c>
      <c r="H1321" s="23"/>
    </row>
    <row r="1322" spans="1:8">
      <c r="A1322" s="23" t="s">
        <v>1648</v>
      </c>
      <c r="B1322" s="23" t="s">
        <v>6601</v>
      </c>
      <c r="H1322" s="23"/>
    </row>
    <row r="1323" spans="1:8">
      <c r="A1323" s="23" t="s">
        <v>1649</v>
      </c>
      <c r="B1323" s="23" t="s">
        <v>6602</v>
      </c>
      <c r="H1323" s="23"/>
    </row>
    <row r="1324" spans="1:8">
      <c r="A1324" s="23" t="s">
        <v>1650</v>
      </c>
      <c r="B1324" s="23" t="s">
        <v>6423</v>
      </c>
      <c r="H1324" s="23"/>
    </row>
    <row r="1325" spans="1:8">
      <c r="A1325" s="23" t="s">
        <v>1570</v>
      </c>
      <c r="B1325" s="23" t="s">
        <v>6543</v>
      </c>
      <c r="H1325" s="23"/>
    </row>
    <row r="1326" spans="1:8">
      <c r="A1326" s="23" t="s">
        <v>1571</v>
      </c>
      <c r="B1326" s="23" t="s">
        <v>6521</v>
      </c>
      <c r="H1326" s="23"/>
    </row>
    <row r="1327" spans="1:8">
      <c r="A1327" s="23" t="s">
        <v>1572</v>
      </c>
      <c r="B1327" s="23" t="s">
        <v>6350</v>
      </c>
      <c r="H1327" s="23"/>
    </row>
    <row r="1328" spans="1:8">
      <c r="A1328" s="23" t="s">
        <v>1575</v>
      </c>
      <c r="B1328" s="23" t="s">
        <v>6502</v>
      </c>
      <c r="H1328" s="23"/>
    </row>
    <row r="1329" spans="1:8">
      <c r="A1329" s="23" t="s">
        <v>1576</v>
      </c>
      <c r="B1329" s="23" t="s">
        <v>6266</v>
      </c>
      <c r="H1329" s="23"/>
    </row>
    <row r="1330" spans="1:8">
      <c r="A1330" s="23" t="s">
        <v>1577</v>
      </c>
      <c r="B1330" s="23" t="s">
        <v>7024</v>
      </c>
      <c r="H1330" s="23"/>
    </row>
    <row r="1331" spans="1:8">
      <c r="A1331" s="23" t="s">
        <v>1578</v>
      </c>
      <c r="B1331" s="23" t="s">
        <v>6235</v>
      </c>
      <c r="H1331" s="23"/>
    </row>
    <row r="1332" spans="1:8">
      <c r="A1332" s="23" t="s">
        <v>1579</v>
      </c>
      <c r="B1332" s="23" t="s">
        <v>6593</v>
      </c>
      <c r="H1332" s="23"/>
    </row>
    <row r="1333" spans="1:8">
      <c r="A1333" s="23" t="s">
        <v>1651</v>
      </c>
      <c r="B1333" s="23" t="s">
        <v>1651</v>
      </c>
      <c r="H1333" s="23"/>
    </row>
    <row r="1334" spans="1:8">
      <c r="A1334" s="23" t="s">
        <v>1652</v>
      </c>
      <c r="B1334" s="23" t="s">
        <v>1652</v>
      </c>
      <c r="H1334" s="23"/>
    </row>
    <row r="1335" spans="1:8">
      <c r="A1335" s="23" t="s">
        <v>1653</v>
      </c>
      <c r="B1335" s="23" t="s">
        <v>1653</v>
      </c>
      <c r="H1335" s="23"/>
    </row>
    <row r="1336" spans="1:8">
      <c r="A1336" s="23" t="s">
        <v>1654</v>
      </c>
      <c r="B1336" s="23" t="s">
        <v>1654</v>
      </c>
      <c r="H1336" s="23"/>
    </row>
    <row r="1337" spans="1:8">
      <c r="A1337" s="23" t="s">
        <v>1655</v>
      </c>
      <c r="B1337" s="23" t="s">
        <v>1655</v>
      </c>
      <c r="H1337" s="23"/>
    </row>
    <row r="1338" spans="1:8">
      <c r="A1338" s="23" t="s">
        <v>1656</v>
      </c>
      <c r="B1338" s="23" t="s">
        <v>1656</v>
      </c>
      <c r="H1338" s="23"/>
    </row>
    <row r="1339" spans="1:8">
      <c r="A1339" s="23" t="s">
        <v>1657</v>
      </c>
      <c r="B1339" s="23" t="s">
        <v>1657</v>
      </c>
      <c r="H1339" s="23"/>
    </row>
    <row r="1340" spans="1:8">
      <c r="A1340" s="23" t="s">
        <v>484</v>
      </c>
      <c r="B1340" s="23" t="s">
        <v>7025</v>
      </c>
      <c r="H1340" s="23"/>
    </row>
    <row r="1341" spans="1:8">
      <c r="A1341" s="23" t="s">
        <v>485</v>
      </c>
      <c r="B1341" s="23" t="s">
        <v>7026</v>
      </c>
      <c r="H1341" s="23"/>
    </row>
    <row r="1342" spans="1:8">
      <c r="A1342" s="23" t="s">
        <v>486</v>
      </c>
      <c r="B1342" s="23" t="s">
        <v>7027</v>
      </c>
      <c r="H1342" s="23"/>
    </row>
    <row r="1343" spans="1:8">
      <c r="A1343" s="23" t="s">
        <v>488</v>
      </c>
      <c r="B1343" s="23" t="s">
        <v>7028</v>
      </c>
      <c r="H1343" s="23"/>
    </row>
    <row r="1344" spans="1:8">
      <c r="A1344" s="23" t="s">
        <v>489</v>
      </c>
      <c r="B1344" s="23" t="s">
        <v>7029</v>
      </c>
      <c r="H1344" s="23"/>
    </row>
    <row r="1345" spans="1:8">
      <c r="A1345" s="23" t="s">
        <v>490</v>
      </c>
      <c r="B1345" s="23" t="s">
        <v>7030</v>
      </c>
      <c r="H1345" s="23"/>
    </row>
    <row r="1346" spans="1:8">
      <c r="A1346" s="23" t="s">
        <v>1658</v>
      </c>
      <c r="B1346" s="23" t="s">
        <v>1658</v>
      </c>
      <c r="H1346" s="23"/>
    </row>
    <row r="1347" spans="1:8">
      <c r="A1347" s="23" t="s">
        <v>1659</v>
      </c>
      <c r="B1347" s="23" t="s">
        <v>6603</v>
      </c>
      <c r="H1347" s="23"/>
    </row>
    <row r="1348" spans="1:8">
      <c r="A1348" s="23" t="s">
        <v>163</v>
      </c>
      <c r="B1348" s="23" t="s">
        <v>7031</v>
      </c>
      <c r="H1348" s="23"/>
    </row>
    <row r="1349" spans="1:8">
      <c r="A1349" s="23" t="s">
        <v>1660</v>
      </c>
      <c r="B1349" s="23" t="s">
        <v>6604</v>
      </c>
      <c r="H1349" s="23"/>
    </row>
    <row r="1350" spans="1:8">
      <c r="A1350" s="23" t="s">
        <v>158</v>
      </c>
      <c r="B1350" s="23" t="s">
        <v>6606</v>
      </c>
      <c r="H1350" s="23"/>
    </row>
    <row r="1351" spans="1:8">
      <c r="A1351" s="23" t="s">
        <v>160</v>
      </c>
      <c r="B1351" s="23" t="s">
        <v>6607</v>
      </c>
      <c r="H1351" s="23"/>
    </row>
    <row r="1352" spans="1:8">
      <c r="A1352" s="23" t="s">
        <v>161</v>
      </c>
      <c r="B1352" s="23" t="s">
        <v>6608</v>
      </c>
      <c r="H1352" s="23"/>
    </row>
    <row r="1353" spans="1:8">
      <c r="A1353" s="23" t="s">
        <v>1661</v>
      </c>
      <c r="B1353" s="23" t="s">
        <v>6621</v>
      </c>
      <c r="H1353" s="23"/>
    </row>
    <row r="1354" spans="1:8">
      <c r="A1354" s="23" t="s">
        <v>1662</v>
      </c>
      <c r="B1354" s="23" t="s">
        <v>6605</v>
      </c>
      <c r="H1354" s="23"/>
    </row>
    <row r="1355" spans="1:8">
      <c r="A1355" s="23" t="s">
        <v>162</v>
      </c>
      <c r="B1355" s="23" t="s">
        <v>6609</v>
      </c>
      <c r="H1355" s="23"/>
    </row>
    <row r="1356" spans="1:8">
      <c r="A1356" s="23" t="s">
        <v>1663</v>
      </c>
      <c r="B1356" s="23" t="s">
        <v>6610</v>
      </c>
      <c r="H1356" s="23"/>
    </row>
    <row r="1357" spans="1:8">
      <c r="A1357" s="23" t="s">
        <v>157</v>
      </c>
      <c r="B1357" s="23" t="s">
        <v>6611</v>
      </c>
      <c r="H1357" s="23"/>
    </row>
    <row r="1358" spans="1:8">
      <c r="A1358" s="23" t="s">
        <v>159</v>
      </c>
      <c r="B1358" s="23" t="s">
        <v>6612</v>
      </c>
      <c r="H1358" s="23"/>
    </row>
    <row r="1359" spans="1:8">
      <c r="A1359" s="23" t="s">
        <v>155</v>
      </c>
      <c r="B1359" s="23" t="s">
        <v>6613</v>
      </c>
      <c r="H1359" s="23"/>
    </row>
    <row r="1360" spans="1:8">
      <c r="A1360" s="23" t="s">
        <v>156</v>
      </c>
      <c r="B1360" s="23" t="s">
        <v>6614</v>
      </c>
      <c r="H1360" s="23"/>
    </row>
    <row r="1361" spans="1:8">
      <c r="A1361" s="23" t="s">
        <v>164</v>
      </c>
      <c r="B1361" s="23" t="s">
        <v>6615</v>
      </c>
      <c r="H1361" s="23"/>
    </row>
    <row r="1362" spans="1:8">
      <c r="A1362" s="23" t="s">
        <v>1664</v>
      </c>
      <c r="B1362" s="23" t="s">
        <v>6616</v>
      </c>
      <c r="H1362" s="23"/>
    </row>
    <row r="1363" spans="1:8">
      <c r="A1363" s="23" t="s">
        <v>1665</v>
      </c>
      <c r="B1363" s="23" t="s">
        <v>6617</v>
      </c>
      <c r="H1363" s="23"/>
    </row>
    <row r="1364" spans="1:8">
      <c r="A1364" s="23" t="s">
        <v>1666</v>
      </c>
      <c r="B1364" s="23" t="s">
        <v>6618</v>
      </c>
      <c r="H1364" s="23"/>
    </row>
    <row r="1365" spans="1:8">
      <c r="A1365" s="23" t="s">
        <v>1667</v>
      </c>
      <c r="B1365" s="23" t="s">
        <v>6619</v>
      </c>
      <c r="H1365" s="23"/>
    </row>
    <row r="1366" spans="1:8">
      <c r="A1366" s="23" t="s">
        <v>1668</v>
      </c>
      <c r="B1366" s="23" t="s">
        <v>6620</v>
      </c>
      <c r="H1366" s="23"/>
    </row>
    <row r="1367" spans="1:8">
      <c r="A1367" s="23" t="s">
        <v>1669</v>
      </c>
      <c r="B1367" s="23" t="s">
        <v>1669</v>
      </c>
      <c r="H1367" s="23"/>
    </row>
    <row r="1368" spans="1:8">
      <c r="A1368" s="23" t="s">
        <v>1670</v>
      </c>
      <c r="B1368" s="23" t="s">
        <v>1670</v>
      </c>
      <c r="H1368" s="23"/>
    </row>
    <row r="1369" spans="1:8">
      <c r="A1369" s="23" t="s">
        <v>1671</v>
      </c>
      <c r="B1369" s="23" t="s">
        <v>7032</v>
      </c>
      <c r="H1369" s="23"/>
    </row>
    <row r="1370" spans="1:8">
      <c r="A1370" s="23" t="s">
        <v>1672</v>
      </c>
      <c r="B1370" s="23" t="s">
        <v>1672</v>
      </c>
      <c r="H1370" s="23"/>
    </row>
    <row r="1371" spans="1:8">
      <c r="A1371" s="23" t="s">
        <v>1674</v>
      </c>
      <c r="B1371" s="23" t="s">
        <v>1674</v>
      </c>
      <c r="H1371" s="23"/>
    </row>
    <row r="1372" spans="1:8">
      <c r="A1372" s="23" t="s">
        <v>1675</v>
      </c>
      <c r="B1372" s="23" t="s">
        <v>7033</v>
      </c>
      <c r="H1372" s="23"/>
    </row>
    <row r="1373" spans="1:8">
      <c r="A1373" s="23" t="s">
        <v>1677</v>
      </c>
      <c r="B1373" s="23" t="s">
        <v>1677</v>
      </c>
      <c r="H1373" s="23"/>
    </row>
    <row r="1374" spans="1:8">
      <c r="A1374" s="23" t="s">
        <v>1678</v>
      </c>
      <c r="B1374" s="23" t="s">
        <v>7034</v>
      </c>
      <c r="H1374" s="23"/>
    </row>
    <row r="1375" spans="1:8">
      <c r="A1375" s="23" t="s">
        <v>1679</v>
      </c>
      <c r="B1375" s="23" t="s">
        <v>1679</v>
      </c>
      <c r="H1375" s="23"/>
    </row>
    <row r="1376" spans="1:8">
      <c r="A1376" s="23" t="s">
        <v>1681</v>
      </c>
      <c r="B1376" s="23" t="s">
        <v>1681</v>
      </c>
      <c r="H1376" s="23"/>
    </row>
    <row r="1377" spans="1:8">
      <c r="A1377" s="23" t="s">
        <v>1682</v>
      </c>
      <c r="B1377" s="23" t="s">
        <v>6625</v>
      </c>
      <c r="H1377" s="23"/>
    </row>
    <row r="1378" spans="1:8">
      <c r="A1378" s="23" t="s">
        <v>1683</v>
      </c>
      <c r="B1378" s="23" t="s">
        <v>6628</v>
      </c>
      <c r="H1378" s="23"/>
    </row>
    <row r="1379" spans="1:8">
      <c r="A1379" s="23" t="s">
        <v>1684</v>
      </c>
      <c r="B1379" s="23" t="s">
        <v>6629</v>
      </c>
      <c r="H1379" s="23"/>
    </row>
    <row r="1380" spans="1:8">
      <c r="A1380" s="23" t="s">
        <v>1685</v>
      </c>
      <c r="B1380" s="23" t="s">
        <v>6637</v>
      </c>
      <c r="H1380" s="23"/>
    </row>
    <row r="1381" spans="1:8">
      <c r="A1381" s="23" t="s">
        <v>1686</v>
      </c>
      <c r="B1381" s="23" t="s">
        <v>6638</v>
      </c>
      <c r="H1381" s="23"/>
    </row>
    <row r="1382" spans="1:8">
      <c r="A1382" s="23" t="s">
        <v>1687</v>
      </c>
      <c r="B1382" s="23" t="s">
        <v>6627</v>
      </c>
      <c r="H1382" s="23"/>
    </row>
    <row r="1383" spans="1:8">
      <c r="A1383" s="23" t="s">
        <v>1688</v>
      </c>
      <c r="B1383" s="23" t="s">
        <v>6630</v>
      </c>
      <c r="H1383" s="23"/>
    </row>
    <row r="1384" spans="1:8">
      <c r="A1384" s="23" t="s">
        <v>1689</v>
      </c>
      <c r="B1384" s="23" t="s">
        <v>6633</v>
      </c>
      <c r="H1384" s="23"/>
    </row>
    <row r="1385" spans="1:8">
      <c r="A1385" s="23" t="s">
        <v>1690</v>
      </c>
      <c r="B1385" s="23" t="s">
        <v>6631</v>
      </c>
      <c r="H1385" s="23"/>
    </row>
    <row r="1386" spans="1:8">
      <c r="A1386" s="23" t="s">
        <v>1691</v>
      </c>
      <c r="B1386" s="23" t="s">
        <v>6622</v>
      </c>
      <c r="H1386" s="23"/>
    </row>
    <row r="1387" spans="1:8">
      <c r="A1387" s="23" t="s">
        <v>1692</v>
      </c>
      <c r="B1387" s="23" t="s">
        <v>6634</v>
      </c>
    </row>
    <row r="1388" spans="1:8">
      <c r="A1388" s="23" t="s">
        <v>1693</v>
      </c>
      <c r="B1388" s="23" t="s">
        <v>6623</v>
      </c>
    </row>
    <row r="1389" spans="1:8">
      <c r="A1389" s="23" t="s">
        <v>1694</v>
      </c>
      <c r="B1389" s="23" t="s">
        <v>6635</v>
      </c>
    </row>
    <row r="1390" spans="1:8">
      <c r="A1390" s="23" t="s">
        <v>1695</v>
      </c>
      <c r="B1390" s="23" t="s">
        <v>6632</v>
      </c>
    </row>
    <row r="1391" spans="1:8">
      <c r="A1391" s="23" t="s">
        <v>1696</v>
      </c>
      <c r="B1391" s="23" t="s">
        <v>6626</v>
      </c>
    </row>
    <row r="1392" spans="1:8">
      <c r="A1392" s="23" t="s">
        <v>1697</v>
      </c>
      <c r="B1392" s="23" t="s">
        <v>6636</v>
      </c>
    </row>
    <row r="1393" spans="1:2">
      <c r="A1393" s="23" t="s">
        <v>1698</v>
      </c>
      <c r="B1393" s="23" t="s">
        <v>6624</v>
      </c>
    </row>
    <row r="1394" spans="1:2">
      <c r="A1394" s="23" t="s">
        <v>1699</v>
      </c>
      <c r="B1394" s="23" t="s">
        <v>7035</v>
      </c>
    </row>
    <row r="1395" spans="1:2">
      <c r="A1395" s="23" t="s">
        <v>1700</v>
      </c>
      <c r="B1395" s="23" t="s">
        <v>1700</v>
      </c>
    </row>
    <row r="1396" spans="1:2">
      <c r="A1396" s="23" t="s">
        <v>1701</v>
      </c>
      <c r="B1396" s="23" t="s">
        <v>7036</v>
      </c>
    </row>
    <row r="1397" spans="1:2">
      <c r="A1397" s="23" t="s">
        <v>112</v>
      </c>
      <c r="B1397" s="23" t="s">
        <v>6643</v>
      </c>
    </row>
    <row r="1398" spans="1:2">
      <c r="A1398" s="23" t="s">
        <v>113</v>
      </c>
      <c r="B1398" s="23" t="s">
        <v>6639</v>
      </c>
    </row>
    <row r="1399" spans="1:2">
      <c r="A1399" s="23" t="s">
        <v>1703</v>
      </c>
      <c r="B1399" s="23" t="s">
        <v>6641</v>
      </c>
    </row>
    <row r="1400" spans="1:2">
      <c r="A1400" s="23" t="s">
        <v>1704</v>
      </c>
      <c r="B1400" s="23" t="s">
        <v>6642</v>
      </c>
    </row>
    <row r="1401" spans="1:2">
      <c r="A1401" s="23" t="s">
        <v>1705</v>
      </c>
      <c r="B1401" s="23" t="s">
        <v>6640</v>
      </c>
    </row>
    <row r="1402" spans="1:2">
      <c r="A1402" s="23" t="s">
        <v>1706</v>
      </c>
      <c r="B1402" s="23" t="s">
        <v>6644</v>
      </c>
    </row>
    <row r="1403" spans="1:2">
      <c r="A1403" s="23" t="s">
        <v>1707</v>
      </c>
      <c r="B1403" s="23" t="s">
        <v>6669</v>
      </c>
    </row>
    <row r="1404" spans="1:2">
      <c r="A1404" s="23" t="s">
        <v>1708</v>
      </c>
      <c r="B1404" s="23" t="s">
        <v>6680</v>
      </c>
    </row>
    <row r="1405" spans="1:2">
      <c r="A1405" s="23" t="s">
        <v>1710</v>
      </c>
      <c r="B1405" s="23" t="s">
        <v>6687</v>
      </c>
    </row>
    <row r="1406" spans="1:2">
      <c r="A1406" s="23" t="s">
        <v>1711</v>
      </c>
      <c r="B1406" s="23" t="s">
        <v>6688</v>
      </c>
    </row>
    <row r="1407" spans="1:2">
      <c r="A1407" s="23" t="s">
        <v>1712</v>
      </c>
      <c r="B1407" s="23" t="s">
        <v>6699</v>
      </c>
    </row>
    <row r="1408" spans="1:2">
      <c r="A1408" s="23" t="s">
        <v>1714</v>
      </c>
      <c r="B1408" s="23" t="s">
        <v>6707</v>
      </c>
    </row>
    <row r="1409" spans="1:2">
      <c r="A1409" s="23" t="s">
        <v>1715</v>
      </c>
      <c r="B1409" s="23" t="s">
        <v>6701</v>
      </c>
    </row>
    <row r="1410" spans="1:2">
      <c r="A1410" s="23" t="s">
        <v>1717</v>
      </c>
      <c r="B1410" s="23" t="s">
        <v>6689</v>
      </c>
    </row>
    <row r="1411" spans="1:2">
      <c r="A1411" s="23" t="s">
        <v>1718</v>
      </c>
      <c r="B1411" s="23" t="s">
        <v>6714</v>
      </c>
    </row>
    <row r="1412" spans="1:2">
      <c r="A1412" s="23" t="s">
        <v>1719</v>
      </c>
      <c r="B1412" s="23" t="s">
        <v>6708</v>
      </c>
    </row>
    <row r="1413" spans="1:2">
      <c r="A1413" s="23" t="s">
        <v>1720</v>
      </c>
      <c r="B1413" s="23" t="s">
        <v>6702</v>
      </c>
    </row>
    <row r="1414" spans="1:2">
      <c r="A1414" s="23" t="s">
        <v>1721</v>
      </c>
      <c r="B1414" s="23" t="s">
        <v>6710</v>
      </c>
    </row>
    <row r="1415" spans="1:2">
      <c r="A1415" s="23" t="s">
        <v>1722</v>
      </c>
      <c r="B1415" s="23" t="s">
        <v>6650</v>
      </c>
    </row>
    <row r="1416" spans="1:2">
      <c r="A1416" s="23" t="s">
        <v>1723</v>
      </c>
      <c r="B1416" s="23" t="s">
        <v>6711</v>
      </c>
    </row>
    <row r="1417" spans="1:2">
      <c r="A1417" s="23" t="s">
        <v>1724</v>
      </c>
      <c r="B1417" s="23" t="s">
        <v>6717</v>
      </c>
    </row>
    <row r="1418" spans="1:2">
      <c r="A1418" s="23" t="s">
        <v>1725</v>
      </c>
      <c r="B1418" s="23" t="s">
        <v>6691</v>
      </c>
    </row>
    <row r="1419" spans="1:2">
      <c r="A1419" s="23" t="s">
        <v>1726</v>
      </c>
      <c r="B1419" s="23" t="s">
        <v>6695</v>
      </c>
    </row>
    <row r="1420" spans="1:2">
      <c r="A1420" s="23" t="s">
        <v>1728</v>
      </c>
      <c r="B1420" s="23" t="s">
        <v>6654</v>
      </c>
    </row>
    <row r="1421" spans="1:2">
      <c r="A1421" s="23" t="s">
        <v>1729</v>
      </c>
      <c r="B1421" s="23" t="s">
        <v>6715</v>
      </c>
    </row>
    <row r="1422" spans="1:2">
      <c r="A1422" s="23" t="s">
        <v>1730</v>
      </c>
      <c r="B1422" s="23" t="s">
        <v>6657</v>
      </c>
    </row>
    <row r="1423" spans="1:2">
      <c r="A1423" s="23" t="s">
        <v>1731</v>
      </c>
      <c r="B1423" s="23" t="s">
        <v>6655</v>
      </c>
    </row>
    <row r="1424" spans="1:2">
      <c r="A1424" s="23" t="s">
        <v>1732</v>
      </c>
      <c r="B1424" s="23" t="s">
        <v>6716</v>
      </c>
    </row>
    <row r="1425" spans="1:2">
      <c r="A1425" s="23" t="s">
        <v>1733</v>
      </c>
      <c r="B1425" s="23" t="s">
        <v>6645</v>
      </c>
    </row>
    <row r="1426" spans="1:2">
      <c r="A1426" s="23" t="s">
        <v>1734</v>
      </c>
      <c r="B1426" s="23" t="s">
        <v>6661</v>
      </c>
    </row>
    <row r="1427" spans="1:2">
      <c r="A1427" s="23" t="s">
        <v>1735</v>
      </c>
      <c r="B1427" s="23" t="s">
        <v>6662</v>
      </c>
    </row>
    <row r="1428" spans="1:2">
      <c r="A1428" s="23" t="s">
        <v>1736</v>
      </c>
      <c r="B1428" s="23" t="s">
        <v>6703</v>
      </c>
    </row>
    <row r="1429" spans="1:2">
      <c r="A1429" s="23" t="s">
        <v>1737</v>
      </c>
      <c r="B1429" s="23" t="s">
        <v>6665</v>
      </c>
    </row>
    <row r="1430" spans="1:2">
      <c r="A1430" s="23" t="s">
        <v>1738</v>
      </c>
      <c r="B1430" s="23" t="s">
        <v>6719</v>
      </c>
    </row>
    <row r="1431" spans="1:2">
      <c r="A1431" s="23" t="s">
        <v>1739</v>
      </c>
      <c r="B1431" s="23" t="s">
        <v>6663</v>
      </c>
    </row>
    <row r="1432" spans="1:2">
      <c r="A1432" s="23" t="s">
        <v>1740</v>
      </c>
      <c r="B1432" s="23" t="s">
        <v>6658</v>
      </c>
    </row>
    <row r="1433" spans="1:2">
      <c r="A1433" s="23" t="s">
        <v>1741</v>
      </c>
      <c r="B1433" s="23" t="s">
        <v>6651</v>
      </c>
    </row>
    <row r="1434" spans="1:2">
      <c r="A1434" s="23" t="s">
        <v>1742</v>
      </c>
      <c r="B1434" s="23" t="s">
        <v>6693</v>
      </c>
    </row>
    <row r="1435" spans="1:2">
      <c r="A1435" s="23" t="s">
        <v>1743</v>
      </c>
      <c r="B1435" s="23" t="s">
        <v>6692</v>
      </c>
    </row>
    <row r="1436" spans="1:2">
      <c r="A1436" s="23" t="s">
        <v>1744</v>
      </c>
      <c r="B1436" s="23" t="s">
        <v>6696</v>
      </c>
    </row>
    <row r="1437" spans="1:2">
      <c r="A1437" s="23" t="s">
        <v>1745</v>
      </c>
      <c r="B1437" s="23" t="s">
        <v>6690</v>
      </c>
    </row>
    <row r="1438" spans="1:2">
      <c r="A1438" s="23" t="s">
        <v>1746</v>
      </c>
      <c r="B1438" s="23" t="s">
        <v>6713</v>
      </c>
    </row>
    <row r="1439" spans="1:2">
      <c r="A1439" s="23" t="s">
        <v>1747</v>
      </c>
      <c r="B1439" s="23" t="s">
        <v>6705</v>
      </c>
    </row>
    <row r="1440" spans="1:2">
      <c r="A1440" s="23" t="s">
        <v>1748</v>
      </c>
      <c r="B1440" s="23" t="s">
        <v>6709</v>
      </c>
    </row>
    <row r="1441" spans="1:2">
      <c r="A1441" s="23" t="s">
        <v>1749</v>
      </c>
      <c r="B1441" s="23" t="s">
        <v>6718</v>
      </c>
    </row>
    <row r="1442" spans="1:2">
      <c r="A1442" s="23" t="s">
        <v>1750</v>
      </c>
      <c r="B1442" s="23" t="s">
        <v>6697</v>
      </c>
    </row>
    <row r="1443" spans="1:2">
      <c r="A1443" s="23" t="s">
        <v>1751</v>
      </c>
      <c r="B1443" s="23" t="s">
        <v>6679</v>
      </c>
    </row>
    <row r="1444" spans="1:2">
      <c r="A1444" s="23" t="s">
        <v>1752</v>
      </c>
      <c r="B1444" s="23" t="s">
        <v>6684</v>
      </c>
    </row>
    <row r="1445" spans="1:2">
      <c r="A1445" s="23" t="s">
        <v>1753</v>
      </c>
      <c r="B1445" s="23" t="s">
        <v>6685</v>
      </c>
    </row>
    <row r="1446" spans="1:2">
      <c r="A1446" s="23" t="s">
        <v>1754</v>
      </c>
      <c r="B1446" s="23" t="s">
        <v>6686</v>
      </c>
    </row>
    <row r="1447" spans="1:2">
      <c r="A1447" s="23" t="s">
        <v>1755</v>
      </c>
      <c r="B1447" s="23" t="s">
        <v>6681</v>
      </c>
    </row>
    <row r="1448" spans="1:2">
      <c r="A1448" s="23" t="s">
        <v>1756</v>
      </c>
      <c r="B1448" s="23" t="s">
        <v>6682</v>
      </c>
    </row>
    <row r="1449" spans="1:2">
      <c r="A1449" s="23" t="s">
        <v>1757</v>
      </c>
      <c r="B1449" s="23" t="s">
        <v>6683</v>
      </c>
    </row>
    <row r="1450" spans="1:2">
      <c r="A1450" s="23" t="s">
        <v>1759</v>
      </c>
      <c r="B1450" s="23" t="s">
        <v>6678</v>
      </c>
    </row>
    <row r="1451" spans="1:2">
      <c r="A1451" s="23" t="s">
        <v>1760</v>
      </c>
      <c r="B1451" s="23" t="s">
        <v>6704</v>
      </c>
    </row>
    <row r="1452" spans="1:2">
      <c r="A1452" s="23" t="s">
        <v>1761</v>
      </c>
      <c r="B1452" s="23" t="s">
        <v>6700</v>
      </c>
    </row>
    <row r="1453" spans="1:2">
      <c r="A1453" s="23" t="s">
        <v>1762</v>
      </c>
      <c r="B1453" s="23" t="s">
        <v>6656</v>
      </c>
    </row>
    <row r="1454" spans="1:2">
      <c r="A1454" s="23" t="s">
        <v>1763</v>
      </c>
      <c r="B1454" s="23" t="s">
        <v>6653</v>
      </c>
    </row>
    <row r="1455" spans="1:2">
      <c r="A1455" s="23" t="s">
        <v>1764</v>
      </c>
      <c r="B1455" s="23" t="s">
        <v>6698</v>
      </c>
    </row>
    <row r="1456" spans="1:2">
      <c r="A1456" s="23" t="s">
        <v>1765</v>
      </c>
      <c r="B1456" s="23" t="s">
        <v>6671</v>
      </c>
    </row>
    <row r="1457" spans="1:2">
      <c r="A1457" s="23" t="s">
        <v>1766</v>
      </c>
      <c r="B1457" s="23" t="s">
        <v>6675</v>
      </c>
    </row>
    <row r="1458" spans="1:2">
      <c r="A1458" s="23" t="s">
        <v>1767</v>
      </c>
      <c r="B1458" s="23" t="s">
        <v>6668</v>
      </c>
    </row>
    <row r="1459" spans="1:2">
      <c r="A1459" s="23" t="s">
        <v>1768</v>
      </c>
      <c r="B1459" s="23" t="s">
        <v>6676</v>
      </c>
    </row>
    <row r="1460" spans="1:2">
      <c r="A1460" s="23" t="s">
        <v>1769</v>
      </c>
      <c r="B1460" s="23" t="s">
        <v>6670</v>
      </c>
    </row>
    <row r="1461" spans="1:2">
      <c r="A1461" s="23" t="s">
        <v>1770</v>
      </c>
      <c r="B1461" s="23" t="s">
        <v>6667</v>
      </c>
    </row>
    <row r="1462" spans="1:2">
      <c r="A1462" s="23" t="s">
        <v>1771</v>
      </c>
      <c r="B1462" s="23" t="s">
        <v>6673</v>
      </c>
    </row>
    <row r="1463" spans="1:2">
      <c r="A1463" s="23" t="s">
        <v>1772</v>
      </c>
      <c r="B1463" s="23" t="s">
        <v>6677</v>
      </c>
    </row>
    <row r="1464" spans="1:2">
      <c r="A1464" s="23" t="s">
        <v>1773</v>
      </c>
      <c r="B1464" s="23" t="s">
        <v>6672</v>
      </c>
    </row>
    <row r="1465" spans="1:2">
      <c r="A1465" s="23" t="s">
        <v>1774</v>
      </c>
      <c r="B1465" s="23" t="s">
        <v>6674</v>
      </c>
    </row>
    <row r="1466" spans="1:2">
      <c r="A1466" s="23" t="s">
        <v>1775</v>
      </c>
      <c r="B1466" s="23" t="s">
        <v>6659</v>
      </c>
    </row>
    <row r="1467" spans="1:2">
      <c r="A1467" s="23" t="s">
        <v>1776</v>
      </c>
      <c r="B1467" s="23" t="s">
        <v>6660</v>
      </c>
    </row>
    <row r="1468" spans="1:2">
      <c r="A1468" s="23" t="s">
        <v>1777</v>
      </c>
      <c r="B1468" s="23" t="s">
        <v>6646</v>
      </c>
    </row>
    <row r="1469" spans="1:2">
      <c r="A1469" s="23" t="s">
        <v>1778</v>
      </c>
      <c r="B1469" s="23" t="s">
        <v>6647</v>
      </c>
    </row>
    <row r="1470" spans="1:2">
      <c r="A1470" s="23" t="s">
        <v>1779</v>
      </c>
      <c r="B1470" s="23" t="s">
        <v>6648</v>
      </c>
    </row>
    <row r="1471" spans="1:2">
      <c r="A1471" s="23" t="s">
        <v>1780</v>
      </c>
      <c r="B1471" s="23" t="s">
        <v>6664</v>
      </c>
    </row>
    <row r="1472" spans="1:2">
      <c r="A1472" s="23" t="s">
        <v>1781</v>
      </c>
      <c r="B1472" s="23" t="s">
        <v>6721</v>
      </c>
    </row>
    <row r="1473" spans="1:2">
      <c r="A1473" s="23" t="s">
        <v>1782</v>
      </c>
      <c r="B1473" s="23" t="s">
        <v>6652</v>
      </c>
    </row>
    <row r="1474" spans="1:2">
      <c r="A1474" s="23" t="s">
        <v>1783</v>
      </c>
      <c r="B1474" s="23" t="s">
        <v>6722</v>
      </c>
    </row>
    <row r="1475" spans="1:2">
      <c r="A1475" s="23" t="s">
        <v>1784</v>
      </c>
      <c r="B1475" s="23" t="s">
        <v>6723</v>
      </c>
    </row>
    <row r="1476" spans="1:2">
      <c r="A1476" s="23" t="s">
        <v>1785</v>
      </c>
      <c r="B1476" s="23" t="s">
        <v>6724</v>
      </c>
    </row>
    <row r="1477" spans="1:2">
      <c r="A1477" s="23" t="s">
        <v>1786</v>
      </c>
      <c r="B1477" s="23" t="s">
        <v>6720</v>
      </c>
    </row>
    <row r="1478" spans="1:2">
      <c r="A1478" s="23" t="s">
        <v>1787</v>
      </c>
      <c r="B1478" s="23" t="s">
        <v>6712</v>
      </c>
    </row>
    <row r="1479" spans="1:2">
      <c r="A1479" s="23" t="s">
        <v>1788</v>
      </c>
      <c r="B1479" s="23" t="s">
        <v>6666</v>
      </c>
    </row>
    <row r="1480" spans="1:2">
      <c r="A1480" s="23" t="s">
        <v>1789</v>
      </c>
      <c r="B1480" s="23" t="s">
        <v>6694</v>
      </c>
    </row>
    <row r="1481" spans="1:2">
      <c r="A1481" s="23" t="s">
        <v>1790</v>
      </c>
      <c r="B1481" s="23" t="s">
        <v>6649</v>
      </c>
    </row>
    <row r="1482" spans="1:2">
      <c r="A1482" s="23" t="s">
        <v>1791</v>
      </c>
      <c r="B1482" s="23" t="s">
        <v>1791</v>
      </c>
    </row>
    <row r="1483" spans="1:2">
      <c r="A1483" s="23" t="s">
        <v>1792</v>
      </c>
      <c r="B1483" s="23" t="s">
        <v>6706</v>
      </c>
    </row>
    <row r="1484" spans="1:2">
      <c r="A1484" s="23" t="s">
        <v>75</v>
      </c>
      <c r="B1484" s="23" t="s">
        <v>6727</v>
      </c>
    </row>
    <row r="1485" spans="1:2">
      <c r="A1485" s="23" t="s">
        <v>1793</v>
      </c>
      <c r="B1485" s="23" t="s">
        <v>6725</v>
      </c>
    </row>
    <row r="1486" spans="1:2">
      <c r="A1486" s="23" t="s">
        <v>1794</v>
      </c>
      <c r="B1486" s="23" t="s">
        <v>6726</v>
      </c>
    </row>
    <row r="1487" spans="1:2">
      <c r="A1487" s="23" t="s">
        <v>1795</v>
      </c>
      <c r="B1487" s="23" t="s">
        <v>6728</v>
      </c>
    </row>
    <row r="1488" spans="1:2">
      <c r="A1488" s="23" t="s">
        <v>1796</v>
      </c>
      <c r="B1488" s="23" t="s">
        <v>7037</v>
      </c>
    </row>
    <row r="1489" spans="1:2">
      <c r="A1489" s="23" t="s">
        <v>1797</v>
      </c>
      <c r="B1489" s="23" t="s">
        <v>7038</v>
      </c>
    </row>
    <row r="1490" spans="1:2">
      <c r="A1490" s="23" t="s">
        <v>1798</v>
      </c>
      <c r="B1490" s="23" t="s">
        <v>7039</v>
      </c>
    </row>
    <row r="1491" spans="1:2">
      <c r="A1491" s="23" t="s">
        <v>1799</v>
      </c>
      <c r="B1491" s="23" t="s">
        <v>7040</v>
      </c>
    </row>
    <row r="1492" spans="1:2">
      <c r="A1492" s="23" t="s">
        <v>1800</v>
      </c>
      <c r="B1492" s="23" t="s">
        <v>7040</v>
      </c>
    </row>
    <row r="1493" spans="1:2">
      <c r="A1493" s="23" t="s">
        <v>1801</v>
      </c>
      <c r="B1493" s="23" t="s">
        <v>7041</v>
      </c>
    </row>
    <row r="1494" spans="1:2">
      <c r="A1494" s="23" t="s">
        <v>1802</v>
      </c>
      <c r="B1494" s="23" t="s">
        <v>7042</v>
      </c>
    </row>
    <row r="1495" spans="1:2">
      <c r="A1495" s="23" t="s">
        <v>165</v>
      </c>
      <c r="B1495" s="23" t="s">
        <v>6730</v>
      </c>
    </row>
    <row r="1496" spans="1:2">
      <c r="A1496" s="23" t="s">
        <v>166</v>
      </c>
      <c r="B1496" s="23" t="s">
        <v>6731</v>
      </c>
    </row>
    <row r="1497" spans="1:2">
      <c r="A1497" s="23" t="s">
        <v>167</v>
      </c>
      <c r="B1497" s="23" t="s">
        <v>6732</v>
      </c>
    </row>
    <row r="1498" spans="1:2">
      <c r="A1498" s="23" t="s">
        <v>1803</v>
      </c>
      <c r="B1498" s="23" t="s">
        <v>6733</v>
      </c>
    </row>
    <row r="1499" spans="1:2">
      <c r="A1499" s="23" t="s">
        <v>168</v>
      </c>
      <c r="B1499" s="23" t="s">
        <v>6729</v>
      </c>
    </row>
    <row r="1500" spans="1:2">
      <c r="A1500" s="23" t="s">
        <v>1804</v>
      </c>
      <c r="B1500" s="23" t="s">
        <v>6739</v>
      </c>
    </row>
    <row r="1501" spans="1:2">
      <c r="A1501" s="23" t="s">
        <v>1805</v>
      </c>
      <c r="B1501" s="23" t="s">
        <v>6740</v>
      </c>
    </row>
    <row r="1502" spans="1:2">
      <c r="A1502" s="23" t="s">
        <v>1806</v>
      </c>
      <c r="B1502" s="23" t="s">
        <v>6737</v>
      </c>
    </row>
    <row r="1503" spans="1:2">
      <c r="A1503" s="23" t="s">
        <v>1807</v>
      </c>
      <c r="B1503" s="23" t="s">
        <v>6741</v>
      </c>
    </row>
    <row r="1504" spans="1:2">
      <c r="A1504" s="23" t="s">
        <v>1808</v>
      </c>
      <c r="B1504" s="23" t="s">
        <v>6734</v>
      </c>
    </row>
    <row r="1505" spans="1:12">
      <c r="A1505" s="23" t="s">
        <v>1809</v>
      </c>
      <c r="B1505" s="23" t="s">
        <v>6738</v>
      </c>
    </row>
    <row r="1506" spans="1:12">
      <c r="A1506" s="23" t="s">
        <v>1810</v>
      </c>
      <c r="B1506" s="23" t="s">
        <v>6735</v>
      </c>
    </row>
    <row r="1507" spans="1:12">
      <c r="A1507" s="23" t="s">
        <v>1811</v>
      </c>
      <c r="B1507" s="23" t="s">
        <v>6736</v>
      </c>
    </row>
    <row r="1508" spans="1:12">
      <c r="A1508" s="23" t="s">
        <v>1812</v>
      </c>
      <c r="B1508" s="23" t="s">
        <v>6743</v>
      </c>
      <c r="L1508">
        <f>39780*30%</f>
        <v>11934</v>
      </c>
    </row>
    <row r="1509" spans="1:12">
      <c r="A1509" s="23" t="s">
        <v>1813</v>
      </c>
      <c r="B1509" s="23" t="s">
        <v>6742</v>
      </c>
    </row>
    <row r="1510" spans="1:12">
      <c r="A1510" s="23" t="s">
        <v>1814</v>
      </c>
      <c r="B1510" s="23" t="s">
        <v>6744</v>
      </c>
    </row>
    <row r="1511" spans="1:12">
      <c r="A1511" s="23" t="s">
        <v>1815</v>
      </c>
      <c r="B1511" s="23" t="s">
        <v>6745</v>
      </c>
    </row>
    <row r="1512" spans="1:12">
      <c r="A1512" s="23" t="s">
        <v>1816</v>
      </c>
      <c r="B1512" s="23" t="s">
        <v>6746</v>
      </c>
    </row>
    <row r="1513" spans="1:12">
      <c r="A1513" s="23" t="s">
        <v>7043</v>
      </c>
      <c r="B1513" s="23"/>
    </row>
    <row r="1514" spans="1:12">
      <c r="A1514" s="23" t="s">
        <v>138</v>
      </c>
      <c r="B1514" s="23" t="s">
        <v>6747</v>
      </c>
    </row>
    <row r="1515" spans="1:12">
      <c r="A1515" s="23" t="s">
        <v>224</v>
      </c>
      <c r="B1515" s="23" t="s">
        <v>224</v>
      </c>
    </row>
    <row r="1516" spans="1:12">
      <c r="A1516" s="23" t="s">
        <v>1817</v>
      </c>
      <c r="B1516" s="23" t="s">
        <v>1817</v>
      </c>
    </row>
    <row r="1517" spans="1:12">
      <c r="A1517" s="23" t="s">
        <v>1818</v>
      </c>
      <c r="B1517" s="23" t="s">
        <v>6827</v>
      </c>
    </row>
    <row r="1518" spans="1:12">
      <c r="A1518" s="23" t="s">
        <v>1819</v>
      </c>
      <c r="B1518" s="23" t="s">
        <v>7044</v>
      </c>
    </row>
    <row r="1519" spans="1:12">
      <c r="A1519" s="23" t="s">
        <v>1823</v>
      </c>
      <c r="B1519" s="23" t="s">
        <v>6828</v>
      </c>
    </row>
    <row r="1520" spans="1:12">
      <c r="A1520" s="23" t="s">
        <v>1824</v>
      </c>
      <c r="B1520" s="23" t="s">
        <v>6829</v>
      </c>
    </row>
    <row r="1521" spans="1:2">
      <c r="A1521" s="23" t="s">
        <v>1825</v>
      </c>
      <c r="B1521" s="23" t="s">
        <v>6830</v>
      </c>
    </row>
    <row r="1522" spans="1:2">
      <c r="A1522" s="23" t="s">
        <v>1826</v>
      </c>
      <c r="B1522" s="23" t="s">
        <v>6831</v>
      </c>
    </row>
    <row r="1523" spans="1:2">
      <c r="A1523" s="23" t="s">
        <v>169</v>
      </c>
      <c r="B1523" s="23" t="s">
        <v>6835</v>
      </c>
    </row>
    <row r="1524" spans="1:2">
      <c r="A1524" s="23" t="s">
        <v>170</v>
      </c>
      <c r="B1524" s="23" t="s">
        <v>6832</v>
      </c>
    </row>
    <row r="1525" spans="1:2">
      <c r="A1525" s="23" t="s">
        <v>172</v>
      </c>
      <c r="B1525" s="23" t="s">
        <v>6833</v>
      </c>
    </row>
    <row r="1526" spans="1:2">
      <c r="A1526" s="23" t="s">
        <v>171</v>
      </c>
      <c r="B1526" s="23" t="s">
        <v>6834</v>
      </c>
    </row>
    <row r="1527" spans="1:2">
      <c r="A1527" s="23" t="s">
        <v>173</v>
      </c>
      <c r="B1527" s="23" t="s">
        <v>6836</v>
      </c>
    </row>
    <row r="1528" spans="1:2">
      <c r="A1528" s="23" t="s">
        <v>1828</v>
      </c>
      <c r="B1528" s="23" t="s">
        <v>6837</v>
      </c>
    </row>
    <row r="1529" spans="1:2">
      <c r="A1529" s="23" t="s">
        <v>1829</v>
      </c>
      <c r="B1529" s="23" t="s">
        <v>6838</v>
      </c>
    </row>
    <row r="1530" spans="1:2">
      <c r="A1530" s="23" t="s">
        <v>1830</v>
      </c>
      <c r="B1530" s="23" t="s">
        <v>6839</v>
      </c>
    </row>
    <row r="1531" spans="1:2">
      <c r="A1531" s="23" t="s">
        <v>1831</v>
      </c>
      <c r="B1531" s="23" t="s">
        <v>6846</v>
      </c>
    </row>
    <row r="1532" spans="1:2">
      <c r="A1532" s="23" t="s">
        <v>1832</v>
      </c>
      <c r="B1532" s="23" t="s">
        <v>6847</v>
      </c>
    </row>
    <row r="1533" spans="1:2">
      <c r="A1533" s="23" t="s">
        <v>1833</v>
      </c>
      <c r="B1533" s="23" t="s">
        <v>6849</v>
      </c>
    </row>
    <row r="1534" spans="1:2">
      <c r="A1534" s="23" t="s">
        <v>1834</v>
      </c>
      <c r="B1534" s="23" t="s">
        <v>6845</v>
      </c>
    </row>
    <row r="1535" spans="1:2">
      <c r="A1535" s="23" t="s">
        <v>1835</v>
      </c>
      <c r="B1535" s="23" t="s">
        <v>6840</v>
      </c>
    </row>
    <row r="1536" spans="1:2">
      <c r="A1536" s="23" t="s">
        <v>1836</v>
      </c>
      <c r="B1536" s="23" t="s">
        <v>6843</v>
      </c>
    </row>
    <row r="1537" spans="1:2">
      <c r="A1537" s="23" t="s">
        <v>1837</v>
      </c>
      <c r="B1537" s="23" t="s">
        <v>6851</v>
      </c>
    </row>
    <row r="1538" spans="1:2">
      <c r="A1538" s="23" t="s">
        <v>1838</v>
      </c>
      <c r="B1538" s="23" t="s">
        <v>6852</v>
      </c>
    </row>
    <row r="1539" spans="1:2">
      <c r="A1539" s="23" t="s">
        <v>1839</v>
      </c>
      <c r="B1539" s="23" t="s">
        <v>6853</v>
      </c>
    </row>
    <row r="1540" spans="1:2">
      <c r="A1540" s="23" t="s">
        <v>1840</v>
      </c>
      <c r="B1540" s="23" t="s">
        <v>6856</v>
      </c>
    </row>
    <row r="1541" spans="1:2">
      <c r="A1541" s="23" t="s">
        <v>1841</v>
      </c>
      <c r="B1541" s="23" t="s">
        <v>6848</v>
      </c>
    </row>
    <row r="1542" spans="1:2">
      <c r="A1542" s="23" t="s">
        <v>1842</v>
      </c>
      <c r="B1542" s="23" t="s">
        <v>6850</v>
      </c>
    </row>
    <row r="1543" spans="1:2">
      <c r="A1543" s="23" t="s">
        <v>1843</v>
      </c>
      <c r="B1543" s="23" t="s">
        <v>6854</v>
      </c>
    </row>
    <row r="1544" spans="1:2">
      <c r="A1544" s="23" t="s">
        <v>1844</v>
      </c>
      <c r="B1544" s="23" t="s">
        <v>6844</v>
      </c>
    </row>
    <row r="1545" spans="1:2">
      <c r="A1545" s="23" t="s">
        <v>1845</v>
      </c>
      <c r="B1545" s="23" t="s">
        <v>6855</v>
      </c>
    </row>
    <row r="1546" spans="1:2">
      <c r="A1546" s="23" t="s">
        <v>1846</v>
      </c>
      <c r="B1546" s="23" t="s">
        <v>6841</v>
      </c>
    </row>
    <row r="1547" spans="1:2">
      <c r="A1547" s="23" t="s">
        <v>1847</v>
      </c>
      <c r="B1547" s="23" t="s">
        <v>6842</v>
      </c>
    </row>
    <row r="1548" spans="1:2">
      <c r="A1548" s="23" t="s">
        <v>1848</v>
      </c>
      <c r="B1548" s="23"/>
    </row>
    <row r="1549" spans="1:2">
      <c r="A1549" s="23" t="s">
        <v>1849</v>
      </c>
      <c r="B1549" s="23"/>
    </row>
    <row r="1550" spans="1:2">
      <c r="A1550" s="23" t="s">
        <v>1850</v>
      </c>
      <c r="B1550" s="23"/>
    </row>
    <row r="1551" spans="1:2">
      <c r="A1551" s="23" t="s">
        <v>1851</v>
      </c>
      <c r="B1551" s="23"/>
    </row>
    <row r="1552" spans="1:2">
      <c r="A1552" s="23" t="s">
        <v>1852</v>
      </c>
      <c r="B1552" s="23"/>
    </row>
    <row r="1553" spans="1:2">
      <c r="A1553" s="23" t="s">
        <v>1853</v>
      </c>
      <c r="B1553" s="23"/>
    </row>
    <row r="1554" spans="1:2">
      <c r="A1554" s="23" t="s">
        <v>1854</v>
      </c>
      <c r="B1554" s="23"/>
    </row>
    <row r="1555" spans="1:2">
      <c r="A1555" s="23" t="s">
        <v>1855</v>
      </c>
      <c r="B1555" s="23"/>
    </row>
    <row r="1556" spans="1:2">
      <c r="A1556" s="23" t="s">
        <v>1856</v>
      </c>
      <c r="B1556" s="23"/>
    </row>
    <row r="1557" spans="1:2">
      <c r="A1557" s="23" t="s">
        <v>1857</v>
      </c>
      <c r="B1557" s="23"/>
    </row>
    <row r="1558" spans="1:2">
      <c r="A1558" s="23" t="s">
        <v>1858</v>
      </c>
      <c r="B1558" s="23"/>
    </row>
    <row r="1559" spans="1:2">
      <c r="A1559" s="23" t="s">
        <v>1859</v>
      </c>
      <c r="B1559" s="23"/>
    </row>
    <row r="1560" spans="1:2">
      <c r="A1560" s="23" t="s">
        <v>1860</v>
      </c>
      <c r="B1560" s="23"/>
    </row>
    <row r="1561" spans="1:2">
      <c r="A1561" s="23" t="s">
        <v>1861</v>
      </c>
      <c r="B1561" s="23"/>
    </row>
    <row r="1562" spans="1:2">
      <c r="A1562" s="23" t="s">
        <v>1862</v>
      </c>
      <c r="B1562" s="23"/>
    </row>
    <row r="1563" spans="1:2">
      <c r="A1563" s="23" t="s">
        <v>1863</v>
      </c>
      <c r="B1563" s="23"/>
    </row>
    <row r="1564" spans="1:2">
      <c r="A1564" s="23" t="s">
        <v>1864</v>
      </c>
      <c r="B1564" s="23"/>
    </row>
    <row r="1565" spans="1:2">
      <c r="A1565" s="23" t="s">
        <v>1865</v>
      </c>
      <c r="B1565" s="23"/>
    </row>
    <row r="1566" spans="1:2">
      <c r="A1566" s="23" t="s">
        <v>1866</v>
      </c>
      <c r="B1566" s="23"/>
    </row>
    <row r="1567" spans="1:2">
      <c r="A1567" s="23" t="s">
        <v>1867</v>
      </c>
      <c r="B1567" s="23"/>
    </row>
    <row r="1568" spans="1:2">
      <c r="A1568" s="23" t="s">
        <v>1868</v>
      </c>
      <c r="B1568" s="23"/>
    </row>
    <row r="1569" spans="1:2">
      <c r="A1569" s="23" t="s">
        <v>1869</v>
      </c>
      <c r="B1569" s="23"/>
    </row>
    <row r="1570" spans="1:2">
      <c r="A1570" s="23" t="s">
        <v>1870</v>
      </c>
      <c r="B1570" s="23"/>
    </row>
    <row r="1571" spans="1:2">
      <c r="A1571" s="23" t="s">
        <v>1871</v>
      </c>
      <c r="B1571" s="23"/>
    </row>
    <row r="1572" spans="1:2">
      <c r="A1572" s="23" t="s">
        <v>1872</v>
      </c>
      <c r="B1572" s="23"/>
    </row>
    <row r="1573" spans="1:2">
      <c r="A1573" s="23" t="s">
        <v>1873</v>
      </c>
      <c r="B1573" s="23"/>
    </row>
    <row r="1574" spans="1:2">
      <c r="A1574" s="23" t="s">
        <v>1874</v>
      </c>
      <c r="B1574" s="23"/>
    </row>
    <row r="1575" spans="1:2">
      <c r="A1575" s="23" t="s">
        <v>1875</v>
      </c>
      <c r="B1575" s="23"/>
    </row>
    <row r="1576" spans="1:2">
      <c r="A1576" s="23" t="s">
        <v>1876</v>
      </c>
      <c r="B1576" s="23"/>
    </row>
    <row r="1577" spans="1:2">
      <c r="A1577" s="23" t="s">
        <v>1877</v>
      </c>
      <c r="B1577" s="23"/>
    </row>
    <row r="1578" spans="1:2">
      <c r="A1578" s="23" t="s">
        <v>1878</v>
      </c>
      <c r="B1578" s="23"/>
    </row>
    <row r="1579" spans="1:2">
      <c r="A1579" s="23" t="s">
        <v>1879</v>
      </c>
      <c r="B1579" s="23"/>
    </row>
    <row r="1580" spans="1:2">
      <c r="A1580" s="23" t="s">
        <v>1880</v>
      </c>
      <c r="B1580" s="23"/>
    </row>
    <row r="1581" spans="1:2">
      <c r="A1581" s="23" t="s">
        <v>1881</v>
      </c>
      <c r="B1581" s="23"/>
    </row>
    <row r="1582" spans="1:2">
      <c r="A1582" s="23" t="s">
        <v>1882</v>
      </c>
      <c r="B1582" s="23"/>
    </row>
    <row r="1583" spans="1:2">
      <c r="A1583" s="23" t="s">
        <v>1883</v>
      </c>
      <c r="B1583" s="23"/>
    </row>
    <row r="1584" spans="1:2">
      <c r="A1584" s="23" t="s">
        <v>1884</v>
      </c>
      <c r="B1584" s="23"/>
    </row>
    <row r="1585" spans="1:2">
      <c r="A1585" s="23" t="s">
        <v>1885</v>
      </c>
      <c r="B1585" s="23"/>
    </row>
    <row r="1586" spans="1:2">
      <c r="A1586" s="23" t="s">
        <v>1886</v>
      </c>
      <c r="B1586" s="23"/>
    </row>
    <row r="1587" spans="1:2">
      <c r="A1587" s="23" t="s">
        <v>1887</v>
      </c>
      <c r="B1587" s="23"/>
    </row>
    <row r="1588" spans="1:2">
      <c r="A1588" s="23" t="s">
        <v>1888</v>
      </c>
      <c r="B1588" s="23"/>
    </row>
    <row r="1589" spans="1:2">
      <c r="A1589" s="23" t="s">
        <v>1889</v>
      </c>
      <c r="B1589" s="23"/>
    </row>
    <row r="1590" spans="1:2">
      <c r="A1590" s="23" t="s">
        <v>1890</v>
      </c>
      <c r="B1590" s="23"/>
    </row>
    <row r="1591" spans="1:2">
      <c r="A1591" s="23" t="s">
        <v>1891</v>
      </c>
      <c r="B1591" s="23"/>
    </row>
    <row r="1592" spans="1:2">
      <c r="A1592" s="23" t="s">
        <v>1892</v>
      </c>
      <c r="B1592" s="23"/>
    </row>
    <row r="1593" spans="1:2">
      <c r="A1593" s="23" t="s">
        <v>1893</v>
      </c>
      <c r="B1593" s="23"/>
    </row>
    <row r="1594" spans="1:2">
      <c r="A1594" s="23" t="s">
        <v>1894</v>
      </c>
      <c r="B1594" s="23"/>
    </row>
    <row r="1595" spans="1:2">
      <c r="A1595" s="23" t="s">
        <v>1895</v>
      </c>
      <c r="B1595" s="23"/>
    </row>
    <row r="1596" spans="1:2">
      <c r="A1596" s="23" t="s">
        <v>1896</v>
      </c>
      <c r="B1596" s="23"/>
    </row>
    <row r="1597" spans="1:2">
      <c r="A1597" s="23" t="s">
        <v>1897</v>
      </c>
      <c r="B1597" s="23"/>
    </row>
    <row r="1598" spans="1:2">
      <c r="A1598" s="23" t="s">
        <v>1898</v>
      </c>
      <c r="B1598" s="23"/>
    </row>
    <row r="1599" spans="1:2">
      <c r="A1599" s="23" t="s">
        <v>1899</v>
      </c>
      <c r="B1599" s="23"/>
    </row>
    <row r="1600" spans="1:2">
      <c r="A1600" s="23" t="s">
        <v>1900</v>
      </c>
      <c r="B1600" s="23"/>
    </row>
    <row r="1601" spans="1:2">
      <c r="A1601" s="23" t="s">
        <v>1901</v>
      </c>
      <c r="B1601" s="23"/>
    </row>
    <row r="1602" spans="1:2">
      <c r="A1602" s="23" t="s">
        <v>1902</v>
      </c>
      <c r="B1602" s="23"/>
    </row>
    <row r="1603" spans="1:2">
      <c r="A1603" s="23" t="s">
        <v>1903</v>
      </c>
      <c r="B1603" s="23"/>
    </row>
    <row r="1604" spans="1:2">
      <c r="A1604" s="23" t="s">
        <v>1904</v>
      </c>
      <c r="B1604" s="23"/>
    </row>
    <row r="1605" spans="1:2">
      <c r="A1605" s="23" t="s">
        <v>1905</v>
      </c>
      <c r="B1605" s="23"/>
    </row>
    <row r="1606" spans="1:2">
      <c r="A1606" s="23" t="s">
        <v>1906</v>
      </c>
      <c r="B1606" s="23"/>
    </row>
    <row r="1607" spans="1:2">
      <c r="A1607" s="23" t="s">
        <v>1907</v>
      </c>
      <c r="B1607" s="23"/>
    </row>
    <row r="1608" spans="1:2">
      <c r="A1608" s="23" t="s">
        <v>1908</v>
      </c>
      <c r="B1608" s="23"/>
    </row>
    <row r="1609" spans="1:2">
      <c r="A1609" s="23" t="s">
        <v>1909</v>
      </c>
      <c r="B1609" s="23"/>
    </row>
    <row r="1610" spans="1:2">
      <c r="A1610" s="23" t="s">
        <v>1910</v>
      </c>
      <c r="B1610" s="23"/>
    </row>
    <row r="1611" spans="1:2">
      <c r="A1611" s="23" t="s">
        <v>1911</v>
      </c>
      <c r="B1611" s="23"/>
    </row>
    <row r="1612" spans="1:2">
      <c r="A1612" s="23" t="s">
        <v>1912</v>
      </c>
      <c r="B1612" s="23"/>
    </row>
    <row r="1613" spans="1:2">
      <c r="A1613" s="23" t="s">
        <v>1913</v>
      </c>
      <c r="B1613" s="23"/>
    </row>
    <row r="1614" spans="1:2">
      <c r="A1614" s="23" t="s">
        <v>1914</v>
      </c>
      <c r="B1614" s="23"/>
    </row>
    <row r="1615" spans="1:2">
      <c r="A1615" s="23" t="s">
        <v>1915</v>
      </c>
      <c r="B1615" s="23"/>
    </row>
    <row r="1616" spans="1:2">
      <c r="A1616" s="23" t="s">
        <v>1916</v>
      </c>
      <c r="B1616" s="23"/>
    </row>
    <row r="1617" spans="1:2">
      <c r="A1617" s="23" t="s">
        <v>1917</v>
      </c>
      <c r="B1617" s="23"/>
    </row>
    <row r="1618" spans="1:2">
      <c r="A1618" s="23" t="s">
        <v>1918</v>
      </c>
      <c r="B1618" s="23"/>
    </row>
    <row r="1619" spans="1:2">
      <c r="A1619" s="23" t="s">
        <v>1919</v>
      </c>
      <c r="B1619" s="23"/>
    </row>
    <row r="1620" spans="1:2">
      <c r="A1620" s="23" t="s">
        <v>1920</v>
      </c>
      <c r="B1620" s="23"/>
    </row>
    <row r="1621" spans="1:2">
      <c r="A1621" s="23" t="s">
        <v>1921</v>
      </c>
      <c r="B1621" s="23"/>
    </row>
    <row r="1622" spans="1:2">
      <c r="A1622" s="23" t="s">
        <v>1922</v>
      </c>
      <c r="B1622" s="23"/>
    </row>
    <row r="1623" spans="1:2">
      <c r="A1623" s="23" t="s">
        <v>1923</v>
      </c>
      <c r="B1623" s="23"/>
    </row>
    <row r="1624" spans="1:2">
      <c r="A1624" s="23" t="s">
        <v>1924</v>
      </c>
      <c r="B1624" s="23"/>
    </row>
    <row r="1625" spans="1:2">
      <c r="A1625" s="23" t="s">
        <v>1925</v>
      </c>
      <c r="B1625" s="23"/>
    </row>
    <row r="1626" spans="1:2">
      <c r="A1626" s="23" t="s">
        <v>1926</v>
      </c>
      <c r="B1626" s="23"/>
    </row>
    <row r="1627" spans="1:2">
      <c r="A1627" s="23" t="s">
        <v>1927</v>
      </c>
      <c r="B1627" s="23"/>
    </row>
    <row r="1628" spans="1:2">
      <c r="A1628" s="23" t="s">
        <v>1928</v>
      </c>
      <c r="B1628" s="23"/>
    </row>
    <row r="1629" spans="1:2">
      <c r="A1629" s="23" t="s">
        <v>1929</v>
      </c>
      <c r="B1629" s="23"/>
    </row>
    <row r="1630" spans="1:2">
      <c r="A1630" s="23" t="s">
        <v>1930</v>
      </c>
      <c r="B1630" s="23"/>
    </row>
    <row r="1631" spans="1:2">
      <c r="A1631" s="23" t="s">
        <v>1931</v>
      </c>
      <c r="B1631" s="23"/>
    </row>
    <row r="1632" spans="1:2">
      <c r="A1632" s="23" t="s">
        <v>1932</v>
      </c>
      <c r="B1632" s="23"/>
    </row>
    <row r="1633" spans="1:2">
      <c r="A1633" s="23" t="s">
        <v>1933</v>
      </c>
      <c r="B1633" s="23"/>
    </row>
    <row r="1634" spans="1:2">
      <c r="A1634" s="23" t="s">
        <v>1934</v>
      </c>
      <c r="B1634" s="23"/>
    </row>
    <row r="1635" spans="1:2">
      <c r="A1635" s="23" t="s">
        <v>1935</v>
      </c>
      <c r="B1635" s="23"/>
    </row>
    <row r="1636" spans="1:2">
      <c r="A1636" s="23" t="s">
        <v>1936</v>
      </c>
      <c r="B1636" s="23"/>
    </row>
    <row r="1637" spans="1:2">
      <c r="A1637" s="23" t="s">
        <v>1937</v>
      </c>
      <c r="B1637" s="23"/>
    </row>
    <row r="1638" spans="1:2">
      <c r="A1638" s="23" t="s">
        <v>1938</v>
      </c>
      <c r="B1638" s="23"/>
    </row>
    <row r="1639" spans="1:2">
      <c r="A1639" s="23" t="s">
        <v>1939</v>
      </c>
      <c r="B1639" s="23"/>
    </row>
    <row r="1640" spans="1:2">
      <c r="A1640" s="23" t="s">
        <v>1940</v>
      </c>
      <c r="B1640" s="23"/>
    </row>
    <row r="1641" spans="1:2">
      <c r="A1641" s="23" t="s">
        <v>1941</v>
      </c>
      <c r="B1641" s="23"/>
    </row>
    <row r="1642" spans="1:2">
      <c r="A1642" s="23" t="s">
        <v>1942</v>
      </c>
      <c r="B1642" s="23"/>
    </row>
    <row r="1643" spans="1:2">
      <c r="A1643" s="23" t="s">
        <v>1943</v>
      </c>
      <c r="B1643" s="23"/>
    </row>
    <row r="1644" spans="1:2">
      <c r="A1644" s="23" t="s">
        <v>1944</v>
      </c>
      <c r="B1644" s="23"/>
    </row>
    <row r="1645" spans="1:2">
      <c r="A1645" s="23" t="s">
        <v>1945</v>
      </c>
      <c r="B1645" s="23"/>
    </row>
    <row r="1646" spans="1:2">
      <c r="A1646" s="23" t="s">
        <v>1946</v>
      </c>
      <c r="B1646" s="23"/>
    </row>
    <row r="1647" spans="1:2">
      <c r="A1647" s="23" t="s">
        <v>1947</v>
      </c>
      <c r="B1647" s="23"/>
    </row>
    <row r="1648" spans="1:2">
      <c r="A1648" s="23" t="s">
        <v>1948</v>
      </c>
      <c r="B1648" s="23"/>
    </row>
    <row r="1649" spans="1:2">
      <c r="A1649" s="23" t="s">
        <v>1949</v>
      </c>
      <c r="B1649" s="23"/>
    </row>
    <row r="1650" spans="1:2">
      <c r="A1650" s="23" t="s">
        <v>1950</v>
      </c>
      <c r="B1650" s="23"/>
    </row>
    <row r="1651" spans="1:2">
      <c r="A1651" s="23" t="s">
        <v>1951</v>
      </c>
      <c r="B1651" s="23"/>
    </row>
    <row r="1652" spans="1:2">
      <c r="A1652" s="23" t="s">
        <v>1952</v>
      </c>
      <c r="B1652" s="23"/>
    </row>
    <row r="1653" spans="1:2">
      <c r="A1653" s="23" t="s">
        <v>1953</v>
      </c>
      <c r="B1653" s="23"/>
    </row>
    <row r="1654" spans="1:2">
      <c r="A1654" s="23" t="s">
        <v>1954</v>
      </c>
      <c r="B1654" s="23"/>
    </row>
    <row r="1655" spans="1:2">
      <c r="A1655" s="23" t="s">
        <v>1955</v>
      </c>
      <c r="B1655" s="23"/>
    </row>
    <row r="1656" spans="1:2">
      <c r="A1656" s="23" t="s">
        <v>1956</v>
      </c>
      <c r="B1656" s="23"/>
    </row>
    <row r="1657" spans="1:2">
      <c r="A1657" s="23" t="s">
        <v>1957</v>
      </c>
      <c r="B1657" s="23"/>
    </row>
    <row r="1658" spans="1:2">
      <c r="A1658" s="23" t="s">
        <v>1958</v>
      </c>
      <c r="B1658" s="23"/>
    </row>
    <row r="1659" spans="1:2">
      <c r="A1659" s="23" t="s">
        <v>1959</v>
      </c>
      <c r="B1659" s="23"/>
    </row>
    <row r="1660" spans="1:2">
      <c r="A1660" s="23" t="s">
        <v>1960</v>
      </c>
      <c r="B1660" s="23"/>
    </row>
    <row r="1661" spans="1:2">
      <c r="A1661" s="23" t="s">
        <v>1961</v>
      </c>
      <c r="B1661" s="23"/>
    </row>
    <row r="1662" spans="1:2">
      <c r="A1662" s="23" t="s">
        <v>1962</v>
      </c>
      <c r="B1662" s="23"/>
    </row>
    <row r="1663" spans="1:2">
      <c r="A1663" s="23" t="s">
        <v>1963</v>
      </c>
      <c r="B1663" s="23"/>
    </row>
    <row r="1664" spans="1:2">
      <c r="A1664" s="23" t="s">
        <v>1964</v>
      </c>
      <c r="B1664" s="23"/>
    </row>
    <row r="1665" spans="1:2">
      <c r="A1665" s="23" t="s">
        <v>1965</v>
      </c>
      <c r="B1665" s="23"/>
    </row>
    <row r="1666" spans="1:2">
      <c r="A1666" s="23" t="s">
        <v>1966</v>
      </c>
      <c r="B1666" s="23"/>
    </row>
    <row r="1667" spans="1:2">
      <c r="A1667" s="23" t="s">
        <v>1967</v>
      </c>
      <c r="B1667" s="23"/>
    </row>
    <row r="1668" spans="1:2">
      <c r="A1668" s="23" t="s">
        <v>1968</v>
      </c>
      <c r="B1668" s="23"/>
    </row>
    <row r="1669" spans="1:2">
      <c r="A1669" s="23" t="s">
        <v>1969</v>
      </c>
      <c r="B1669" s="23"/>
    </row>
    <row r="1670" spans="1:2">
      <c r="A1670" s="23" t="s">
        <v>1970</v>
      </c>
      <c r="B1670" s="23"/>
    </row>
    <row r="1671" spans="1:2">
      <c r="A1671" s="23" t="s">
        <v>1971</v>
      </c>
      <c r="B1671" s="23"/>
    </row>
    <row r="1672" spans="1:2">
      <c r="A1672" s="23" t="s">
        <v>1972</v>
      </c>
      <c r="B1672" s="23"/>
    </row>
    <row r="1673" spans="1:2">
      <c r="A1673" s="23" t="s">
        <v>1973</v>
      </c>
      <c r="B1673" s="23"/>
    </row>
    <row r="1674" spans="1:2">
      <c r="A1674" s="23" t="s">
        <v>1974</v>
      </c>
      <c r="B1674" s="23"/>
    </row>
    <row r="1675" spans="1:2">
      <c r="A1675" s="23" t="s">
        <v>1975</v>
      </c>
      <c r="B1675" s="23"/>
    </row>
    <row r="1676" spans="1:2">
      <c r="A1676" s="23" t="s">
        <v>1976</v>
      </c>
      <c r="B1676" s="23"/>
    </row>
    <row r="1677" spans="1:2">
      <c r="A1677" s="23" t="s">
        <v>1977</v>
      </c>
      <c r="B1677" s="23"/>
    </row>
    <row r="1678" spans="1:2">
      <c r="A1678" s="23" t="s">
        <v>1978</v>
      </c>
      <c r="B1678" s="23"/>
    </row>
    <row r="1679" spans="1:2">
      <c r="A1679" s="23" t="s">
        <v>1979</v>
      </c>
      <c r="B1679" s="23"/>
    </row>
    <row r="1680" spans="1:2">
      <c r="A1680" s="23" t="s">
        <v>1980</v>
      </c>
      <c r="B1680" s="23"/>
    </row>
    <row r="1681" spans="1:2">
      <c r="A1681" s="23" t="s">
        <v>1981</v>
      </c>
      <c r="B1681" s="23"/>
    </row>
    <row r="1682" spans="1:2">
      <c r="A1682" s="23" t="s">
        <v>1982</v>
      </c>
      <c r="B1682" s="23"/>
    </row>
    <row r="1683" spans="1:2">
      <c r="A1683" s="23" t="s">
        <v>1983</v>
      </c>
      <c r="B1683" s="23"/>
    </row>
    <row r="1684" spans="1:2">
      <c r="A1684" s="23" t="s">
        <v>1984</v>
      </c>
      <c r="B1684" s="23"/>
    </row>
    <row r="1685" spans="1:2">
      <c r="A1685" s="23" t="s">
        <v>1985</v>
      </c>
      <c r="B1685" s="23"/>
    </row>
    <row r="1686" spans="1:2">
      <c r="A1686" s="23" t="s">
        <v>1986</v>
      </c>
      <c r="B1686" s="23"/>
    </row>
    <row r="1687" spans="1:2">
      <c r="A1687" s="23" t="s">
        <v>1987</v>
      </c>
      <c r="B1687" s="23"/>
    </row>
    <row r="1688" spans="1:2">
      <c r="A1688" s="23" t="s">
        <v>1988</v>
      </c>
      <c r="B1688" s="23"/>
    </row>
    <row r="1689" spans="1:2">
      <c r="A1689" s="23" t="s">
        <v>1989</v>
      </c>
      <c r="B1689" s="23"/>
    </row>
    <row r="1690" spans="1:2">
      <c r="A1690" s="23" t="s">
        <v>1990</v>
      </c>
      <c r="B1690" s="23"/>
    </row>
    <row r="1691" spans="1:2">
      <c r="A1691" s="23" t="s">
        <v>1991</v>
      </c>
      <c r="B1691" s="23"/>
    </row>
    <row r="1692" spans="1:2">
      <c r="A1692" s="23" t="s">
        <v>1992</v>
      </c>
      <c r="B1692" s="23"/>
    </row>
    <row r="1693" spans="1:2">
      <c r="A1693" s="23" t="s">
        <v>1993</v>
      </c>
      <c r="B1693" s="23"/>
    </row>
    <row r="1694" spans="1:2">
      <c r="A1694" s="23" t="s">
        <v>1994</v>
      </c>
      <c r="B1694" s="23"/>
    </row>
    <row r="1695" spans="1:2">
      <c r="A1695" s="23" t="s">
        <v>1995</v>
      </c>
      <c r="B1695" s="23"/>
    </row>
    <row r="1696" spans="1:2">
      <c r="A1696" s="23" t="s">
        <v>1996</v>
      </c>
      <c r="B1696" s="23"/>
    </row>
    <row r="1697" spans="1:2">
      <c r="A1697" s="23" t="s">
        <v>1997</v>
      </c>
      <c r="B1697" s="23"/>
    </row>
    <row r="1698" spans="1:2">
      <c r="A1698" s="23" t="s">
        <v>1998</v>
      </c>
      <c r="B1698" s="23"/>
    </row>
    <row r="1699" spans="1:2">
      <c r="A1699" s="23" t="s">
        <v>1999</v>
      </c>
      <c r="B1699" s="23"/>
    </row>
    <row r="1700" spans="1:2">
      <c r="A1700" s="23" t="s">
        <v>2000</v>
      </c>
      <c r="B1700" s="23"/>
    </row>
    <row r="1701" spans="1:2">
      <c r="A1701" s="23" t="s">
        <v>2001</v>
      </c>
      <c r="B1701" s="23"/>
    </row>
    <row r="1702" spans="1:2">
      <c r="A1702" s="23" t="s">
        <v>2002</v>
      </c>
      <c r="B1702" s="23"/>
    </row>
    <row r="1703" spans="1:2">
      <c r="A1703" s="23" t="s">
        <v>2003</v>
      </c>
      <c r="B1703" s="23"/>
    </row>
    <row r="1704" spans="1:2">
      <c r="A1704" s="23" t="s">
        <v>2004</v>
      </c>
      <c r="B1704" s="23"/>
    </row>
    <row r="1705" spans="1:2">
      <c r="A1705" s="23" t="s">
        <v>2005</v>
      </c>
      <c r="B1705" s="23"/>
    </row>
    <row r="1706" spans="1:2">
      <c r="A1706" s="23" t="s">
        <v>2006</v>
      </c>
      <c r="B1706" s="23"/>
    </row>
    <row r="1707" spans="1:2">
      <c r="A1707" s="23" t="s">
        <v>2007</v>
      </c>
      <c r="B1707" s="23"/>
    </row>
    <row r="1708" spans="1:2">
      <c r="A1708" s="23" t="s">
        <v>2008</v>
      </c>
      <c r="B1708" s="23"/>
    </row>
    <row r="1709" spans="1:2">
      <c r="A1709" s="23" t="s">
        <v>2009</v>
      </c>
      <c r="B1709" s="23"/>
    </row>
    <row r="1710" spans="1:2">
      <c r="A1710" s="23" t="s">
        <v>2010</v>
      </c>
      <c r="B1710" s="23"/>
    </row>
    <row r="1711" spans="1:2">
      <c r="A1711" s="23" t="s">
        <v>2011</v>
      </c>
      <c r="B1711" s="23"/>
    </row>
    <row r="1712" spans="1:2">
      <c r="A1712" s="23" t="s">
        <v>2012</v>
      </c>
      <c r="B1712" s="23"/>
    </row>
    <row r="1713" spans="1:2">
      <c r="A1713" s="23" t="s">
        <v>2013</v>
      </c>
      <c r="B1713" s="23"/>
    </row>
    <row r="1714" spans="1:2">
      <c r="A1714" s="23" t="s">
        <v>2014</v>
      </c>
      <c r="B1714" s="23"/>
    </row>
    <row r="1715" spans="1:2">
      <c r="A1715" s="23" t="s">
        <v>2015</v>
      </c>
      <c r="B1715" s="23"/>
    </row>
    <row r="1716" spans="1:2">
      <c r="A1716" s="23" t="s">
        <v>2016</v>
      </c>
      <c r="B1716" s="23"/>
    </row>
    <row r="1717" spans="1:2">
      <c r="A1717" s="23" t="s">
        <v>2017</v>
      </c>
      <c r="B1717" s="23"/>
    </row>
    <row r="1718" spans="1:2">
      <c r="A1718" s="23" t="s">
        <v>2018</v>
      </c>
      <c r="B1718" s="23"/>
    </row>
    <row r="1719" spans="1:2">
      <c r="A1719" s="23" t="s">
        <v>2019</v>
      </c>
      <c r="B1719" s="23"/>
    </row>
    <row r="1720" spans="1:2">
      <c r="A1720" s="23" t="s">
        <v>2020</v>
      </c>
      <c r="B1720" s="23"/>
    </row>
    <row r="1721" spans="1:2">
      <c r="A1721" s="23" t="s">
        <v>2021</v>
      </c>
      <c r="B1721" s="23"/>
    </row>
    <row r="1722" spans="1:2">
      <c r="A1722" s="23" t="s">
        <v>2022</v>
      </c>
      <c r="B1722" s="23"/>
    </row>
    <row r="1723" spans="1:2">
      <c r="A1723" s="23" t="s">
        <v>2023</v>
      </c>
      <c r="B1723" s="23"/>
    </row>
    <row r="1724" spans="1:2">
      <c r="A1724" s="23" t="s">
        <v>2024</v>
      </c>
      <c r="B1724" s="23"/>
    </row>
    <row r="1725" spans="1:2">
      <c r="A1725" s="23" t="s">
        <v>2025</v>
      </c>
      <c r="B1725" s="23"/>
    </row>
    <row r="1726" spans="1:2">
      <c r="A1726" s="23" t="s">
        <v>2026</v>
      </c>
      <c r="B1726" s="23"/>
    </row>
    <row r="1727" spans="1:2">
      <c r="A1727" s="23" t="s">
        <v>2027</v>
      </c>
      <c r="B1727" s="23"/>
    </row>
    <row r="1728" spans="1:2">
      <c r="A1728" s="23" t="s">
        <v>2028</v>
      </c>
      <c r="B1728" s="23"/>
    </row>
    <row r="1729" spans="1:2">
      <c r="A1729" s="23" t="s">
        <v>2029</v>
      </c>
      <c r="B1729" s="23"/>
    </row>
    <row r="1730" spans="1:2">
      <c r="A1730" s="23" t="s">
        <v>2030</v>
      </c>
      <c r="B1730" s="23"/>
    </row>
    <row r="1731" spans="1:2">
      <c r="A1731" s="23" t="s">
        <v>2031</v>
      </c>
      <c r="B1731" s="23"/>
    </row>
    <row r="1732" spans="1:2">
      <c r="A1732" s="23" t="s">
        <v>2032</v>
      </c>
      <c r="B1732" s="23"/>
    </row>
    <row r="1733" spans="1:2">
      <c r="A1733" s="23" t="s">
        <v>2033</v>
      </c>
      <c r="B1733" s="23"/>
    </row>
    <row r="1734" spans="1:2">
      <c r="A1734" s="23" t="s">
        <v>2034</v>
      </c>
      <c r="B1734" s="23"/>
    </row>
    <row r="1735" spans="1:2">
      <c r="A1735" s="23" t="s">
        <v>2035</v>
      </c>
      <c r="B1735" s="23"/>
    </row>
    <row r="1736" spans="1:2">
      <c r="A1736" s="23" t="s">
        <v>2036</v>
      </c>
      <c r="B1736" s="23"/>
    </row>
    <row r="1737" spans="1:2">
      <c r="A1737" s="23" t="s">
        <v>2037</v>
      </c>
      <c r="B1737" s="23"/>
    </row>
    <row r="1738" spans="1:2">
      <c r="A1738" s="23" t="s">
        <v>2038</v>
      </c>
      <c r="B1738" s="23"/>
    </row>
    <row r="1739" spans="1:2">
      <c r="A1739" s="23" t="s">
        <v>2039</v>
      </c>
      <c r="B1739" s="23"/>
    </row>
    <row r="1740" spans="1:2">
      <c r="A1740" s="23" t="s">
        <v>114</v>
      </c>
      <c r="B1740" s="23"/>
    </row>
    <row r="1741" spans="1:2">
      <c r="A1741" s="23" t="s">
        <v>2041</v>
      </c>
      <c r="B1741" s="23"/>
    </row>
    <row r="1742" spans="1:2">
      <c r="A1742" s="23" t="s">
        <v>2042</v>
      </c>
      <c r="B1742" s="23"/>
    </row>
    <row r="1743" spans="1:2">
      <c r="A1743" s="23" t="s">
        <v>1820</v>
      </c>
      <c r="B1743" s="23"/>
    </row>
    <row r="1744" spans="1:2">
      <c r="A1744" s="23" t="s">
        <v>1821</v>
      </c>
      <c r="B1744" s="23"/>
    </row>
    <row r="1745" spans="1:2">
      <c r="A1745" s="23" t="s">
        <v>1822</v>
      </c>
      <c r="B1745" s="23"/>
    </row>
    <row r="1746" spans="1:2">
      <c r="A1746" s="23" t="s">
        <v>2043</v>
      </c>
      <c r="B1746" s="23"/>
    </row>
    <row r="1747" spans="1:2">
      <c r="A1747" s="23" t="s">
        <v>2044</v>
      </c>
      <c r="B1747" s="23"/>
    </row>
    <row r="1748" spans="1:2">
      <c r="A1748" s="23" t="s">
        <v>2045</v>
      </c>
      <c r="B1748" s="23"/>
    </row>
    <row r="1749" spans="1:2">
      <c r="A1749" s="23" t="s">
        <v>2046</v>
      </c>
      <c r="B1749" s="23"/>
    </row>
    <row r="1750" spans="1:2">
      <c r="A1750" s="23" t="s">
        <v>2048</v>
      </c>
      <c r="B1750" s="23"/>
    </row>
    <row r="1751" spans="1:2">
      <c r="A1751" s="23" t="s">
        <v>2047</v>
      </c>
      <c r="B1751" s="23"/>
    </row>
    <row r="1752" spans="1:2">
      <c r="A1752" s="23" t="s">
        <v>180</v>
      </c>
      <c r="B1752" s="23"/>
    </row>
    <row r="1753" spans="1:2">
      <c r="A1753" s="23" t="s">
        <v>179</v>
      </c>
      <c r="B1753" s="23"/>
    </row>
    <row r="1754" spans="1:2">
      <c r="A1754" s="23" t="s">
        <v>177</v>
      </c>
      <c r="B1754" s="23"/>
    </row>
    <row r="1755" spans="1:2">
      <c r="A1755" s="23" t="s">
        <v>178</v>
      </c>
      <c r="B1755" s="23"/>
    </row>
    <row r="1756" spans="1:2">
      <c r="A1756" s="23" t="s">
        <v>176</v>
      </c>
      <c r="B1756" s="23"/>
    </row>
    <row r="1757" spans="1:2">
      <c r="A1757" s="23" t="s">
        <v>2050</v>
      </c>
      <c r="B1757" s="23"/>
    </row>
    <row r="1758" spans="1:2">
      <c r="A1758" s="23" t="s">
        <v>2051</v>
      </c>
      <c r="B1758" s="23"/>
    </row>
    <row r="1759" spans="1:2">
      <c r="A1759" s="23" t="s">
        <v>2052</v>
      </c>
      <c r="B1759" s="23"/>
    </row>
    <row r="1760" spans="1:2">
      <c r="A1760" s="23" t="s">
        <v>2054</v>
      </c>
      <c r="B1760" s="23"/>
    </row>
    <row r="1761" spans="1:2">
      <c r="A1761" s="23" t="s">
        <v>2056</v>
      </c>
      <c r="B1761" s="23"/>
    </row>
    <row r="1762" spans="1:2">
      <c r="A1762" s="23" t="s">
        <v>2057</v>
      </c>
      <c r="B1762" s="23"/>
    </row>
    <row r="1763" spans="1:2">
      <c r="A1763" s="23" t="s">
        <v>2058</v>
      </c>
      <c r="B1763" s="23"/>
    </row>
    <row r="1764" spans="1:2">
      <c r="A1764" s="23" t="s">
        <v>2059</v>
      </c>
      <c r="B1764" s="23"/>
    </row>
    <row r="1765" spans="1:2">
      <c r="A1765" s="23" t="s">
        <v>2060</v>
      </c>
      <c r="B1765" s="23"/>
    </row>
    <row r="1766" spans="1:2">
      <c r="A1766" s="23" t="s">
        <v>2061</v>
      </c>
      <c r="B1766" s="23"/>
    </row>
    <row r="1767" spans="1:2">
      <c r="A1767" s="23" t="s">
        <v>2062</v>
      </c>
      <c r="B1767" s="23"/>
    </row>
    <row r="1768" spans="1:2">
      <c r="A1768" s="23" t="s">
        <v>2063</v>
      </c>
      <c r="B1768" s="23"/>
    </row>
    <row r="1769" spans="1:2">
      <c r="A1769" s="23" t="s">
        <v>2065</v>
      </c>
      <c r="B1769" s="23"/>
    </row>
    <row r="1770" spans="1:2">
      <c r="A1770" s="23" t="s">
        <v>2066</v>
      </c>
      <c r="B1770" s="23"/>
    </row>
    <row r="1771" spans="1:2">
      <c r="A1771" s="23" t="s">
        <v>2067</v>
      </c>
      <c r="B1771" s="23"/>
    </row>
    <row r="1772" spans="1:2">
      <c r="A1772" s="23" t="s">
        <v>2068</v>
      </c>
      <c r="B1772" s="23"/>
    </row>
    <row r="1773" spans="1:2">
      <c r="A1773" s="23" t="s">
        <v>2069</v>
      </c>
      <c r="B1773" s="23"/>
    </row>
    <row r="1774" spans="1:2">
      <c r="A1774" s="23" t="s">
        <v>2070</v>
      </c>
      <c r="B1774" s="23"/>
    </row>
    <row r="1775" spans="1:2">
      <c r="A1775" s="23" t="s">
        <v>2071</v>
      </c>
      <c r="B1775" s="23"/>
    </row>
    <row r="1776" spans="1:2">
      <c r="A1776" s="23" t="s">
        <v>2072</v>
      </c>
      <c r="B1776" s="23"/>
    </row>
    <row r="1777" spans="1:2">
      <c r="A1777" s="23" t="s">
        <v>67</v>
      </c>
      <c r="B1777" s="23"/>
    </row>
    <row r="1778" spans="1:2">
      <c r="A1778" s="23" t="s">
        <v>2074</v>
      </c>
      <c r="B1778" s="23"/>
    </row>
    <row r="1779" spans="1:2">
      <c r="A1779" s="23" t="s">
        <v>2075</v>
      </c>
      <c r="B1779" s="23"/>
    </row>
    <row r="1780" spans="1:2">
      <c r="A1780" s="23" t="s">
        <v>2076</v>
      </c>
      <c r="B1780" s="23"/>
    </row>
    <row r="1781" spans="1:2">
      <c r="A1781" s="23" t="s">
        <v>2077</v>
      </c>
      <c r="B1781" s="23"/>
    </row>
    <row r="1782" spans="1:2">
      <c r="A1782" s="23" t="s">
        <v>2078</v>
      </c>
      <c r="B1782" s="23"/>
    </row>
    <row r="1783" spans="1:2">
      <c r="A1783" s="23" t="s">
        <v>2079</v>
      </c>
      <c r="B1783" s="23"/>
    </row>
    <row r="1784" spans="1:2">
      <c r="A1784" s="23" t="s">
        <v>2081</v>
      </c>
      <c r="B1784" s="23"/>
    </row>
    <row r="1785" spans="1:2">
      <c r="A1785" s="23" t="s">
        <v>2082</v>
      </c>
      <c r="B1785" s="23"/>
    </row>
    <row r="1786" spans="1:2">
      <c r="A1786" s="23" t="s">
        <v>2084</v>
      </c>
      <c r="B1786" s="23"/>
    </row>
    <row r="1787" spans="1:2">
      <c r="A1787" s="23" t="s">
        <v>2085</v>
      </c>
      <c r="B1787" s="23"/>
    </row>
    <row r="1788" spans="1:2">
      <c r="A1788" s="23" t="s">
        <v>2086</v>
      </c>
      <c r="B1788" s="23"/>
    </row>
    <row r="1789" spans="1:2">
      <c r="A1789" s="23" t="s">
        <v>2087</v>
      </c>
      <c r="B1789" s="23"/>
    </row>
    <row r="1790" spans="1:2">
      <c r="A1790" s="23" t="s">
        <v>2088</v>
      </c>
      <c r="B1790" s="23"/>
    </row>
    <row r="1791" spans="1:2">
      <c r="A1791" s="23" t="s">
        <v>2089</v>
      </c>
      <c r="B1791" s="23"/>
    </row>
    <row r="1792" spans="1:2">
      <c r="A1792" s="23" t="s">
        <v>2090</v>
      </c>
      <c r="B1792" s="23"/>
    </row>
    <row r="1793" spans="1:2">
      <c r="A1793" s="23" t="s">
        <v>2091</v>
      </c>
      <c r="B1793" s="23"/>
    </row>
    <row r="1794" spans="1:2">
      <c r="A1794" s="23" t="s">
        <v>2092</v>
      </c>
      <c r="B1794" s="23"/>
    </row>
    <row r="1795" spans="1:2">
      <c r="A1795" s="23" t="s">
        <v>2093</v>
      </c>
      <c r="B1795" s="23"/>
    </row>
    <row r="1796" spans="1:2">
      <c r="A1796" s="23" t="s">
        <v>2094</v>
      </c>
      <c r="B1796" s="23"/>
    </row>
    <row r="1797" spans="1:2">
      <c r="A1797" s="23" t="s">
        <v>2095</v>
      </c>
      <c r="B1797" s="23"/>
    </row>
    <row r="1798" spans="1:2">
      <c r="A1798" s="23" t="s">
        <v>2096</v>
      </c>
      <c r="B1798" s="23"/>
    </row>
    <row r="1799" spans="1:2">
      <c r="A1799" s="23" t="s">
        <v>2097</v>
      </c>
      <c r="B1799" s="23"/>
    </row>
    <row r="1800" spans="1:2">
      <c r="A1800" s="23" t="s">
        <v>2098</v>
      </c>
      <c r="B1800" s="23"/>
    </row>
    <row r="1801" spans="1:2">
      <c r="A1801" s="23" t="s">
        <v>2099</v>
      </c>
      <c r="B1801" s="23"/>
    </row>
    <row r="1802" spans="1:2">
      <c r="A1802" s="23" t="s">
        <v>2100</v>
      </c>
      <c r="B1802" s="23"/>
    </row>
    <row r="1803" spans="1:2">
      <c r="A1803" s="23" t="s">
        <v>2101</v>
      </c>
      <c r="B1803" s="23"/>
    </row>
    <row r="1804" spans="1:2">
      <c r="A1804" s="23" t="s">
        <v>2102</v>
      </c>
      <c r="B1804" s="23"/>
    </row>
    <row r="1805" spans="1:2">
      <c r="A1805" s="23" t="s">
        <v>2103</v>
      </c>
      <c r="B1805" s="23"/>
    </row>
    <row r="1806" spans="1:2">
      <c r="A1806" s="23" t="s">
        <v>2119</v>
      </c>
      <c r="B1806" s="23"/>
    </row>
    <row r="1807" spans="1:2">
      <c r="A1807" s="23" t="s">
        <v>88</v>
      </c>
      <c r="B1807" s="23"/>
    </row>
    <row r="1808" spans="1:2">
      <c r="A1808" s="23" t="s">
        <v>2122</v>
      </c>
      <c r="B1808" s="23"/>
    </row>
    <row r="1809" spans="1:2">
      <c r="A1809" s="23" t="s">
        <v>110</v>
      </c>
      <c r="B1809" s="23"/>
    </row>
    <row r="1810" spans="1:2">
      <c r="A1810" s="23" t="s">
        <v>90</v>
      </c>
      <c r="B1810" s="23"/>
    </row>
    <row r="1811" spans="1:2">
      <c r="A1811" s="23" t="s">
        <v>2125</v>
      </c>
      <c r="B1811" s="23"/>
    </row>
    <row r="1812" spans="1:2">
      <c r="A1812" s="23" t="s">
        <v>40</v>
      </c>
      <c r="B1812" s="23"/>
    </row>
    <row r="1813" spans="1:2">
      <c r="A1813" s="23" t="s">
        <v>2127</v>
      </c>
      <c r="B1813" s="23"/>
    </row>
    <row r="1814" spans="1:2">
      <c r="A1814" s="23" t="s">
        <v>2128</v>
      </c>
      <c r="B1814" s="23"/>
    </row>
    <row r="1815" spans="1:2">
      <c r="A1815" s="23" t="s">
        <v>2129</v>
      </c>
      <c r="B1815" s="23"/>
    </row>
    <row r="1816" spans="1:2">
      <c r="A1816" s="23" t="s">
        <v>79</v>
      </c>
      <c r="B1816" s="23"/>
    </row>
    <row r="1817" spans="1:2">
      <c r="A1817" s="23" t="s">
        <v>49</v>
      </c>
      <c r="B1817" s="23"/>
    </row>
    <row r="1818" spans="1:2">
      <c r="A1818" s="23" t="s">
        <v>111</v>
      </c>
      <c r="B1818" s="23"/>
    </row>
    <row r="1819" spans="1:2">
      <c r="A1819" s="23" t="s">
        <v>2132</v>
      </c>
      <c r="B1819" s="23"/>
    </row>
    <row r="1820" spans="1:2">
      <c r="A1820" s="23" t="s">
        <v>2133</v>
      </c>
      <c r="B1820" s="23"/>
    </row>
    <row r="1821" spans="1:2">
      <c r="A1821" s="23" t="s">
        <v>2134</v>
      </c>
      <c r="B1821" s="23"/>
    </row>
    <row r="1822" spans="1:2">
      <c r="A1822" s="23" t="s">
        <v>2135</v>
      </c>
      <c r="B1822" s="23"/>
    </row>
    <row r="1823" spans="1:2">
      <c r="A1823" s="23" t="s">
        <v>2136</v>
      </c>
      <c r="B1823" s="23"/>
    </row>
    <row r="1824" spans="1:2">
      <c r="A1824" s="23" t="s">
        <v>2137</v>
      </c>
      <c r="B1824" s="23"/>
    </row>
    <row r="1825" spans="1:9">
      <c r="A1825" s="23" t="s">
        <v>2138</v>
      </c>
      <c r="B1825" s="23"/>
    </row>
    <row r="1826" spans="1:9">
      <c r="A1826" s="23" t="s">
        <v>2139</v>
      </c>
      <c r="B1826" s="23"/>
    </row>
    <row r="1827" spans="1:9">
      <c r="A1827" s="23" t="s">
        <v>2140</v>
      </c>
      <c r="B1827" s="23"/>
    </row>
    <row r="1828" spans="1:9">
      <c r="A1828" s="23" t="s">
        <v>2141</v>
      </c>
      <c r="B1828" s="23"/>
    </row>
    <row r="1829" spans="1:9">
      <c r="A1829" s="23" t="s">
        <v>2142</v>
      </c>
      <c r="B1829" s="23"/>
    </row>
    <row r="1830" spans="1:9">
      <c r="A1830" s="23" t="s">
        <v>2143</v>
      </c>
      <c r="B1830" s="23"/>
    </row>
    <row r="1831" spans="1:9">
      <c r="A1831" s="23" t="s">
        <v>2144</v>
      </c>
      <c r="B1831" s="23"/>
    </row>
    <row r="1832" spans="1:9">
      <c r="A1832" s="23" t="s">
        <v>77</v>
      </c>
      <c r="B1832" s="23"/>
    </row>
    <row r="1833" spans="1:9">
      <c r="A1833" s="23" t="s">
        <v>76</v>
      </c>
      <c r="B1833" s="23"/>
    </row>
    <row r="1834" spans="1:9">
      <c r="A1834" s="23" t="s">
        <v>91</v>
      </c>
      <c r="B1834" s="23"/>
    </row>
    <row r="1835" spans="1:9">
      <c r="A1835" s="23" t="s">
        <v>2146</v>
      </c>
      <c r="B1835" s="23"/>
    </row>
    <row r="1836" spans="1:9">
      <c r="A1836" s="23" t="s">
        <v>2147</v>
      </c>
      <c r="B1836" s="23"/>
    </row>
    <row r="1837" spans="1:9">
      <c r="A1837" s="23" t="s">
        <v>2148</v>
      </c>
      <c r="B1837" s="23"/>
    </row>
    <row r="1838" spans="1:9">
      <c r="A1838" s="23" t="s">
        <v>35</v>
      </c>
      <c r="B1838" s="23"/>
      <c r="I1838" s="32">
        <f>17992/1.08</f>
        <v>16659.259259259259</v>
      </c>
    </row>
    <row r="1839" spans="1:9">
      <c r="A1839" s="23" t="s">
        <v>2150</v>
      </c>
      <c r="B1839" s="23"/>
    </row>
    <row r="1840" spans="1:9">
      <c r="A1840" s="23" t="s">
        <v>2151</v>
      </c>
      <c r="B1840" s="23"/>
    </row>
    <row r="1841" spans="1:2">
      <c r="A1841" s="23" t="s">
        <v>2152</v>
      </c>
      <c r="B1841" s="23"/>
    </row>
    <row r="1842" spans="1:2">
      <c r="A1842" s="23" t="s">
        <v>2153</v>
      </c>
      <c r="B1842" s="23"/>
    </row>
    <row r="1843" spans="1:2">
      <c r="A1843" s="23" t="s">
        <v>2154</v>
      </c>
      <c r="B1843" s="23"/>
    </row>
    <row r="1844" spans="1:2">
      <c r="A1844" s="23" t="s">
        <v>2155</v>
      </c>
      <c r="B1844" s="23"/>
    </row>
    <row r="1845" spans="1:2">
      <c r="A1845" s="23" t="s">
        <v>2156</v>
      </c>
      <c r="B1845" s="23"/>
    </row>
    <row r="1846" spans="1:2">
      <c r="A1846" s="23" t="s">
        <v>87</v>
      </c>
      <c r="B1846" s="23"/>
    </row>
    <row r="1847" spans="1:2">
      <c r="A1847" s="23" t="s">
        <v>2158</v>
      </c>
      <c r="B1847" s="23"/>
    </row>
    <row r="1848" spans="1:2">
      <c r="A1848" s="23" t="s">
        <v>2159</v>
      </c>
      <c r="B1848" s="23"/>
    </row>
    <row r="1849" spans="1:2">
      <c r="A1849" s="23" t="s">
        <v>2160</v>
      </c>
      <c r="B1849" s="23"/>
    </row>
    <row r="1850" spans="1:2">
      <c r="A1850" s="23" t="s">
        <v>2161</v>
      </c>
      <c r="B1850" s="23"/>
    </row>
    <row r="1851" spans="1:2">
      <c r="A1851" s="23" t="s">
        <v>2162</v>
      </c>
      <c r="B1851" s="23"/>
    </row>
    <row r="1852" spans="1:2">
      <c r="A1852" s="23" t="s">
        <v>2163</v>
      </c>
      <c r="B1852" s="23"/>
    </row>
    <row r="1853" spans="1:2">
      <c r="A1853" s="23" t="s">
        <v>2164</v>
      </c>
      <c r="B1853" s="23"/>
    </row>
    <row r="1854" spans="1:2">
      <c r="A1854" s="23" t="s">
        <v>2165</v>
      </c>
      <c r="B1854" s="23"/>
    </row>
    <row r="1855" spans="1:2">
      <c r="A1855" s="23" t="s">
        <v>2166</v>
      </c>
      <c r="B1855" s="23"/>
    </row>
    <row r="1856" spans="1:2">
      <c r="A1856" s="23" t="s">
        <v>2167</v>
      </c>
      <c r="B1856" s="23"/>
    </row>
    <row r="1857" spans="1:2">
      <c r="A1857" s="23" t="s">
        <v>2168</v>
      </c>
      <c r="B1857" s="23"/>
    </row>
    <row r="1858" spans="1:2">
      <c r="A1858" s="23" t="s">
        <v>2169</v>
      </c>
      <c r="B1858" s="23"/>
    </row>
    <row r="1859" spans="1:2">
      <c r="A1859" s="23" t="s">
        <v>2170</v>
      </c>
      <c r="B1859" s="23"/>
    </row>
    <row r="1860" spans="1:2">
      <c r="A1860" s="23" t="s">
        <v>2171</v>
      </c>
      <c r="B1860" s="23"/>
    </row>
    <row r="1861" spans="1:2">
      <c r="A1861" s="23" t="s">
        <v>2172</v>
      </c>
      <c r="B1861" s="23"/>
    </row>
    <row r="1862" spans="1:2">
      <c r="A1862" s="23" t="s">
        <v>2173</v>
      </c>
      <c r="B1862" s="23"/>
    </row>
    <row r="1863" spans="1:2">
      <c r="A1863" s="23" t="s">
        <v>47</v>
      </c>
      <c r="B1863" s="23"/>
    </row>
    <row r="1864" spans="1:2">
      <c r="A1864" s="23" t="s">
        <v>2175</v>
      </c>
      <c r="B1864" s="23"/>
    </row>
    <row r="1865" spans="1:2">
      <c r="A1865" s="23" t="s">
        <v>92</v>
      </c>
      <c r="B1865" s="23"/>
    </row>
    <row r="1866" spans="1:2">
      <c r="A1866" s="23" t="s">
        <v>2176</v>
      </c>
      <c r="B1866" s="23"/>
    </row>
    <row r="1867" spans="1:2">
      <c r="A1867" s="23" t="s">
        <v>2177</v>
      </c>
      <c r="B1867" s="23"/>
    </row>
    <row r="1868" spans="1:2">
      <c r="A1868" s="23" t="s">
        <v>2178</v>
      </c>
      <c r="B1868" s="23"/>
    </row>
    <row r="1869" spans="1:2">
      <c r="A1869" s="23" t="s">
        <v>2179</v>
      </c>
      <c r="B1869" s="23"/>
    </row>
    <row r="1870" spans="1:2">
      <c r="A1870" s="23" t="s">
        <v>93</v>
      </c>
      <c r="B1870" s="23"/>
    </row>
    <row r="1871" spans="1:2">
      <c r="A1871" s="23" t="s">
        <v>71</v>
      </c>
      <c r="B1871" s="23"/>
    </row>
    <row r="1872" spans="1:2">
      <c r="A1872" s="23" t="s">
        <v>2182</v>
      </c>
      <c r="B1872" s="23"/>
    </row>
    <row r="1873" spans="1:2">
      <c r="A1873" s="23" t="s">
        <v>2183</v>
      </c>
      <c r="B1873" s="23"/>
    </row>
    <row r="1874" spans="1:2">
      <c r="A1874" s="23" t="s">
        <v>60</v>
      </c>
      <c r="B1874" s="23"/>
    </row>
    <row r="1875" spans="1:2">
      <c r="A1875" s="23" t="s">
        <v>43</v>
      </c>
      <c r="B1875" s="23"/>
    </row>
    <row r="1876" spans="1:2">
      <c r="A1876" s="23" t="s">
        <v>2186</v>
      </c>
      <c r="B1876" s="23"/>
    </row>
    <row r="1877" spans="1:2">
      <c r="A1877" s="23" t="s">
        <v>2187</v>
      </c>
      <c r="B1877" s="23"/>
    </row>
    <row r="1878" spans="1:2">
      <c r="A1878" s="23" t="s">
        <v>2188</v>
      </c>
      <c r="B1878" s="23"/>
    </row>
    <row r="1879" spans="1:2">
      <c r="A1879" s="23" t="s">
        <v>2189</v>
      </c>
      <c r="B1879" s="23"/>
    </row>
    <row r="1880" spans="1:2">
      <c r="A1880" s="23" t="s">
        <v>2190</v>
      </c>
      <c r="B1880" s="23"/>
    </row>
    <row r="1881" spans="1:2">
      <c r="A1881" s="23" t="s">
        <v>2191</v>
      </c>
      <c r="B1881" s="23"/>
    </row>
    <row r="1882" spans="1:2">
      <c r="A1882" s="23" t="s">
        <v>2192</v>
      </c>
      <c r="B1882" s="23"/>
    </row>
    <row r="1883" spans="1:2">
      <c r="A1883" s="23" t="s">
        <v>61</v>
      </c>
      <c r="B1883" s="23"/>
    </row>
    <row r="1884" spans="1:2">
      <c r="A1884" s="23" t="s">
        <v>70</v>
      </c>
      <c r="B1884" s="23"/>
    </row>
    <row r="1885" spans="1:2">
      <c r="A1885" s="23" t="s">
        <v>2195</v>
      </c>
      <c r="B1885" s="23"/>
    </row>
    <row r="1886" spans="1:2">
      <c r="A1886" s="23" t="s">
        <v>55</v>
      </c>
      <c r="B1886" s="23"/>
    </row>
    <row r="1887" spans="1:2">
      <c r="A1887" s="23" t="s">
        <v>2197</v>
      </c>
      <c r="B1887" s="23"/>
    </row>
    <row r="1888" spans="1:2">
      <c r="A1888" s="23" t="s">
        <v>2198</v>
      </c>
      <c r="B1888" s="23"/>
    </row>
    <row r="1889" spans="1:2">
      <c r="A1889" s="23" t="s">
        <v>2199</v>
      </c>
      <c r="B1889" s="23"/>
    </row>
    <row r="1890" spans="1:2">
      <c r="A1890" s="23" t="s">
        <v>2200</v>
      </c>
      <c r="B1890" s="23"/>
    </row>
    <row r="1891" spans="1:2">
      <c r="A1891" s="23" t="s">
        <v>89</v>
      </c>
      <c r="B1891" s="23"/>
    </row>
    <row r="1892" spans="1:2">
      <c r="A1892" s="23" t="s">
        <v>2202</v>
      </c>
      <c r="B1892" s="23"/>
    </row>
    <row r="1893" spans="1:2">
      <c r="A1893" s="23" t="s">
        <v>2203</v>
      </c>
      <c r="B1893" s="23"/>
    </row>
    <row r="1894" spans="1:2">
      <c r="A1894" s="23" t="s">
        <v>2204</v>
      </c>
      <c r="B1894" s="23"/>
    </row>
    <row r="1895" spans="1:2">
      <c r="A1895" s="23" t="s">
        <v>2205</v>
      </c>
      <c r="B1895" s="23"/>
    </row>
    <row r="1896" spans="1:2">
      <c r="A1896" s="23" t="s">
        <v>2206</v>
      </c>
      <c r="B1896" s="23"/>
    </row>
    <row r="1897" spans="1:2">
      <c r="A1897" s="23" t="s">
        <v>56</v>
      </c>
      <c r="B1897" s="23"/>
    </row>
    <row r="1898" spans="1:2">
      <c r="A1898" s="23" t="s">
        <v>2209</v>
      </c>
      <c r="B1898" s="23"/>
    </row>
    <row r="1899" spans="1:2">
      <c r="A1899" s="23" t="s">
        <v>2210</v>
      </c>
      <c r="B1899" s="23"/>
    </row>
    <row r="1900" spans="1:2">
      <c r="A1900" s="23" t="s">
        <v>78</v>
      </c>
      <c r="B1900" s="23"/>
    </row>
    <row r="1901" spans="1:2">
      <c r="A1901" s="23" t="s">
        <v>2212</v>
      </c>
      <c r="B1901" s="23"/>
    </row>
    <row r="1902" spans="1:2">
      <c r="A1902" s="23" t="s">
        <v>2213</v>
      </c>
      <c r="B1902" s="23"/>
    </row>
    <row r="1903" spans="1:2">
      <c r="A1903" s="23" t="s">
        <v>2214</v>
      </c>
      <c r="B1903" s="23"/>
    </row>
    <row r="1904" spans="1:2">
      <c r="A1904" s="23" t="s">
        <v>2215</v>
      </c>
      <c r="B1904" s="23"/>
    </row>
    <row r="1905" spans="1:2">
      <c r="A1905" s="23" t="s">
        <v>174</v>
      </c>
      <c r="B1905" s="23"/>
    </row>
    <row r="1906" spans="1:2">
      <c r="A1906" s="23" t="s">
        <v>2216</v>
      </c>
      <c r="B1906" s="23"/>
    </row>
    <row r="1907" spans="1:2">
      <c r="A1907" s="23" t="s">
        <v>2217</v>
      </c>
      <c r="B1907" s="23"/>
    </row>
    <row r="1908" spans="1:2">
      <c r="A1908" s="23" t="s">
        <v>2218</v>
      </c>
      <c r="B1908" s="23"/>
    </row>
    <row r="1909" spans="1:2">
      <c r="A1909" s="23" t="s">
        <v>2219</v>
      </c>
      <c r="B1909" s="23"/>
    </row>
    <row r="1910" spans="1:2">
      <c r="A1910" s="23" t="s">
        <v>2220</v>
      </c>
      <c r="B1910" s="23"/>
    </row>
    <row r="1911" spans="1:2">
      <c r="A1911" s="23" t="s">
        <v>65</v>
      </c>
      <c r="B1911" s="23"/>
    </row>
    <row r="1912" spans="1:2">
      <c r="A1912" s="23" t="s">
        <v>2221</v>
      </c>
      <c r="B1912" s="23"/>
    </row>
    <row r="1913" spans="1:2">
      <c r="A1913" s="23" t="s">
        <v>2222</v>
      </c>
      <c r="B1913" s="23"/>
    </row>
    <row r="1914" spans="1:2">
      <c r="A1914" s="23" t="s">
        <v>41</v>
      </c>
      <c r="B1914" s="23"/>
    </row>
    <row r="1915" spans="1:2">
      <c r="A1915" s="23" t="s">
        <v>64</v>
      </c>
      <c r="B1915" s="23"/>
    </row>
    <row r="1916" spans="1:2">
      <c r="A1916" s="23" t="s">
        <v>2225</v>
      </c>
      <c r="B1916" s="23"/>
    </row>
    <row r="1917" spans="1:2">
      <c r="A1917" s="23" t="s">
        <v>96</v>
      </c>
      <c r="B1917" s="23"/>
    </row>
    <row r="1918" spans="1:2">
      <c r="A1918" s="23" t="s">
        <v>58</v>
      </c>
      <c r="B1918" s="23"/>
    </row>
    <row r="1919" spans="1:2">
      <c r="A1919" s="23" t="s">
        <v>2228</v>
      </c>
      <c r="B1919" s="23"/>
    </row>
    <row r="1920" spans="1:2">
      <c r="A1920" s="23" t="s">
        <v>94</v>
      </c>
      <c r="B1920" s="23"/>
    </row>
    <row r="1921" spans="1:2">
      <c r="A1921" s="23" t="s">
        <v>2230</v>
      </c>
      <c r="B1921" s="23"/>
    </row>
    <row r="1922" spans="1:2">
      <c r="A1922" s="23" t="s">
        <v>33</v>
      </c>
      <c r="B1922" s="23"/>
    </row>
    <row r="1923" spans="1:2">
      <c r="A1923" s="23" t="s">
        <v>2232</v>
      </c>
      <c r="B1923" s="23"/>
    </row>
    <row r="1924" spans="1:2">
      <c r="A1924" s="23" t="s">
        <v>2233</v>
      </c>
      <c r="B1924" s="23"/>
    </row>
    <row r="1925" spans="1:2">
      <c r="A1925" s="23" t="s">
        <v>2234</v>
      </c>
      <c r="B1925" s="23"/>
    </row>
    <row r="1926" spans="1:2">
      <c r="A1926" s="23" t="s">
        <v>34</v>
      </c>
      <c r="B1926" s="23"/>
    </row>
    <row r="1927" spans="1:2">
      <c r="A1927" s="23" t="s">
        <v>2236</v>
      </c>
      <c r="B1927" s="23"/>
    </row>
    <row r="1928" spans="1:2">
      <c r="A1928" s="23" t="s">
        <v>95</v>
      </c>
      <c r="B1928" s="23"/>
    </row>
    <row r="1929" spans="1:2">
      <c r="A1929" s="23" t="s">
        <v>2238</v>
      </c>
      <c r="B1929" s="23"/>
    </row>
    <row r="1930" spans="1:2">
      <c r="A1930" s="23" t="s">
        <v>2239</v>
      </c>
      <c r="B1930" s="23"/>
    </row>
    <row r="1931" spans="1:2">
      <c r="A1931" s="23" t="s">
        <v>2240</v>
      </c>
      <c r="B1931" s="23"/>
    </row>
    <row r="1932" spans="1:2">
      <c r="A1932" s="23" t="s">
        <v>2241</v>
      </c>
      <c r="B1932" s="23"/>
    </row>
    <row r="1933" spans="1:2">
      <c r="A1933" s="23" t="s">
        <v>97</v>
      </c>
      <c r="B1933" s="23"/>
    </row>
    <row r="1934" spans="1:2">
      <c r="A1934" s="23" t="s">
        <v>2244</v>
      </c>
      <c r="B1934" s="23"/>
    </row>
    <row r="1935" spans="1:2">
      <c r="A1935" s="23" t="s">
        <v>2245</v>
      </c>
      <c r="B1935" s="23"/>
    </row>
    <row r="1936" spans="1:2">
      <c r="A1936" s="23" t="s">
        <v>2246</v>
      </c>
      <c r="B1936" s="23"/>
    </row>
    <row r="1937" spans="1:2">
      <c r="A1937" s="23" t="s">
        <v>2247</v>
      </c>
      <c r="B1937" s="23"/>
    </row>
    <row r="1938" spans="1:2">
      <c r="A1938" s="23" t="s">
        <v>2248</v>
      </c>
      <c r="B1938" s="23"/>
    </row>
    <row r="1939" spans="1:2">
      <c r="A1939" s="23" t="s">
        <v>2249</v>
      </c>
      <c r="B1939" s="23"/>
    </row>
    <row r="1940" spans="1:2">
      <c r="A1940" s="23" t="s">
        <v>98</v>
      </c>
      <c r="B1940" s="23"/>
    </row>
    <row r="1941" spans="1:2">
      <c r="A1941" s="23" t="s">
        <v>2251</v>
      </c>
      <c r="B1941" s="23"/>
    </row>
    <row r="1942" spans="1:2">
      <c r="A1942" s="23" t="s">
        <v>2252</v>
      </c>
      <c r="B1942" s="23"/>
    </row>
    <row r="1943" spans="1:2">
      <c r="A1943" s="23" t="s">
        <v>99</v>
      </c>
      <c r="B1943" s="23"/>
    </row>
    <row r="1944" spans="1:2">
      <c r="A1944" s="23" t="s">
        <v>84</v>
      </c>
      <c r="B1944" s="23"/>
    </row>
    <row r="1945" spans="1:2">
      <c r="A1945" s="23" t="s">
        <v>86</v>
      </c>
      <c r="B1945" s="23"/>
    </row>
    <row r="1946" spans="1:2">
      <c r="A1946" s="23" t="s">
        <v>2256</v>
      </c>
      <c r="B1946" s="23"/>
    </row>
    <row r="1947" spans="1:2">
      <c r="A1947" s="23" t="s">
        <v>73</v>
      </c>
      <c r="B1947" s="23"/>
    </row>
    <row r="1948" spans="1:2">
      <c r="A1948" s="23" t="s">
        <v>2258</v>
      </c>
      <c r="B1948" s="23"/>
    </row>
    <row r="1949" spans="1:2">
      <c r="A1949" s="23" t="s">
        <v>2259</v>
      </c>
      <c r="B1949" s="23"/>
    </row>
    <row r="1950" spans="1:2">
      <c r="A1950" s="23" t="s">
        <v>2260</v>
      </c>
      <c r="B1950" s="23"/>
    </row>
    <row r="1951" spans="1:2">
      <c r="A1951" s="23" t="s">
        <v>85</v>
      </c>
      <c r="B1951" s="23"/>
    </row>
    <row r="1952" spans="1:2">
      <c r="A1952" s="23" t="s">
        <v>62</v>
      </c>
      <c r="B1952" s="23"/>
    </row>
    <row r="1953" spans="1:2">
      <c r="A1953" s="23" t="s">
        <v>2263</v>
      </c>
      <c r="B1953" s="23"/>
    </row>
    <row r="1954" spans="1:2">
      <c r="A1954" s="23" t="s">
        <v>2264</v>
      </c>
      <c r="B1954" s="23"/>
    </row>
    <row r="1955" spans="1:2">
      <c r="A1955" s="23" t="s">
        <v>107</v>
      </c>
      <c r="B1955" s="23"/>
    </row>
    <row r="1956" spans="1:2">
      <c r="A1956" s="23" t="s">
        <v>106</v>
      </c>
      <c r="B1956" s="23"/>
    </row>
    <row r="1957" spans="1:2">
      <c r="A1957" s="23" t="s">
        <v>2266</v>
      </c>
      <c r="B1957" s="23"/>
    </row>
    <row r="1958" spans="1:2">
      <c r="A1958" s="23" t="s">
        <v>44</v>
      </c>
      <c r="B1958" s="23"/>
    </row>
    <row r="1959" spans="1:2">
      <c r="A1959" s="23" t="s">
        <v>100</v>
      </c>
      <c r="B1959" s="23"/>
    </row>
    <row r="1960" spans="1:2">
      <c r="A1960" s="23" t="s">
        <v>102</v>
      </c>
      <c r="B1960" s="23"/>
    </row>
    <row r="1961" spans="1:2">
      <c r="A1961" s="23" t="s">
        <v>103</v>
      </c>
      <c r="B1961" s="23"/>
    </row>
    <row r="1962" spans="1:2">
      <c r="A1962" s="23" t="s">
        <v>2270</v>
      </c>
      <c r="B1962" s="23"/>
    </row>
    <row r="1963" spans="1:2">
      <c r="A1963" s="23" t="s">
        <v>48</v>
      </c>
      <c r="B1963" s="23"/>
    </row>
    <row r="1964" spans="1:2">
      <c r="A1964" s="23" t="s">
        <v>66</v>
      </c>
      <c r="B1964" s="23"/>
    </row>
    <row r="1965" spans="1:2">
      <c r="A1965" s="23" t="s">
        <v>104</v>
      </c>
      <c r="B1965" s="23"/>
    </row>
    <row r="1966" spans="1:2">
      <c r="A1966" s="23" t="s">
        <v>2273</v>
      </c>
      <c r="B1966" s="23"/>
    </row>
    <row r="1967" spans="1:2">
      <c r="A1967" s="23" t="s">
        <v>63</v>
      </c>
      <c r="B1967" s="23"/>
    </row>
    <row r="1968" spans="1:2">
      <c r="A1968" s="23" t="s">
        <v>105</v>
      </c>
      <c r="B1968" s="23"/>
    </row>
    <row r="1969" spans="1:2">
      <c r="A1969" s="23" t="s">
        <v>74</v>
      </c>
      <c r="B1969" s="23"/>
    </row>
    <row r="1970" spans="1:2">
      <c r="A1970" s="23" t="s">
        <v>38</v>
      </c>
      <c r="B1970" s="23"/>
    </row>
    <row r="1971" spans="1:2">
      <c r="A1971" s="23" t="s">
        <v>53</v>
      </c>
      <c r="B1971" s="23"/>
    </row>
    <row r="1972" spans="1:2">
      <c r="A1972" s="23" t="s">
        <v>57</v>
      </c>
      <c r="B1972" s="23"/>
    </row>
    <row r="1973" spans="1:2">
      <c r="A1973" s="23" t="s">
        <v>2280</v>
      </c>
      <c r="B1973" s="23"/>
    </row>
    <row r="1974" spans="1:2">
      <c r="A1974" s="23" t="s">
        <v>72</v>
      </c>
      <c r="B1974" s="23"/>
    </row>
    <row r="1975" spans="1:2">
      <c r="A1975" s="23" t="s">
        <v>42</v>
      </c>
      <c r="B1975" s="23"/>
    </row>
    <row r="1976" spans="1:2">
      <c r="A1976" s="23" t="s">
        <v>2283</v>
      </c>
      <c r="B1976" s="23"/>
    </row>
    <row r="1977" spans="1:2">
      <c r="A1977" s="23" t="s">
        <v>82</v>
      </c>
      <c r="B1977" s="23"/>
    </row>
    <row r="1978" spans="1:2">
      <c r="A1978" s="23" t="s">
        <v>54</v>
      </c>
      <c r="B1978" s="23"/>
    </row>
    <row r="1979" spans="1:2">
      <c r="A1979" s="23" t="s">
        <v>45</v>
      </c>
      <c r="B1979" s="23"/>
    </row>
    <row r="1980" spans="1:2">
      <c r="A1980" s="23" t="s">
        <v>39</v>
      </c>
      <c r="B1980" s="23"/>
    </row>
    <row r="1981" spans="1:2">
      <c r="A1981" s="23" t="s">
        <v>50</v>
      </c>
      <c r="B1981" s="23"/>
    </row>
    <row r="1982" spans="1:2">
      <c r="A1982" s="23" t="s">
        <v>68</v>
      </c>
      <c r="B1982" s="23"/>
    </row>
    <row r="1983" spans="1:2">
      <c r="A1983" s="23" t="s">
        <v>51</v>
      </c>
      <c r="B1983" s="23"/>
    </row>
    <row r="1984" spans="1:2">
      <c r="A1984" s="23" t="s">
        <v>52</v>
      </c>
      <c r="B1984" s="23"/>
    </row>
    <row r="1985" spans="1:2">
      <c r="A1985" s="23" t="s">
        <v>69</v>
      </c>
      <c r="B1985" s="23"/>
    </row>
    <row r="1986" spans="1:2">
      <c r="A1986" s="23" t="s">
        <v>46</v>
      </c>
      <c r="B1986" s="23"/>
    </row>
    <row r="1987" spans="1:2">
      <c r="A1987" s="23" t="s">
        <v>81</v>
      </c>
      <c r="B1987" s="23"/>
    </row>
    <row r="1988" spans="1:2">
      <c r="A1988" s="23" t="s">
        <v>59</v>
      </c>
      <c r="B1988" s="23"/>
    </row>
    <row r="1989" spans="1:2">
      <c r="A1989" s="23" t="s">
        <v>2297</v>
      </c>
      <c r="B1989" s="23"/>
    </row>
    <row r="1990" spans="1:2">
      <c r="A1990" s="23" t="s">
        <v>175</v>
      </c>
      <c r="B1990" s="23"/>
    </row>
    <row r="1991" spans="1:2">
      <c r="A1991" s="23" t="s">
        <v>108</v>
      </c>
      <c r="B1991" s="23"/>
    </row>
    <row r="1992" spans="1:2">
      <c r="A1992" s="23" t="s">
        <v>109</v>
      </c>
      <c r="B1992" s="23"/>
    </row>
    <row r="1993" spans="1:2">
      <c r="A1993" s="23" t="s">
        <v>83</v>
      </c>
      <c r="B1993" s="23"/>
    </row>
    <row r="1994" spans="1:2">
      <c r="A1994" s="23" t="s">
        <v>80</v>
      </c>
      <c r="B1994" s="23"/>
    </row>
    <row r="1995" spans="1:2">
      <c r="A1995" s="23" t="s">
        <v>2302</v>
      </c>
      <c r="B1995" s="23"/>
    </row>
    <row r="1996" spans="1:2">
      <c r="A1996" s="23" t="s">
        <v>2303</v>
      </c>
      <c r="B1996" s="23"/>
    </row>
    <row r="1997" spans="1:2">
      <c r="A1997" s="23" t="s">
        <v>2304</v>
      </c>
      <c r="B1997" s="23"/>
    </row>
    <row r="1998" spans="1:2">
      <c r="A1998" s="23" t="s">
        <v>2305</v>
      </c>
      <c r="B1998" s="23"/>
    </row>
    <row r="1999" spans="1:2">
      <c r="A1999" s="23" t="s">
        <v>2306</v>
      </c>
      <c r="B1999" s="23"/>
    </row>
    <row r="2000" spans="1:2">
      <c r="A2000" s="23" t="s">
        <v>2307</v>
      </c>
      <c r="B2000" s="23"/>
    </row>
    <row r="2001" spans="1:2">
      <c r="A2001" s="23" t="s">
        <v>2308</v>
      </c>
      <c r="B2001" s="23"/>
    </row>
    <row r="2002" spans="1:2">
      <c r="A2002" s="23" t="s">
        <v>2309</v>
      </c>
      <c r="B2002" s="23"/>
    </row>
    <row r="2003" spans="1:2">
      <c r="A2003" s="23" t="s">
        <v>2310</v>
      </c>
      <c r="B2003" s="23"/>
    </row>
    <row r="2004" spans="1:2">
      <c r="A2004" s="23" t="s">
        <v>2311</v>
      </c>
      <c r="B2004" s="23"/>
    </row>
    <row r="2005" spans="1:2">
      <c r="A2005" s="23" t="s">
        <v>2312</v>
      </c>
      <c r="B2005" s="23"/>
    </row>
    <row r="2006" spans="1:2">
      <c r="A2006" s="23" t="s">
        <v>2313</v>
      </c>
      <c r="B2006" s="23"/>
    </row>
    <row r="2007" spans="1:2">
      <c r="A2007" s="23" t="s">
        <v>2314</v>
      </c>
      <c r="B2007" s="23"/>
    </row>
    <row r="2008" spans="1:2">
      <c r="A2008" s="23" t="s">
        <v>2315</v>
      </c>
      <c r="B2008" s="23"/>
    </row>
    <row r="2009" spans="1:2">
      <c r="A2009" s="23" t="s">
        <v>2317</v>
      </c>
      <c r="B2009" s="23"/>
    </row>
    <row r="2010" spans="1:2">
      <c r="A2010" s="23" t="s">
        <v>2318</v>
      </c>
      <c r="B2010" s="23"/>
    </row>
    <row r="2011" spans="1:2">
      <c r="A2011" s="23" t="s">
        <v>2319</v>
      </c>
      <c r="B2011" s="23"/>
    </row>
    <row r="2012" spans="1:2">
      <c r="A2012" s="23" t="s">
        <v>2320</v>
      </c>
      <c r="B2012" s="23"/>
    </row>
    <row r="2013" spans="1:2">
      <c r="A2013" s="23" t="s">
        <v>2321</v>
      </c>
      <c r="B2013" s="23"/>
    </row>
    <row r="2014" spans="1:2">
      <c r="A2014" s="23" t="s">
        <v>2322</v>
      </c>
      <c r="B2014" s="23"/>
    </row>
    <row r="2015" spans="1:2">
      <c r="A2015" s="23" t="s">
        <v>2323</v>
      </c>
      <c r="B2015" s="23"/>
    </row>
    <row r="2016" spans="1:2">
      <c r="A2016" s="23" t="s">
        <v>2324</v>
      </c>
      <c r="B2016" s="23"/>
    </row>
    <row r="2017" spans="1:2">
      <c r="A2017" s="23" t="s">
        <v>2325</v>
      </c>
      <c r="B2017" s="23"/>
    </row>
    <row r="2018" spans="1:2">
      <c r="A2018" s="23" t="s">
        <v>2326</v>
      </c>
      <c r="B2018" s="23"/>
    </row>
    <row r="2019" spans="1:2">
      <c r="A2019" s="23" t="s">
        <v>2327</v>
      </c>
      <c r="B2019" s="23"/>
    </row>
    <row r="2020" spans="1:2">
      <c r="A2020" s="23" t="s">
        <v>2328</v>
      </c>
      <c r="B2020" s="23"/>
    </row>
    <row r="2021" spans="1:2">
      <c r="A2021" s="23" t="s">
        <v>2329</v>
      </c>
      <c r="B2021" s="23"/>
    </row>
    <row r="2022" spans="1:2">
      <c r="A2022" s="23" t="s">
        <v>2330</v>
      </c>
      <c r="B2022" s="23"/>
    </row>
    <row r="2023" spans="1:2">
      <c r="A2023" s="23" t="s">
        <v>2331</v>
      </c>
      <c r="B2023" s="23"/>
    </row>
    <row r="2024" spans="1:2">
      <c r="A2024" s="23" t="s">
        <v>2332</v>
      </c>
      <c r="B2024" s="23"/>
    </row>
    <row r="2025" spans="1:2">
      <c r="A2025" s="23" t="s">
        <v>2333</v>
      </c>
      <c r="B2025" s="23"/>
    </row>
    <row r="2026" spans="1:2">
      <c r="A2026" s="23" t="s">
        <v>2334</v>
      </c>
      <c r="B2026" s="23"/>
    </row>
    <row r="2027" spans="1:2">
      <c r="A2027" s="23" t="s">
        <v>2335</v>
      </c>
      <c r="B2027" s="23"/>
    </row>
    <row r="2028" spans="1:2">
      <c r="A2028" s="23" t="s">
        <v>2336</v>
      </c>
      <c r="B2028" s="23"/>
    </row>
    <row r="2029" spans="1:2">
      <c r="A2029" s="23" t="s">
        <v>2337</v>
      </c>
      <c r="B2029" s="23"/>
    </row>
    <row r="2030" spans="1:2">
      <c r="A2030" s="23" t="s">
        <v>2338</v>
      </c>
      <c r="B2030" s="23"/>
    </row>
    <row r="2031" spans="1:2">
      <c r="A2031" s="23" t="s">
        <v>2339</v>
      </c>
      <c r="B2031" s="23"/>
    </row>
    <row r="2032" spans="1:2">
      <c r="A2032" s="23" t="s">
        <v>2340</v>
      </c>
      <c r="B2032" s="23"/>
    </row>
    <row r="2033" spans="1:2">
      <c r="A2033" s="23" t="s">
        <v>2341</v>
      </c>
      <c r="B2033" s="23"/>
    </row>
    <row r="2034" spans="1:2">
      <c r="A2034" s="23" t="s">
        <v>2342</v>
      </c>
      <c r="B2034" s="23"/>
    </row>
    <row r="2035" spans="1:2">
      <c r="A2035" s="23" t="s">
        <v>2343</v>
      </c>
      <c r="B2035" s="23"/>
    </row>
    <row r="2036" spans="1:2">
      <c r="A2036" s="23" t="s">
        <v>2344</v>
      </c>
      <c r="B2036" s="23"/>
    </row>
    <row r="2037" spans="1:2">
      <c r="A2037" s="23" t="s">
        <v>2345</v>
      </c>
      <c r="B2037" s="23"/>
    </row>
    <row r="2038" spans="1:2">
      <c r="A2038" s="23" t="s">
        <v>2346</v>
      </c>
      <c r="B2038" s="23"/>
    </row>
    <row r="2039" spans="1:2">
      <c r="A2039" s="23" t="s">
        <v>2347</v>
      </c>
      <c r="B2039" s="23"/>
    </row>
    <row r="2040" spans="1:2">
      <c r="A2040" s="23" t="s">
        <v>2348</v>
      </c>
      <c r="B2040" s="23"/>
    </row>
    <row r="2041" spans="1:2">
      <c r="A2041" s="23" t="s">
        <v>2349</v>
      </c>
      <c r="B2041" s="23"/>
    </row>
    <row r="2042" spans="1:2">
      <c r="A2042" s="23" t="s">
        <v>2104</v>
      </c>
      <c r="B2042" s="23"/>
    </row>
    <row r="2043" spans="1:2">
      <c r="A2043" s="23" t="s">
        <v>2105</v>
      </c>
      <c r="B2043" s="23"/>
    </row>
    <row r="2044" spans="1:2">
      <c r="A2044" s="23" t="s">
        <v>2106</v>
      </c>
      <c r="B2044" s="23"/>
    </row>
    <row r="2045" spans="1:2">
      <c r="A2045" s="23" t="s">
        <v>2107</v>
      </c>
      <c r="B2045" s="23"/>
    </row>
    <row r="2046" spans="1:2">
      <c r="A2046" s="23" t="s">
        <v>2108</v>
      </c>
      <c r="B2046" s="23"/>
    </row>
    <row r="2047" spans="1:2">
      <c r="A2047" s="23" t="s">
        <v>2109</v>
      </c>
      <c r="B2047" s="23"/>
    </row>
    <row r="2048" spans="1:2">
      <c r="A2048" s="23" t="s">
        <v>2110</v>
      </c>
      <c r="B2048" s="23"/>
    </row>
    <row r="2049" spans="1:2">
      <c r="A2049" s="23" t="s">
        <v>2111</v>
      </c>
      <c r="B2049" s="23"/>
    </row>
    <row r="2050" spans="1:2">
      <c r="A2050" s="23" t="s">
        <v>2112</v>
      </c>
      <c r="B2050" s="23"/>
    </row>
    <row r="2051" spans="1:2">
      <c r="A2051" s="23" t="s">
        <v>2113</v>
      </c>
      <c r="B2051" s="23"/>
    </row>
    <row r="2052" spans="1:2">
      <c r="A2052" s="23" t="s">
        <v>2114</v>
      </c>
      <c r="B2052" s="23"/>
    </row>
    <row r="2053" spans="1:2">
      <c r="A2053" s="23" t="s">
        <v>2115</v>
      </c>
      <c r="B2053" s="23"/>
    </row>
    <row r="2054" spans="1:2">
      <c r="A2054" s="23" t="s">
        <v>2116</v>
      </c>
      <c r="B2054" s="23"/>
    </row>
    <row r="2055" spans="1:2">
      <c r="A2055" s="23" t="s">
        <v>2117</v>
      </c>
      <c r="B2055" s="23"/>
    </row>
    <row r="2056" spans="1:2">
      <c r="A2056" s="23" t="s">
        <v>2118</v>
      </c>
      <c r="B2056" s="23"/>
    </row>
    <row r="2057" spans="1:2">
      <c r="A2057" s="23" t="s">
        <v>2350</v>
      </c>
      <c r="B2057" s="23"/>
    </row>
    <row r="2058" spans="1:2">
      <c r="A2058" s="23" t="s">
        <v>2351</v>
      </c>
      <c r="B2058" s="23"/>
    </row>
    <row r="2059" spans="1:2">
      <c r="A2059" s="23" t="s">
        <v>2352</v>
      </c>
      <c r="B2059" s="23"/>
    </row>
    <row r="2060" spans="1:2">
      <c r="A2060" s="23" t="s">
        <v>2353</v>
      </c>
      <c r="B2060" s="23"/>
    </row>
    <row r="2061" spans="1:2">
      <c r="A2061" s="23" t="s">
        <v>2354</v>
      </c>
      <c r="B2061" s="23"/>
    </row>
    <row r="2062" spans="1:2">
      <c r="A2062" s="23" t="s">
        <v>2355</v>
      </c>
      <c r="B2062" s="23"/>
    </row>
    <row r="2063" spans="1:2">
      <c r="A2063" s="23" t="s">
        <v>2356</v>
      </c>
      <c r="B2063" s="23"/>
    </row>
    <row r="2064" spans="1:2">
      <c r="A2064" s="23" t="s">
        <v>101</v>
      </c>
      <c r="B2064" s="23"/>
    </row>
    <row r="2065" spans="1:2">
      <c r="A2065" s="23" t="s">
        <v>2358</v>
      </c>
      <c r="B2065" s="23"/>
    </row>
    <row r="2066" spans="1:2">
      <c r="A2066" s="23" t="s">
        <v>2359</v>
      </c>
      <c r="B2066" s="23"/>
    </row>
    <row r="2067" spans="1:2">
      <c r="A2067" s="23" t="s">
        <v>2360</v>
      </c>
      <c r="B2067" s="23"/>
    </row>
    <row r="2068" spans="1:2">
      <c r="A2068" s="23" t="s">
        <v>2361</v>
      </c>
      <c r="B2068" s="23"/>
    </row>
    <row r="2069" spans="1:2">
      <c r="A2069" s="23" t="s">
        <v>2362</v>
      </c>
      <c r="B2069" s="23"/>
    </row>
    <row r="2070" spans="1:2">
      <c r="A2070" s="23" t="s">
        <v>2363</v>
      </c>
      <c r="B2070" s="23"/>
    </row>
    <row r="2071" spans="1:2">
      <c r="A2071" s="23" t="s">
        <v>2364</v>
      </c>
      <c r="B2071" s="23"/>
    </row>
    <row r="2072" spans="1:2">
      <c r="A2072" s="23" t="s">
        <v>2365</v>
      </c>
      <c r="B2072" s="23"/>
    </row>
    <row r="2073" spans="1:2">
      <c r="A2073" s="23" t="s">
        <v>2366</v>
      </c>
      <c r="B2073" s="23"/>
    </row>
    <row r="2074" spans="1:2">
      <c r="A2074" s="23" t="s">
        <v>2367</v>
      </c>
      <c r="B2074" s="23"/>
    </row>
    <row r="2075" spans="1:2">
      <c r="A2075" s="23" t="s">
        <v>2368</v>
      </c>
      <c r="B2075" s="23"/>
    </row>
    <row r="2076" spans="1:2">
      <c r="A2076" s="23" t="s">
        <v>2369</v>
      </c>
      <c r="B2076" s="23"/>
    </row>
    <row r="2077" spans="1:2">
      <c r="A2077" s="23" t="s">
        <v>2370</v>
      </c>
      <c r="B2077" s="23"/>
    </row>
    <row r="2078" spans="1:2">
      <c r="A2078" s="23" t="s">
        <v>2371</v>
      </c>
      <c r="B2078" s="23"/>
    </row>
    <row r="2079" spans="1:2">
      <c r="A2079" s="23" t="s">
        <v>2372</v>
      </c>
      <c r="B2079" s="23"/>
    </row>
    <row r="2080" spans="1:2">
      <c r="A2080" s="23" t="s">
        <v>2373</v>
      </c>
      <c r="B2080" s="23"/>
    </row>
    <row r="2081" spans="1:2">
      <c r="A2081" s="23" t="s">
        <v>2374</v>
      </c>
      <c r="B2081" s="23"/>
    </row>
    <row r="2082" spans="1:2">
      <c r="A2082" s="23" t="s">
        <v>2375</v>
      </c>
      <c r="B2082" s="23"/>
    </row>
    <row r="2083" spans="1:2">
      <c r="A2083" s="23" t="s">
        <v>2376</v>
      </c>
      <c r="B2083" s="23"/>
    </row>
    <row r="2084" spans="1:2">
      <c r="A2084" s="23" t="s">
        <v>2377</v>
      </c>
      <c r="B2084" s="23"/>
    </row>
    <row r="2085" spans="1:2">
      <c r="A2085" s="23" t="s">
        <v>2379</v>
      </c>
      <c r="B2085" s="23"/>
    </row>
    <row r="2086" spans="1:2">
      <c r="A2086" s="23" t="s">
        <v>2378</v>
      </c>
      <c r="B2086" s="23"/>
    </row>
    <row r="2087" spans="1:2">
      <c r="A2087" s="23" t="s">
        <v>2380</v>
      </c>
      <c r="B2087" s="23"/>
    </row>
    <row r="2088" spans="1:2">
      <c r="A2088" s="23" t="s">
        <v>2381</v>
      </c>
      <c r="B2088" s="23"/>
    </row>
    <row r="2089" spans="1:2">
      <c r="A2089" s="23" t="s">
        <v>2382</v>
      </c>
      <c r="B2089" s="23"/>
    </row>
    <row r="2090" spans="1:2">
      <c r="A2090" s="23" t="s">
        <v>2383</v>
      </c>
      <c r="B2090" s="23"/>
    </row>
    <row r="2091" spans="1:2">
      <c r="A2091" s="23" t="s">
        <v>2384</v>
      </c>
      <c r="B2091" s="23"/>
    </row>
    <row r="2092" spans="1:2">
      <c r="A2092" s="23" t="s">
        <v>2385</v>
      </c>
      <c r="B2092" s="23"/>
    </row>
    <row r="2093" spans="1:2">
      <c r="A2093" s="23" t="s">
        <v>2386</v>
      </c>
      <c r="B2093" s="23"/>
    </row>
    <row r="2094" spans="1:2">
      <c r="A2094" s="23" t="s">
        <v>2387</v>
      </c>
      <c r="B2094" s="23"/>
    </row>
    <row r="2095" spans="1:2">
      <c r="A2095" s="23" t="s">
        <v>2388</v>
      </c>
      <c r="B2095" s="23"/>
    </row>
    <row r="2096" spans="1:2">
      <c r="A2096" s="23" t="s">
        <v>2389</v>
      </c>
      <c r="B2096" s="23"/>
    </row>
    <row r="2097" spans="1:2">
      <c r="A2097" s="23" t="s">
        <v>2390</v>
      </c>
      <c r="B2097" s="23"/>
    </row>
    <row r="2098" spans="1:2">
      <c r="A2098" s="23" t="s">
        <v>2391</v>
      </c>
      <c r="B2098" s="23"/>
    </row>
    <row r="2099" spans="1:2">
      <c r="A2099" s="23" t="s">
        <v>2392</v>
      </c>
      <c r="B2099" s="23"/>
    </row>
    <row r="2100" spans="1:2">
      <c r="A2100" s="23" t="s">
        <v>2393</v>
      </c>
      <c r="B2100" s="23"/>
    </row>
    <row r="2101" spans="1:2">
      <c r="A2101" s="23" t="s">
        <v>2394</v>
      </c>
      <c r="B2101" s="23"/>
    </row>
    <row r="2102" spans="1:2">
      <c r="A2102" s="23" t="s">
        <v>2395</v>
      </c>
      <c r="B2102" s="23"/>
    </row>
    <row r="2103" spans="1:2">
      <c r="A2103" s="23" t="s">
        <v>2396</v>
      </c>
      <c r="B2103" s="23"/>
    </row>
    <row r="2104" spans="1:2">
      <c r="A2104" s="23" t="s">
        <v>2397</v>
      </c>
      <c r="B2104" s="23"/>
    </row>
    <row r="2105" spans="1:2">
      <c r="A2105" s="23" t="s">
        <v>2398</v>
      </c>
      <c r="B2105" s="23"/>
    </row>
    <row r="2106" spans="1:2">
      <c r="A2106" s="23" t="s">
        <v>2399</v>
      </c>
      <c r="B2106" s="23"/>
    </row>
    <row r="2107" spans="1:2">
      <c r="A2107" s="23" t="s">
        <v>2400</v>
      </c>
      <c r="B2107" s="23"/>
    </row>
    <row r="2108" spans="1:2">
      <c r="A2108" s="23" t="s">
        <v>2401</v>
      </c>
      <c r="B2108" s="23"/>
    </row>
    <row r="2109" spans="1:2">
      <c r="A2109" s="23" t="s">
        <v>2402</v>
      </c>
      <c r="B2109" s="23"/>
    </row>
    <row r="2110" spans="1:2">
      <c r="A2110" s="23" t="s">
        <v>2403</v>
      </c>
      <c r="B2110" s="23"/>
    </row>
    <row r="2111" spans="1:2">
      <c r="A2111" s="23" t="s">
        <v>2404</v>
      </c>
      <c r="B2111" s="23"/>
    </row>
    <row r="2112" spans="1:2">
      <c r="A2112" s="23" t="s">
        <v>2405</v>
      </c>
      <c r="B2112" s="23"/>
    </row>
    <row r="2113" spans="1:2">
      <c r="A2113" s="23" t="s">
        <v>2406</v>
      </c>
      <c r="B2113" s="23"/>
    </row>
    <row r="2114" spans="1:2">
      <c r="A2114" s="23" t="s">
        <v>2407</v>
      </c>
      <c r="B2114" s="23"/>
    </row>
    <row r="2115" spans="1:2">
      <c r="A2115" s="23" t="s">
        <v>2408</v>
      </c>
      <c r="B2115" s="23"/>
    </row>
    <row r="2116" spans="1:2">
      <c r="A2116" s="23" t="s">
        <v>2409</v>
      </c>
      <c r="B2116" s="23"/>
    </row>
    <row r="2117" spans="1:2">
      <c r="A2117" s="23" t="s">
        <v>2410</v>
      </c>
      <c r="B2117" s="23"/>
    </row>
    <row r="2118" spans="1:2">
      <c r="A2118" s="23" t="s">
        <v>2411</v>
      </c>
      <c r="B2118" s="23"/>
    </row>
    <row r="2119" spans="1:2">
      <c r="A2119" s="23" t="s">
        <v>2413</v>
      </c>
      <c r="B2119" s="23"/>
    </row>
    <row r="2120" spans="1:2">
      <c r="A2120" s="23" t="s">
        <v>2414</v>
      </c>
      <c r="B2120" s="23"/>
    </row>
    <row r="2121" spans="1:2">
      <c r="A2121" s="23" t="s">
        <v>2415</v>
      </c>
      <c r="B2121" s="23"/>
    </row>
    <row r="2122" spans="1:2">
      <c r="A2122" s="23" t="s">
        <v>2416</v>
      </c>
      <c r="B2122" s="23"/>
    </row>
    <row r="2123" spans="1:2">
      <c r="A2123" s="23" t="s">
        <v>2417</v>
      </c>
      <c r="B2123" s="23"/>
    </row>
    <row r="2124" spans="1:2">
      <c r="A2124" s="23" t="s">
        <v>2418</v>
      </c>
      <c r="B2124" s="23"/>
    </row>
    <row r="2125" spans="1:2">
      <c r="A2125" s="23" t="s">
        <v>2419</v>
      </c>
      <c r="B2125" s="23"/>
    </row>
    <row r="2126" spans="1:2">
      <c r="A2126" s="23" t="s">
        <v>2420</v>
      </c>
      <c r="B2126" s="23"/>
    </row>
    <row r="2127" spans="1:2">
      <c r="A2127" s="23" t="s">
        <v>2421</v>
      </c>
      <c r="B2127" s="23"/>
    </row>
    <row r="2128" spans="1:2">
      <c r="A2128" s="23" t="s">
        <v>2422</v>
      </c>
      <c r="B2128" s="23"/>
    </row>
    <row r="2129" spans="1:2">
      <c r="A2129" s="23" t="s">
        <v>2423</v>
      </c>
      <c r="B2129" s="23"/>
    </row>
    <row r="2130" spans="1:2">
      <c r="A2130" s="23" t="s">
        <v>2424</v>
      </c>
      <c r="B2130" s="23"/>
    </row>
    <row r="2131" spans="1:2">
      <c r="A2131" s="23" t="s">
        <v>2425</v>
      </c>
      <c r="B2131" s="23"/>
    </row>
    <row r="2132" spans="1:2">
      <c r="A2132" s="23" t="s">
        <v>2427</v>
      </c>
      <c r="B2132" s="23"/>
    </row>
    <row r="2133" spans="1:2">
      <c r="A2133" s="23" t="s">
        <v>2426</v>
      </c>
      <c r="B2133" s="23"/>
    </row>
    <row r="2134" spans="1:2">
      <c r="A2134" s="23" t="s">
        <v>2428</v>
      </c>
      <c r="B2134" s="23"/>
    </row>
    <row r="2135" spans="1:2">
      <c r="A2135" s="23" t="s">
        <v>2429</v>
      </c>
      <c r="B2135" s="23"/>
    </row>
    <row r="2136" spans="1:2">
      <c r="A2136" s="23" t="s">
        <v>2430</v>
      </c>
      <c r="B2136" s="23"/>
    </row>
    <row r="2137" spans="1:2">
      <c r="A2137" s="23" t="s">
        <v>2431</v>
      </c>
      <c r="B2137" s="23"/>
    </row>
    <row r="2138" spans="1:2">
      <c r="A2138" s="23" t="s">
        <v>2480</v>
      </c>
      <c r="B2138" s="23"/>
    </row>
    <row r="2139" spans="1:2">
      <c r="A2139" s="23" t="s">
        <v>2483</v>
      </c>
      <c r="B2139" s="23"/>
    </row>
    <row r="2140" spans="1:2">
      <c r="A2140" s="23" t="s">
        <v>2484</v>
      </c>
      <c r="B2140" s="23"/>
    </row>
    <row r="2141" spans="1:2">
      <c r="A2141" s="23" t="s">
        <v>2485</v>
      </c>
      <c r="B2141" s="23"/>
    </row>
    <row r="2142" spans="1:2">
      <c r="A2142" s="23" t="s">
        <v>2486</v>
      </c>
      <c r="B2142" s="23"/>
    </row>
    <row r="2143" spans="1:2">
      <c r="A2143" s="23" t="s">
        <v>2482</v>
      </c>
      <c r="B2143" s="23"/>
    </row>
    <row r="2144" spans="1:2">
      <c r="A2144" s="23" t="s">
        <v>182</v>
      </c>
      <c r="B2144" s="23"/>
    </row>
    <row r="2145" spans="1:2">
      <c r="A2145" s="23" t="s">
        <v>2488</v>
      </c>
      <c r="B2145" s="23"/>
    </row>
    <row r="2146" spans="1:2">
      <c r="A2146" s="23" t="s">
        <v>2489</v>
      </c>
      <c r="B2146" s="23"/>
    </row>
    <row r="2147" spans="1:2">
      <c r="A2147" s="23" t="s">
        <v>2490</v>
      </c>
      <c r="B2147" s="23"/>
    </row>
    <row r="2148" spans="1:2">
      <c r="A2148" s="23" t="s">
        <v>2491</v>
      </c>
      <c r="B2148" s="23"/>
    </row>
    <row r="2149" spans="1:2">
      <c r="A2149" s="23" t="s">
        <v>2492</v>
      </c>
      <c r="B2149" s="23"/>
    </row>
    <row r="2150" spans="1:2">
      <c r="A2150" s="23" t="s">
        <v>2493</v>
      </c>
      <c r="B2150" s="23"/>
    </row>
    <row r="2151" spans="1:2">
      <c r="A2151" s="23" t="s">
        <v>2494</v>
      </c>
      <c r="B2151" s="23"/>
    </row>
    <row r="2152" spans="1:2">
      <c r="A2152" s="23" t="s">
        <v>2495</v>
      </c>
      <c r="B2152" s="23"/>
    </row>
    <row r="2153" spans="1:2">
      <c r="A2153" s="23" t="s">
        <v>2496</v>
      </c>
      <c r="B2153" s="23"/>
    </row>
    <row r="2154" spans="1:2">
      <c r="A2154" s="23" t="s">
        <v>2497</v>
      </c>
      <c r="B2154" s="23"/>
    </row>
    <row r="2155" spans="1:2">
      <c r="A2155" s="23" t="s">
        <v>2498</v>
      </c>
      <c r="B2155" s="23"/>
    </row>
    <row r="2156" spans="1:2">
      <c r="A2156" s="23" t="s">
        <v>2499</v>
      </c>
      <c r="B2156" s="23"/>
    </row>
    <row r="2157" spans="1:2">
      <c r="A2157" s="23" t="s">
        <v>2500</v>
      </c>
      <c r="B2157" s="23"/>
    </row>
    <row r="2158" spans="1:2">
      <c r="A2158" s="23" t="s">
        <v>2501</v>
      </c>
      <c r="B2158" s="23"/>
    </row>
    <row r="2159" spans="1:2">
      <c r="A2159" s="23" t="s">
        <v>2502</v>
      </c>
      <c r="B2159" s="23"/>
    </row>
    <row r="2160" spans="1:2">
      <c r="A2160" s="23" t="s">
        <v>2503</v>
      </c>
      <c r="B2160" s="23"/>
    </row>
    <row r="2161" spans="1:2">
      <c r="A2161" s="23" t="s">
        <v>2504</v>
      </c>
      <c r="B2161" s="23"/>
    </row>
    <row r="2162" spans="1:2">
      <c r="A2162" s="23" t="s">
        <v>2505</v>
      </c>
      <c r="B2162" s="23"/>
    </row>
    <row r="2163" spans="1:2">
      <c r="A2163" s="23" t="s">
        <v>2506</v>
      </c>
      <c r="B2163" s="23"/>
    </row>
    <row r="2164" spans="1:2">
      <c r="A2164" s="23" t="s">
        <v>2507</v>
      </c>
      <c r="B2164" s="23"/>
    </row>
    <row r="2165" spans="1:2">
      <c r="A2165" s="23" t="s">
        <v>2508</v>
      </c>
      <c r="B2165" s="23"/>
    </row>
    <row r="2166" spans="1:2">
      <c r="A2166" s="23" t="s">
        <v>2509</v>
      </c>
      <c r="B2166" s="23"/>
    </row>
    <row r="2167" spans="1:2">
      <c r="A2167" s="23" t="s">
        <v>2510</v>
      </c>
      <c r="B2167" s="23"/>
    </row>
    <row r="2168" spans="1:2">
      <c r="A2168" s="23" t="s">
        <v>2511</v>
      </c>
      <c r="B2168" s="23"/>
    </row>
    <row r="2169" spans="1:2">
      <c r="A2169" s="23" t="s">
        <v>2512</v>
      </c>
      <c r="B2169" s="23"/>
    </row>
    <row r="2170" spans="1:2">
      <c r="A2170" s="23" t="s">
        <v>2513</v>
      </c>
      <c r="B2170" s="23"/>
    </row>
    <row r="2171" spans="1:2">
      <c r="A2171" s="23" t="s">
        <v>2432</v>
      </c>
      <c r="B2171" s="23"/>
    </row>
    <row r="2172" spans="1:2">
      <c r="A2172" s="23" t="s">
        <v>2433</v>
      </c>
      <c r="B2172" s="23"/>
    </row>
    <row r="2173" spans="1:2">
      <c r="A2173" s="23" t="s">
        <v>2435</v>
      </c>
      <c r="B2173" s="23"/>
    </row>
    <row r="2174" spans="1:2">
      <c r="A2174" s="23" t="s">
        <v>2436</v>
      </c>
      <c r="B2174" s="23"/>
    </row>
    <row r="2175" spans="1:2">
      <c r="A2175" s="23" t="s">
        <v>2437</v>
      </c>
      <c r="B2175" s="23"/>
    </row>
    <row r="2176" spans="1:2">
      <c r="A2176" s="23" t="s">
        <v>2438</v>
      </c>
      <c r="B2176" s="23"/>
    </row>
    <row r="2177" spans="1:2">
      <c r="A2177" s="23" t="s">
        <v>2439</v>
      </c>
      <c r="B2177" s="23"/>
    </row>
    <row r="2178" spans="1:2">
      <c r="A2178" s="23" t="s">
        <v>2440</v>
      </c>
      <c r="B2178" s="23"/>
    </row>
    <row r="2179" spans="1:2">
      <c r="A2179" s="23" t="s">
        <v>2441</v>
      </c>
      <c r="B2179" s="23"/>
    </row>
    <row r="2180" spans="1:2">
      <c r="A2180" s="23" t="s">
        <v>2442</v>
      </c>
      <c r="B2180" s="23"/>
    </row>
    <row r="2181" spans="1:2">
      <c r="A2181" s="23" t="s">
        <v>2443</v>
      </c>
      <c r="B2181" s="23"/>
    </row>
    <row r="2182" spans="1:2">
      <c r="A2182" s="23" t="s">
        <v>2444</v>
      </c>
      <c r="B2182" s="23"/>
    </row>
    <row r="2183" spans="1:2">
      <c r="A2183" s="23" t="s">
        <v>2445</v>
      </c>
      <c r="B2183" s="23"/>
    </row>
    <row r="2184" spans="1:2">
      <c r="A2184" s="23" t="s">
        <v>2446</v>
      </c>
      <c r="B2184" s="23"/>
    </row>
    <row r="2185" spans="1:2">
      <c r="A2185" s="23" t="s">
        <v>2447</v>
      </c>
      <c r="B2185" s="23"/>
    </row>
    <row r="2186" spans="1:2">
      <c r="A2186" s="23" t="s">
        <v>2448</v>
      </c>
      <c r="B2186" s="23"/>
    </row>
    <row r="2187" spans="1:2">
      <c r="A2187" s="23" t="s">
        <v>2449</v>
      </c>
      <c r="B2187" s="23"/>
    </row>
    <row r="2188" spans="1:2">
      <c r="A2188" s="23" t="s">
        <v>2450</v>
      </c>
      <c r="B2188" s="23"/>
    </row>
    <row r="2189" spans="1:2">
      <c r="A2189" s="23" t="s">
        <v>2451</v>
      </c>
      <c r="B2189" s="23"/>
    </row>
    <row r="2190" spans="1:2">
      <c r="A2190" s="23" t="s">
        <v>2452</v>
      </c>
      <c r="B2190" s="23"/>
    </row>
    <row r="2191" spans="1:2">
      <c r="A2191" s="23" t="s">
        <v>2453</v>
      </c>
      <c r="B2191" s="23"/>
    </row>
    <row r="2192" spans="1:2">
      <c r="A2192" s="23" t="s">
        <v>2454</v>
      </c>
      <c r="B2192" s="23"/>
    </row>
    <row r="2193" spans="1:2">
      <c r="A2193" s="23" t="s">
        <v>2455</v>
      </c>
      <c r="B2193" s="23"/>
    </row>
    <row r="2194" spans="1:2">
      <c r="A2194" s="23" t="s">
        <v>2456</v>
      </c>
      <c r="B2194" s="23"/>
    </row>
    <row r="2195" spans="1:2">
      <c r="A2195" s="23" t="s">
        <v>2457</v>
      </c>
      <c r="B2195" s="23"/>
    </row>
    <row r="2196" spans="1:2">
      <c r="A2196" s="23" t="s">
        <v>2458</v>
      </c>
      <c r="B2196" s="23"/>
    </row>
    <row r="2197" spans="1:2">
      <c r="A2197" s="23" t="s">
        <v>2459</v>
      </c>
      <c r="B2197" s="23"/>
    </row>
    <row r="2198" spans="1:2">
      <c r="A2198" s="23" t="s">
        <v>2460</v>
      </c>
      <c r="B2198" s="23"/>
    </row>
    <row r="2199" spans="1:2">
      <c r="A2199" s="23" t="s">
        <v>2461</v>
      </c>
      <c r="B2199" s="23"/>
    </row>
    <row r="2200" spans="1:2">
      <c r="A2200" s="23" t="s">
        <v>2462</v>
      </c>
      <c r="B2200" s="23"/>
    </row>
    <row r="2201" spans="1:2">
      <c r="A2201" s="23" t="s">
        <v>2463</v>
      </c>
      <c r="B2201" s="23"/>
    </row>
    <row r="2202" spans="1:2">
      <c r="A2202" s="23" t="s">
        <v>2464</v>
      </c>
      <c r="B2202" s="23"/>
    </row>
    <row r="2203" spans="1:2">
      <c r="A2203" s="23" t="s">
        <v>2465</v>
      </c>
      <c r="B2203" s="23"/>
    </row>
    <row r="2204" spans="1:2">
      <c r="A2204" s="23" t="s">
        <v>2466</v>
      </c>
      <c r="B2204" s="23"/>
    </row>
    <row r="2205" spans="1:2">
      <c r="A2205" s="23" t="s">
        <v>2467</v>
      </c>
      <c r="B2205" s="23"/>
    </row>
    <row r="2206" spans="1:2">
      <c r="A2206" s="23" t="s">
        <v>2468</v>
      </c>
      <c r="B2206" s="23"/>
    </row>
    <row r="2207" spans="1:2">
      <c r="A2207" s="23" t="s">
        <v>2469</v>
      </c>
      <c r="B2207" s="23"/>
    </row>
    <row r="2208" spans="1:2">
      <c r="A2208" s="23" t="s">
        <v>2470</v>
      </c>
      <c r="B2208" s="23"/>
    </row>
    <row r="2209" spans="1:2">
      <c r="A2209" s="23" t="s">
        <v>2471</v>
      </c>
      <c r="B2209" s="23"/>
    </row>
    <row r="2210" spans="1:2">
      <c r="A2210" s="23" t="s">
        <v>2472</v>
      </c>
      <c r="B2210" s="23"/>
    </row>
    <row r="2211" spans="1:2">
      <c r="A2211" s="23" t="s">
        <v>2473</v>
      </c>
      <c r="B2211" s="23"/>
    </row>
    <row r="2212" spans="1:2">
      <c r="A2212" s="23" t="s">
        <v>2474</v>
      </c>
      <c r="B2212" s="23"/>
    </row>
    <row r="2213" spans="1:2">
      <c r="A2213" s="23" t="s">
        <v>2475</v>
      </c>
      <c r="B2213" s="23"/>
    </row>
    <row r="2214" spans="1:2">
      <c r="A2214" s="23" t="s">
        <v>2476</v>
      </c>
      <c r="B2214" s="23"/>
    </row>
    <row r="2215" spans="1:2">
      <c r="A2215" s="23" t="s">
        <v>2477</v>
      </c>
      <c r="B2215" s="23"/>
    </row>
    <row r="2216" spans="1:2">
      <c r="A2216" s="23" t="s">
        <v>2478</v>
      </c>
      <c r="B2216" s="23"/>
    </row>
    <row r="2217" spans="1:2">
      <c r="A2217" s="23" t="s">
        <v>2479</v>
      </c>
      <c r="B2217" s="23"/>
    </row>
    <row r="2218" spans="1:2">
      <c r="A2218" s="23" t="s">
        <v>2514</v>
      </c>
      <c r="B2218" s="23"/>
    </row>
    <row r="2219" spans="1:2">
      <c r="A2219" s="23" t="s">
        <v>2515</v>
      </c>
      <c r="B2219" s="23"/>
    </row>
    <row r="2220" spans="1:2">
      <c r="A2220" s="23" t="s">
        <v>2516</v>
      </c>
      <c r="B2220" s="23"/>
    </row>
    <row r="2221" spans="1:2">
      <c r="A2221" s="23" t="s">
        <v>2517</v>
      </c>
      <c r="B2221" s="23"/>
    </row>
    <row r="2222" spans="1:2">
      <c r="A2222" s="23" t="s">
        <v>2518</v>
      </c>
      <c r="B2222" s="23"/>
    </row>
    <row r="2223" spans="1:2">
      <c r="A2223" s="23" t="s">
        <v>2519</v>
      </c>
      <c r="B2223" s="23"/>
    </row>
    <row r="2224" spans="1:2">
      <c r="A2224" s="23" t="s">
        <v>2520</v>
      </c>
      <c r="B2224" s="23"/>
    </row>
    <row r="2225" spans="1:2">
      <c r="A2225" s="23" t="s">
        <v>2521</v>
      </c>
      <c r="B2225" s="23"/>
    </row>
    <row r="2226" spans="1:2">
      <c r="A2226" s="23" t="s">
        <v>2522</v>
      </c>
      <c r="B2226" s="23"/>
    </row>
    <row r="2227" spans="1:2">
      <c r="A2227" s="23" t="s">
        <v>2523</v>
      </c>
      <c r="B2227" s="23"/>
    </row>
    <row r="2228" spans="1:2">
      <c r="A2228" s="23" t="s">
        <v>2524</v>
      </c>
      <c r="B2228" s="23"/>
    </row>
    <row r="2229" spans="1:2">
      <c r="A2229" s="23" t="s">
        <v>2525</v>
      </c>
      <c r="B2229" s="23"/>
    </row>
    <row r="2230" spans="1:2">
      <c r="A2230" s="23" t="s">
        <v>2526</v>
      </c>
      <c r="B2230" s="23"/>
    </row>
    <row r="2231" spans="1:2">
      <c r="A2231" s="23" t="s">
        <v>2527</v>
      </c>
      <c r="B2231" s="23"/>
    </row>
    <row r="2232" spans="1:2">
      <c r="A2232" s="23" t="s">
        <v>2528</v>
      </c>
      <c r="B2232" s="23"/>
    </row>
    <row r="2233" spans="1:2">
      <c r="A2233" s="23" t="s">
        <v>2529</v>
      </c>
      <c r="B2233" s="23"/>
    </row>
    <row r="2234" spans="1:2">
      <c r="A2234" s="23" t="s">
        <v>2530</v>
      </c>
      <c r="B2234" s="23"/>
    </row>
    <row r="2235" spans="1:2">
      <c r="A2235" s="23" t="s">
        <v>2531</v>
      </c>
      <c r="B2235" s="23"/>
    </row>
    <row r="2236" spans="1:2">
      <c r="A2236" s="23" t="s">
        <v>2532</v>
      </c>
      <c r="B2236" s="23"/>
    </row>
    <row r="2237" spans="1:2">
      <c r="A2237" s="23" t="s">
        <v>2533</v>
      </c>
      <c r="B2237" s="23"/>
    </row>
    <row r="2238" spans="1:2">
      <c r="A2238" s="23" t="s">
        <v>2534</v>
      </c>
      <c r="B2238" s="23"/>
    </row>
    <row r="2239" spans="1:2">
      <c r="A2239" s="23" t="s">
        <v>2535</v>
      </c>
      <c r="B2239" s="23"/>
    </row>
    <row r="2240" spans="1:2">
      <c r="A2240" s="23" t="s">
        <v>2536</v>
      </c>
      <c r="B2240" s="23"/>
    </row>
    <row r="2241" spans="1:2">
      <c r="A2241" s="23" t="s">
        <v>2537</v>
      </c>
      <c r="B2241" s="23"/>
    </row>
    <row r="2242" spans="1:2">
      <c r="A2242" s="23" t="s">
        <v>2538</v>
      </c>
      <c r="B2242" s="23"/>
    </row>
    <row r="2243" spans="1:2">
      <c r="A2243" s="23" t="s">
        <v>2539</v>
      </c>
      <c r="B2243" s="23"/>
    </row>
    <row r="2244" spans="1:2">
      <c r="A2244" s="23" t="s">
        <v>2540</v>
      </c>
      <c r="B2244" s="23"/>
    </row>
    <row r="2245" spans="1:2">
      <c r="A2245" s="23" t="s">
        <v>2541</v>
      </c>
      <c r="B2245" s="23"/>
    </row>
    <row r="2246" spans="1:2">
      <c r="A2246" s="23" t="s">
        <v>2542</v>
      </c>
      <c r="B2246" s="23"/>
    </row>
    <row r="2247" spans="1:2">
      <c r="A2247" s="23" t="s">
        <v>2543</v>
      </c>
      <c r="B2247" s="23"/>
    </row>
    <row r="2248" spans="1:2">
      <c r="A2248" s="23" t="s">
        <v>2544</v>
      </c>
      <c r="B2248" s="23"/>
    </row>
    <row r="2249" spans="1:2">
      <c r="A2249" s="23" t="s">
        <v>2545</v>
      </c>
      <c r="B2249" s="23"/>
    </row>
    <row r="2250" spans="1:2">
      <c r="A2250" s="23" t="s">
        <v>2546</v>
      </c>
      <c r="B2250" s="23"/>
    </row>
    <row r="2251" spans="1:2">
      <c r="A2251" s="23" t="s">
        <v>2547</v>
      </c>
      <c r="B2251" s="23"/>
    </row>
    <row r="2252" spans="1:2">
      <c r="A2252" s="23" t="s">
        <v>2548</v>
      </c>
      <c r="B2252" s="23"/>
    </row>
    <row r="2253" spans="1:2">
      <c r="A2253" s="23" t="s">
        <v>2549</v>
      </c>
      <c r="B2253" s="23"/>
    </row>
    <row r="2254" spans="1:2">
      <c r="A2254" s="23" t="s">
        <v>2553</v>
      </c>
      <c r="B2254" s="23"/>
    </row>
    <row r="2255" spans="1:2">
      <c r="A2255" s="23" t="s">
        <v>2554</v>
      </c>
      <c r="B2255" s="23"/>
    </row>
    <row r="2256" spans="1:2">
      <c r="A2256" s="23" t="s">
        <v>2555</v>
      </c>
      <c r="B2256" s="23"/>
    </row>
    <row r="2257" spans="1:2">
      <c r="A2257" s="23" t="s">
        <v>2556</v>
      </c>
      <c r="B2257" s="23"/>
    </row>
    <row r="2258" spans="1:2">
      <c r="A2258" s="23" t="s">
        <v>2557</v>
      </c>
      <c r="B2258" s="23"/>
    </row>
    <row r="2259" spans="1:2">
      <c r="A2259" s="23" t="s">
        <v>2558</v>
      </c>
      <c r="B2259" s="23"/>
    </row>
    <row r="2260" spans="1:2">
      <c r="A2260" s="23" t="s">
        <v>2559</v>
      </c>
      <c r="B2260" s="23"/>
    </row>
    <row r="2261" spans="1:2">
      <c r="A2261" s="23" t="s">
        <v>2560</v>
      </c>
      <c r="B2261" s="23"/>
    </row>
    <row r="2262" spans="1:2">
      <c r="A2262" s="23" t="s">
        <v>2561</v>
      </c>
      <c r="B2262" s="23"/>
    </row>
    <row r="2263" spans="1:2">
      <c r="A2263" s="23" t="s">
        <v>2562</v>
      </c>
      <c r="B2263" s="23"/>
    </row>
    <row r="2264" spans="1:2">
      <c r="A2264" s="23" t="s">
        <v>2563</v>
      </c>
      <c r="B2264" s="23"/>
    </row>
    <row r="2265" spans="1:2">
      <c r="A2265" s="23" t="s">
        <v>2564</v>
      </c>
      <c r="B2265" s="23"/>
    </row>
    <row r="2266" spans="1:2">
      <c r="A2266" s="23" t="s">
        <v>2565</v>
      </c>
      <c r="B2266" s="23"/>
    </row>
    <row r="2267" spans="1:2">
      <c r="A2267" s="23" t="s">
        <v>2566</v>
      </c>
      <c r="B2267" s="23"/>
    </row>
    <row r="2268" spans="1:2">
      <c r="A2268" s="23" t="s">
        <v>2567</v>
      </c>
      <c r="B2268" s="23"/>
    </row>
    <row r="2269" spans="1:2">
      <c r="A2269" s="23" t="s">
        <v>2568</v>
      </c>
      <c r="B2269" s="23"/>
    </row>
    <row r="2270" spans="1:2">
      <c r="A2270" s="23" t="s">
        <v>2550</v>
      </c>
      <c r="B2270" s="23"/>
    </row>
    <row r="2271" spans="1:2">
      <c r="A2271" s="23" t="s">
        <v>2551</v>
      </c>
      <c r="B2271" s="23"/>
    </row>
    <row r="2272" spans="1:2">
      <c r="A2272" s="23" t="s">
        <v>2552</v>
      </c>
      <c r="B2272" s="23"/>
    </row>
    <row r="2273" spans="1:2">
      <c r="A2273" s="23" t="s">
        <v>2569</v>
      </c>
      <c r="B2273" s="23"/>
    </row>
    <row r="2274" spans="1:2">
      <c r="A2274" s="23" t="s">
        <v>2570</v>
      </c>
      <c r="B2274" s="23"/>
    </row>
    <row r="2275" spans="1:2">
      <c r="A2275" s="23" t="s">
        <v>2571</v>
      </c>
      <c r="B2275" s="23"/>
    </row>
    <row r="2276" spans="1:2">
      <c r="A2276" s="23" t="s">
        <v>151</v>
      </c>
      <c r="B2276" s="23"/>
    </row>
    <row r="2277" spans="1:2">
      <c r="A2277" s="23" t="s">
        <v>148</v>
      </c>
      <c r="B2277" s="23"/>
    </row>
    <row r="2278" spans="1:2">
      <c r="A2278" s="23" t="s">
        <v>152</v>
      </c>
      <c r="B2278" s="23"/>
    </row>
    <row r="2279" spans="1:2">
      <c r="A2279" s="23" t="s">
        <v>154</v>
      </c>
      <c r="B2279" s="23"/>
    </row>
    <row r="2280" spans="1:2">
      <c r="A2280" s="23" t="s">
        <v>153</v>
      </c>
      <c r="B2280" s="23"/>
    </row>
    <row r="2281" spans="1:2">
      <c r="A2281" s="23" t="s">
        <v>149</v>
      </c>
      <c r="B2281" s="23"/>
    </row>
    <row r="2282" spans="1:2">
      <c r="A2282" s="23" t="s">
        <v>150</v>
      </c>
      <c r="B2282" s="23"/>
    </row>
    <row r="2283" spans="1:2">
      <c r="A2283" s="23" t="s">
        <v>146</v>
      </c>
      <c r="B2283" s="23"/>
    </row>
    <row r="2284" spans="1:2">
      <c r="A2284" s="23" t="s">
        <v>2573</v>
      </c>
      <c r="B2284" s="23"/>
    </row>
    <row r="2285" spans="1:2">
      <c r="A2285" s="23" t="s">
        <v>2574</v>
      </c>
      <c r="B2285" s="23"/>
    </row>
    <row r="2286" spans="1:2">
      <c r="A2286" s="23" t="s">
        <v>2575</v>
      </c>
      <c r="B2286" s="23"/>
    </row>
    <row r="2287" spans="1:2">
      <c r="A2287" s="23" t="s">
        <v>2576</v>
      </c>
      <c r="B2287" s="23"/>
    </row>
    <row r="2288" spans="1:2">
      <c r="A2288" s="23" t="s">
        <v>2577</v>
      </c>
      <c r="B2288" s="23"/>
    </row>
    <row r="2289" spans="1:2">
      <c r="A2289" s="23" t="s">
        <v>2578</v>
      </c>
      <c r="B2289" s="23"/>
    </row>
    <row r="2290" spans="1:2">
      <c r="A2290" s="23" t="s">
        <v>2579</v>
      </c>
      <c r="B2290" s="23"/>
    </row>
    <row r="2291" spans="1:2">
      <c r="A2291" s="23" t="s">
        <v>2580</v>
      </c>
      <c r="B2291" s="23"/>
    </row>
    <row r="2292" spans="1:2">
      <c r="A2292" s="23" t="s">
        <v>2581</v>
      </c>
      <c r="B2292" s="23"/>
    </row>
    <row r="2293" spans="1:2">
      <c r="A2293" s="23" t="s">
        <v>2582</v>
      </c>
      <c r="B2293" s="23"/>
    </row>
    <row r="2294" spans="1:2">
      <c r="A2294" s="23" t="s">
        <v>2598</v>
      </c>
      <c r="B2294" s="23"/>
    </row>
    <row r="2295" spans="1:2">
      <c r="A2295" s="23" t="s">
        <v>2583</v>
      </c>
      <c r="B2295" s="23"/>
    </row>
    <row r="2296" spans="1:2">
      <c r="A2296" s="23" t="s">
        <v>2584</v>
      </c>
      <c r="B2296" s="23"/>
    </row>
    <row r="2297" spans="1:2">
      <c r="A2297" s="23" t="s">
        <v>2585</v>
      </c>
      <c r="B2297" s="23"/>
    </row>
    <row r="2298" spans="1:2">
      <c r="A2298" s="23" t="s">
        <v>2586</v>
      </c>
      <c r="B2298" s="23"/>
    </row>
    <row r="2299" spans="1:2">
      <c r="A2299" s="23" t="s">
        <v>2587</v>
      </c>
      <c r="B2299" s="23"/>
    </row>
    <row r="2300" spans="1:2">
      <c r="A2300" s="23" t="s">
        <v>2588</v>
      </c>
      <c r="B2300" s="23"/>
    </row>
    <row r="2301" spans="1:2">
      <c r="A2301" s="23" t="s">
        <v>2589</v>
      </c>
      <c r="B2301" s="23"/>
    </row>
    <row r="2302" spans="1:2">
      <c r="A2302" s="23" t="s">
        <v>2590</v>
      </c>
      <c r="B2302" s="23"/>
    </row>
    <row r="2303" spans="1:2">
      <c r="A2303" s="23" t="s">
        <v>2591</v>
      </c>
      <c r="B2303" s="23"/>
    </row>
    <row r="2304" spans="1:2">
      <c r="A2304" s="23" t="s">
        <v>2592</v>
      </c>
      <c r="B2304" s="23"/>
    </row>
    <row r="2305" spans="1:2">
      <c r="A2305" s="23" t="s">
        <v>2593</v>
      </c>
      <c r="B2305" s="23"/>
    </row>
    <row r="2306" spans="1:2">
      <c r="A2306" s="23" t="s">
        <v>2594</v>
      </c>
      <c r="B2306" s="23"/>
    </row>
    <row r="2307" spans="1:2">
      <c r="A2307" s="23" t="s">
        <v>2595</v>
      </c>
      <c r="B2307" s="23"/>
    </row>
    <row r="2308" spans="1:2">
      <c r="A2308" s="23" t="s">
        <v>2596</v>
      </c>
      <c r="B2308" s="23"/>
    </row>
    <row r="2309" spans="1:2">
      <c r="A2309" s="23" t="s">
        <v>2597</v>
      </c>
      <c r="B2309" s="23"/>
    </row>
    <row r="2310" spans="1:2">
      <c r="A2310" s="23" t="s">
        <v>2599</v>
      </c>
      <c r="B2310" s="23"/>
    </row>
    <row r="2311" spans="1:2">
      <c r="A2311" s="23" t="s">
        <v>144</v>
      </c>
      <c r="B2311" s="23"/>
    </row>
    <row r="2312" spans="1:2">
      <c r="A2312" s="23" t="s">
        <v>2600</v>
      </c>
      <c r="B2312" s="23"/>
    </row>
    <row r="2313" spans="1:2">
      <c r="A2313" s="23" t="s">
        <v>2601</v>
      </c>
      <c r="B2313" s="23"/>
    </row>
    <row r="2314" spans="1:2">
      <c r="A2314" s="23" t="s">
        <v>2602</v>
      </c>
      <c r="B2314" s="23"/>
    </row>
    <row r="2315" spans="1:2">
      <c r="A2315" s="23" t="s">
        <v>2603</v>
      </c>
      <c r="B2315" s="23"/>
    </row>
    <row r="2316" spans="1:2">
      <c r="A2316" s="23" t="s">
        <v>2604</v>
      </c>
      <c r="B2316" s="23"/>
    </row>
    <row r="2317" spans="1:2">
      <c r="A2317" s="23" t="s">
        <v>2605</v>
      </c>
      <c r="B2317" s="23"/>
    </row>
    <row r="2318" spans="1:2">
      <c r="A2318" s="23" t="s">
        <v>2606</v>
      </c>
      <c r="B2318" s="23"/>
    </row>
    <row r="2319" spans="1:2">
      <c r="A2319" s="23" t="s">
        <v>2607</v>
      </c>
      <c r="B2319" s="23"/>
    </row>
    <row r="2320" spans="1:2">
      <c r="A2320" s="23" t="s">
        <v>2608</v>
      </c>
      <c r="B2320" s="23"/>
    </row>
    <row r="2321" spans="1:2">
      <c r="A2321" s="23" t="s">
        <v>2609</v>
      </c>
      <c r="B2321" s="23"/>
    </row>
    <row r="2322" spans="1:2">
      <c r="A2322" s="23" t="s">
        <v>2610</v>
      </c>
      <c r="B2322" s="23"/>
    </row>
    <row r="2323" spans="1:2">
      <c r="A2323" s="23" t="s">
        <v>2611</v>
      </c>
      <c r="B2323" s="23"/>
    </row>
    <row r="2324" spans="1:2">
      <c r="A2324" s="23" t="s">
        <v>145</v>
      </c>
      <c r="B2324" s="23"/>
    </row>
    <row r="2325" spans="1:2">
      <c r="A2325" s="23" t="s">
        <v>2612</v>
      </c>
      <c r="B2325" s="23"/>
    </row>
    <row r="2326" spans="1:2">
      <c r="A2326" s="23" t="s">
        <v>2613</v>
      </c>
      <c r="B2326" s="23"/>
    </row>
    <row r="2327" spans="1:2">
      <c r="A2327" s="23" t="s">
        <v>2614</v>
      </c>
      <c r="B2327" s="23"/>
    </row>
    <row r="2328" spans="1:2">
      <c r="A2328" s="23" t="s">
        <v>2615</v>
      </c>
      <c r="B2328" s="23"/>
    </row>
    <row r="2329" spans="1:2">
      <c r="A2329" s="23" t="s">
        <v>2616</v>
      </c>
      <c r="B2329" s="23"/>
    </row>
    <row r="2330" spans="1:2">
      <c r="A2330" s="23" t="s">
        <v>2617</v>
      </c>
      <c r="B2330" s="23"/>
    </row>
    <row r="2331" spans="1:2">
      <c r="A2331" s="23" t="s">
        <v>2618</v>
      </c>
      <c r="B2331" s="23"/>
    </row>
    <row r="2332" spans="1:2">
      <c r="A2332" s="23" t="s">
        <v>2619</v>
      </c>
      <c r="B2332" s="23"/>
    </row>
    <row r="2333" spans="1:2">
      <c r="A2333" s="23" t="s">
        <v>2620</v>
      </c>
      <c r="B2333" s="23"/>
    </row>
    <row r="2334" spans="1:2">
      <c r="A2334" s="23" t="s">
        <v>2621</v>
      </c>
      <c r="B2334" s="23"/>
    </row>
    <row r="2335" spans="1:2">
      <c r="A2335" s="23" t="s">
        <v>2622</v>
      </c>
      <c r="B2335" s="23"/>
    </row>
    <row r="2336" spans="1:2">
      <c r="A2336" s="23" t="s">
        <v>2623</v>
      </c>
      <c r="B2336" s="23"/>
    </row>
    <row r="2337" spans="1:2">
      <c r="A2337" s="23" t="s">
        <v>2624</v>
      </c>
      <c r="B2337" s="23"/>
    </row>
    <row r="2338" spans="1:2">
      <c r="A2338" s="23" t="s">
        <v>2625</v>
      </c>
      <c r="B2338" s="23"/>
    </row>
    <row r="2339" spans="1:2">
      <c r="A2339" s="23" t="s">
        <v>2626</v>
      </c>
      <c r="B2339" s="23"/>
    </row>
    <row r="2340" spans="1:2">
      <c r="A2340" s="23" t="s">
        <v>2627</v>
      </c>
      <c r="B2340" s="23"/>
    </row>
    <row r="2341" spans="1:2">
      <c r="A2341" s="23" t="s">
        <v>2628</v>
      </c>
      <c r="B2341" s="23"/>
    </row>
    <row r="2342" spans="1:2">
      <c r="A2342" s="23" t="s">
        <v>2629</v>
      </c>
      <c r="B2342" s="23"/>
    </row>
    <row r="2343" spans="1:2">
      <c r="A2343" s="23" t="s">
        <v>2630</v>
      </c>
      <c r="B2343" s="23"/>
    </row>
    <row r="2344" spans="1:2">
      <c r="A2344" s="23" t="s">
        <v>2631</v>
      </c>
      <c r="B2344" s="23"/>
    </row>
    <row r="2345" spans="1:2">
      <c r="A2345" s="23" t="s">
        <v>2632</v>
      </c>
      <c r="B2345" s="23"/>
    </row>
    <row r="2346" spans="1:2">
      <c r="A2346" s="23" t="s">
        <v>2633</v>
      </c>
      <c r="B2346" s="23"/>
    </row>
    <row r="2347" spans="1:2">
      <c r="A2347" s="23" t="s">
        <v>2634</v>
      </c>
      <c r="B2347" s="23"/>
    </row>
    <row r="2348" spans="1:2">
      <c r="A2348" s="23" t="s">
        <v>2635</v>
      </c>
      <c r="B2348" s="23"/>
    </row>
    <row r="2349" spans="1:2">
      <c r="A2349" s="23" t="s">
        <v>2636</v>
      </c>
      <c r="B2349" s="23"/>
    </row>
    <row r="2350" spans="1:2">
      <c r="A2350" s="23" t="s">
        <v>2637</v>
      </c>
      <c r="B2350" s="23"/>
    </row>
    <row r="2351" spans="1:2">
      <c r="A2351" s="23" t="s">
        <v>2638</v>
      </c>
      <c r="B2351" s="23"/>
    </row>
    <row r="2352" spans="1:2">
      <c r="A2352" s="23" t="s">
        <v>2639</v>
      </c>
      <c r="B2352" s="23"/>
    </row>
    <row r="2353" spans="1:2">
      <c r="A2353" s="23" t="s">
        <v>2640</v>
      </c>
      <c r="B2353" s="23"/>
    </row>
    <row r="2354" spans="1:2">
      <c r="A2354" s="23" t="s">
        <v>2641</v>
      </c>
      <c r="B2354" s="23"/>
    </row>
    <row r="2355" spans="1:2">
      <c r="A2355" s="23" t="s">
        <v>2642</v>
      </c>
      <c r="B2355" s="23"/>
    </row>
    <row r="2356" spans="1:2">
      <c r="A2356" s="23" t="s">
        <v>2643</v>
      </c>
      <c r="B2356" s="23"/>
    </row>
    <row r="2357" spans="1:2">
      <c r="A2357" s="23" t="s">
        <v>2644</v>
      </c>
      <c r="B2357" s="23"/>
    </row>
    <row r="2358" spans="1:2">
      <c r="A2358" s="23" t="s">
        <v>2645</v>
      </c>
      <c r="B2358" s="23"/>
    </row>
    <row r="2359" spans="1:2">
      <c r="A2359" s="23" t="s">
        <v>2646</v>
      </c>
      <c r="B2359" s="23"/>
    </row>
    <row r="2360" spans="1:2">
      <c r="A2360" s="23" t="s">
        <v>2647</v>
      </c>
      <c r="B2360" s="23"/>
    </row>
    <row r="2361" spans="1:2">
      <c r="A2361" s="23" t="s">
        <v>2648</v>
      </c>
      <c r="B2361" s="23"/>
    </row>
    <row r="2362" spans="1:2">
      <c r="A2362" s="23" t="s">
        <v>2649</v>
      </c>
      <c r="B2362" s="23"/>
    </row>
    <row r="2363" spans="1:2">
      <c r="A2363" s="23" t="s">
        <v>2650</v>
      </c>
      <c r="B2363" s="23"/>
    </row>
    <row r="2364" spans="1:2">
      <c r="A2364" s="23" t="s">
        <v>2651</v>
      </c>
      <c r="B2364" s="23"/>
    </row>
    <row r="2365" spans="1:2">
      <c r="A2365" s="23" t="s">
        <v>2652</v>
      </c>
      <c r="B2365" s="23"/>
    </row>
    <row r="2366" spans="1:2">
      <c r="A2366" s="23" t="s">
        <v>2653</v>
      </c>
      <c r="B2366" s="23"/>
    </row>
    <row r="2367" spans="1:2">
      <c r="A2367" s="23" t="s">
        <v>2654</v>
      </c>
      <c r="B2367" s="23"/>
    </row>
    <row r="2368" spans="1:2">
      <c r="A2368" s="23" t="s">
        <v>2655</v>
      </c>
      <c r="B2368" s="23"/>
    </row>
    <row r="2369" spans="1:2">
      <c r="A2369" s="23" t="s">
        <v>2656</v>
      </c>
      <c r="B2369" s="23"/>
    </row>
    <row r="2370" spans="1:2">
      <c r="A2370" s="23" t="s">
        <v>2657</v>
      </c>
      <c r="B2370" s="23"/>
    </row>
    <row r="2371" spans="1:2">
      <c r="A2371" s="23" t="s">
        <v>2658</v>
      </c>
      <c r="B2371" s="23"/>
    </row>
    <row r="2372" spans="1:2">
      <c r="A2372" s="23" t="s">
        <v>2659</v>
      </c>
      <c r="B2372" s="23"/>
    </row>
    <row r="2373" spans="1:2">
      <c r="A2373" s="23" t="s">
        <v>2660</v>
      </c>
      <c r="B2373" s="23"/>
    </row>
    <row r="2374" spans="1:2">
      <c r="A2374" s="23" t="s">
        <v>2661</v>
      </c>
      <c r="B2374" s="23"/>
    </row>
    <row r="2375" spans="1:2">
      <c r="A2375" s="23" t="s">
        <v>2662</v>
      </c>
      <c r="B2375" s="23"/>
    </row>
    <row r="2376" spans="1:2">
      <c r="A2376" s="23" t="s">
        <v>2663</v>
      </c>
      <c r="B2376" s="23"/>
    </row>
    <row r="2377" spans="1:2">
      <c r="A2377" s="23" t="s">
        <v>2664</v>
      </c>
      <c r="B2377" s="23"/>
    </row>
    <row r="2378" spans="1:2">
      <c r="A2378" s="23" t="s">
        <v>2665</v>
      </c>
      <c r="B2378" s="23"/>
    </row>
    <row r="2379" spans="1:2">
      <c r="A2379" s="23" t="s">
        <v>2666</v>
      </c>
      <c r="B2379" s="23"/>
    </row>
    <row r="2380" spans="1:2">
      <c r="A2380" s="23" t="s">
        <v>2667</v>
      </c>
      <c r="B2380" s="23"/>
    </row>
    <row r="2381" spans="1:2">
      <c r="A2381" s="23" t="s">
        <v>2668</v>
      </c>
      <c r="B2381" s="23"/>
    </row>
    <row r="2382" spans="1:2">
      <c r="A2382" s="23" t="s">
        <v>2669</v>
      </c>
      <c r="B2382" s="23"/>
    </row>
    <row r="2383" spans="1:2">
      <c r="A2383" s="23" t="s">
        <v>2670</v>
      </c>
      <c r="B2383" s="23"/>
    </row>
    <row r="2384" spans="1:2">
      <c r="A2384" s="23" t="s">
        <v>2671</v>
      </c>
      <c r="B2384" s="23"/>
    </row>
    <row r="2385" spans="1:2">
      <c r="A2385" s="23" t="s">
        <v>2672</v>
      </c>
      <c r="B2385" s="23"/>
    </row>
    <row r="2386" spans="1:2">
      <c r="A2386" s="23" t="s">
        <v>2673</v>
      </c>
      <c r="B2386" s="23"/>
    </row>
    <row r="2387" spans="1:2">
      <c r="A2387" s="23" t="s">
        <v>2674</v>
      </c>
      <c r="B2387" s="23"/>
    </row>
    <row r="2388" spans="1:2">
      <c r="A2388" s="23" t="s">
        <v>2675</v>
      </c>
      <c r="B2388" s="23"/>
    </row>
    <row r="2389" spans="1:2">
      <c r="A2389" s="23" t="s">
        <v>2676</v>
      </c>
      <c r="B2389" s="23"/>
    </row>
    <row r="2390" spans="1:2">
      <c r="A2390" s="23" t="s">
        <v>2677</v>
      </c>
      <c r="B2390" s="23"/>
    </row>
    <row r="2391" spans="1:2">
      <c r="A2391" s="23" t="s">
        <v>2678</v>
      </c>
      <c r="B2391" s="23"/>
    </row>
    <row r="2392" spans="1:2">
      <c r="A2392" s="23" t="s">
        <v>2679</v>
      </c>
      <c r="B2392" s="23"/>
    </row>
    <row r="2393" spans="1:2">
      <c r="A2393" s="23" t="s">
        <v>2680</v>
      </c>
      <c r="B2393" s="23"/>
    </row>
    <row r="2394" spans="1:2">
      <c r="A2394" s="23" t="s">
        <v>2681</v>
      </c>
      <c r="B2394" s="23"/>
    </row>
    <row r="2395" spans="1:2">
      <c r="A2395" s="23" t="s">
        <v>2682</v>
      </c>
      <c r="B2395" s="23"/>
    </row>
    <row r="2396" spans="1:2">
      <c r="A2396" s="23" t="s">
        <v>2683</v>
      </c>
      <c r="B2396" s="23"/>
    </row>
    <row r="2397" spans="1:2">
      <c r="A2397" s="23" t="s">
        <v>2684</v>
      </c>
      <c r="B2397" s="23"/>
    </row>
    <row r="2398" spans="1:2">
      <c r="A2398" s="23" t="s">
        <v>2685</v>
      </c>
      <c r="B2398" s="23"/>
    </row>
    <row r="2399" spans="1:2">
      <c r="A2399" s="23" t="s">
        <v>2686</v>
      </c>
      <c r="B2399" s="23"/>
    </row>
    <row r="2400" spans="1:2">
      <c r="A2400" s="23" t="s">
        <v>2687</v>
      </c>
      <c r="B2400" s="23"/>
    </row>
    <row r="2401" spans="1:2">
      <c r="A2401" s="23" t="s">
        <v>2688</v>
      </c>
      <c r="B2401" s="23"/>
    </row>
    <row r="2402" spans="1:2">
      <c r="A2402" s="23" t="s">
        <v>2689</v>
      </c>
      <c r="B2402" s="23"/>
    </row>
    <row r="2403" spans="1:2">
      <c r="A2403" s="23" t="s">
        <v>2690</v>
      </c>
      <c r="B2403" s="23"/>
    </row>
    <row r="2404" spans="1:2">
      <c r="A2404" s="23" t="s">
        <v>2691</v>
      </c>
      <c r="B2404" s="23"/>
    </row>
    <row r="2405" spans="1:2">
      <c r="A2405" s="23" t="s">
        <v>2692</v>
      </c>
      <c r="B2405" s="23"/>
    </row>
    <row r="2406" spans="1:2">
      <c r="A2406" s="23" t="s">
        <v>2693</v>
      </c>
      <c r="B2406" s="23"/>
    </row>
    <row r="2407" spans="1:2">
      <c r="A2407" s="23" t="s">
        <v>2694</v>
      </c>
      <c r="B2407" s="23"/>
    </row>
    <row r="2408" spans="1:2">
      <c r="A2408" s="23" t="s">
        <v>2695</v>
      </c>
      <c r="B2408" s="23"/>
    </row>
    <row r="2409" spans="1:2">
      <c r="A2409" s="23" t="s">
        <v>2696</v>
      </c>
      <c r="B2409" s="23"/>
    </row>
    <row r="2410" spans="1:2">
      <c r="A2410" s="23" t="s">
        <v>2697</v>
      </c>
      <c r="B2410" s="23"/>
    </row>
    <row r="2411" spans="1:2">
      <c r="A2411" s="23" t="s">
        <v>2698</v>
      </c>
      <c r="B2411" s="23"/>
    </row>
    <row r="2412" spans="1:2">
      <c r="A2412" s="23" t="s">
        <v>2699</v>
      </c>
      <c r="B2412" s="23"/>
    </row>
    <row r="2413" spans="1:2">
      <c r="A2413" s="23" t="s">
        <v>2700</v>
      </c>
      <c r="B2413" s="23"/>
    </row>
    <row r="2414" spans="1:2">
      <c r="A2414" s="23" t="s">
        <v>2701</v>
      </c>
      <c r="B2414" s="23"/>
    </row>
    <row r="2415" spans="1:2">
      <c r="A2415" s="23" t="s">
        <v>2702</v>
      </c>
      <c r="B2415" s="23"/>
    </row>
    <row r="2416" spans="1:2">
      <c r="A2416" s="23" t="s">
        <v>2703</v>
      </c>
      <c r="B2416" s="23"/>
    </row>
    <row r="2417" spans="1:2">
      <c r="A2417" s="23" t="s">
        <v>2704</v>
      </c>
      <c r="B2417" s="23"/>
    </row>
    <row r="2418" spans="1:2">
      <c r="A2418" s="23" t="s">
        <v>2705</v>
      </c>
      <c r="B2418" s="23"/>
    </row>
    <row r="2419" spans="1:2">
      <c r="A2419" s="23" t="s">
        <v>2706</v>
      </c>
      <c r="B2419" s="23"/>
    </row>
    <row r="2420" spans="1:2">
      <c r="A2420" s="23" t="s">
        <v>2707</v>
      </c>
      <c r="B2420" s="23"/>
    </row>
    <row r="2421" spans="1:2">
      <c r="A2421" s="23" t="s">
        <v>2708</v>
      </c>
      <c r="B2421" s="23"/>
    </row>
    <row r="2422" spans="1:2">
      <c r="A2422" s="23" t="s">
        <v>2709</v>
      </c>
      <c r="B2422" s="23"/>
    </row>
    <row r="2423" spans="1:2">
      <c r="A2423" s="23" t="s">
        <v>2710</v>
      </c>
      <c r="B2423" s="23"/>
    </row>
    <row r="2424" spans="1:2">
      <c r="A2424" s="23" t="s">
        <v>2711</v>
      </c>
      <c r="B2424" s="23"/>
    </row>
    <row r="2425" spans="1:2">
      <c r="A2425" s="23" t="s">
        <v>2712</v>
      </c>
      <c r="B2425" s="23"/>
    </row>
    <row r="2426" spans="1:2">
      <c r="A2426" s="23" t="s">
        <v>2713</v>
      </c>
      <c r="B2426" s="23"/>
    </row>
    <row r="2427" spans="1:2">
      <c r="A2427" s="23" t="s">
        <v>2714</v>
      </c>
      <c r="B2427" s="23"/>
    </row>
    <row r="2428" spans="1:2">
      <c r="A2428" s="23" t="s">
        <v>2715</v>
      </c>
      <c r="B2428" s="23"/>
    </row>
    <row r="2429" spans="1:2">
      <c r="A2429" s="23" t="s">
        <v>2716</v>
      </c>
      <c r="B2429" s="23"/>
    </row>
    <row r="2430" spans="1:2">
      <c r="A2430" s="23" t="s">
        <v>2717</v>
      </c>
      <c r="B2430" s="23"/>
    </row>
    <row r="2431" spans="1:2">
      <c r="A2431" s="23" t="s">
        <v>2718</v>
      </c>
      <c r="B2431" s="23"/>
    </row>
    <row r="2432" spans="1:2">
      <c r="A2432" s="23" t="s">
        <v>2719</v>
      </c>
      <c r="B2432" s="23"/>
    </row>
    <row r="2433" spans="1:2">
      <c r="A2433" s="23" t="s">
        <v>2720</v>
      </c>
      <c r="B2433" s="23"/>
    </row>
    <row r="2434" spans="1:2">
      <c r="A2434" s="23" t="s">
        <v>2721</v>
      </c>
      <c r="B2434" s="23"/>
    </row>
    <row r="2435" spans="1:2">
      <c r="A2435" s="23" t="s">
        <v>2722</v>
      </c>
      <c r="B2435" s="23"/>
    </row>
    <row r="2436" spans="1:2">
      <c r="A2436" s="23" t="s">
        <v>2723</v>
      </c>
      <c r="B2436" s="23"/>
    </row>
    <row r="2437" spans="1:2">
      <c r="A2437" s="23" t="s">
        <v>2724</v>
      </c>
      <c r="B2437" s="23"/>
    </row>
    <row r="2438" spans="1:2">
      <c r="A2438" s="23" t="s">
        <v>2725</v>
      </c>
      <c r="B2438" s="23"/>
    </row>
    <row r="2439" spans="1:2">
      <c r="A2439" s="23" t="s">
        <v>2726</v>
      </c>
      <c r="B2439" s="23"/>
    </row>
    <row r="2440" spans="1:2">
      <c r="A2440" s="23" t="s">
        <v>2727</v>
      </c>
      <c r="B2440" s="23"/>
    </row>
    <row r="2441" spans="1:2">
      <c r="A2441" s="23" t="s">
        <v>2728</v>
      </c>
      <c r="B2441" s="23"/>
    </row>
    <row r="2442" spans="1:2">
      <c r="A2442" s="23" t="s">
        <v>2729</v>
      </c>
      <c r="B2442" s="23"/>
    </row>
    <row r="2443" spans="1:2">
      <c r="A2443" s="23" t="s">
        <v>2730</v>
      </c>
      <c r="B2443" s="23"/>
    </row>
    <row r="2444" spans="1:2">
      <c r="A2444" s="23" t="s">
        <v>2731</v>
      </c>
      <c r="B2444" s="23"/>
    </row>
    <row r="2445" spans="1:2">
      <c r="A2445" s="23" t="s">
        <v>2732</v>
      </c>
      <c r="B2445" s="23"/>
    </row>
    <row r="2446" spans="1:2">
      <c r="A2446" s="23" t="s">
        <v>2733</v>
      </c>
      <c r="B2446" s="23"/>
    </row>
    <row r="2447" spans="1:2">
      <c r="A2447" s="23" t="s">
        <v>2734</v>
      </c>
      <c r="B2447" s="23"/>
    </row>
    <row r="2448" spans="1:2">
      <c r="A2448" s="23" t="s">
        <v>2735</v>
      </c>
      <c r="B2448" s="23"/>
    </row>
    <row r="2449" spans="1:2">
      <c r="A2449" s="23" t="s">
        <v>2736</v>
      </c>
      <c r="B2449" s="23"/>
    </row>
    <row r="2450" spans="1:2">
      <c r="A2450" s="23" t="s">
        <v>2737</v>
      </c>
      <c r="B2450" s="23"/>
    </row>
    <row r="2451" spans="1:2">
      <c r="A2451" s="23" t="s">
        <v>2738</v>
      </c>
      <c r="B2451" s="23"/>
    </row>
    <row r="2452" spans="1:2">
      <c r="A2452" s="23" t="s">
        <v>2739</v>
      </c>
      <c r="B2452" s="23"/>
    </row>
    <row r="2453" spans="1:2">
      <c r="A2453" s="23" t="s">
        <v>2740</v>
      </c>
      <c r="B2453" s="23"/>
    </row>
    <row r="2454" spans="1:2">
      <c r="A2454" s="23" t="s">
        <v>2741</v>
      </c>
      <c r="B2454" s="23"/>
    </row>
    <row r="2455" spans="1:2">
      <c r="A2455" s="23" t="s">
        <v>2742</v>
      </c>
      <c r="B2455" s="23"/>
    </row>
    <row r="2456" spans="1:2">
      <c r="A2456" s="23" t="s">
        <v>2743</v>
      </c>
      <c r="B2456" s="23"/>
    </row>
    <row r="2457" spans="1:2">
      <c r="A2457" s="23" t="s">
        <v>2744</v>
      </c>
      <c r="B2457" s="23"/>
    </row>
    <row r="2458" spans="1:2">
      <c r="A2458" s="23" t="s">
        <v>2745</v>
      </c>
      <c r="B2458" s="23"/>
    </row>
    <row r="2459" spans="1:2">
      <c r="A2459" s="23" t="s">
        <v>2746</v>
      </c>
      <c r="B2459" s="23"/>
    </row>
    <row r="2460" spans="1:2">
      <c r="A2460" s="23" t="s">
        <v>2747</v>
      </c>
      <c r="B2460" s="23"/>
    </row>
    <row r="2461" spans="1:2">
      <c r="A2461" s="23" t="s">
        <v>2748</v>
      </c>
      <c r="B2461" s="23"/>
    </row>
    <row r="2462" spans="1:2">
      <c r="A2462" s="23" t="s">
        <v>2749</v>
      </c>
      <c r="B2462" s="23"/>
    </row>
    <row r="2463" spans="1:2">
      <c r="A2463" s="23" t="s">
        <v>2750</v>
      </c>
      <c r="B2463" s="23"/>
    </row>
    <row r="2464" spans="1:2">
      <c r="A2464" s="23" t="s">
        <v>2751</v>
      </c>
      <c r="B2464" s="23"/>
    </row>
    <row r="2465" spans="1:2">
      <c r="A2465" s="23" t="s">
        <v>2752</v>
      </c>
      <c r="B2465" s="23"/>
    </row>
    <row r="2466" spans="1:2">
      <c r="A2466" s="23" t="s">
        <v>2753</v>
      </c>
      <c r="B2466" s="23"/>
    </row>
    <row r="2467" spans="1:2">
      <c r="A2467" s="23" t="s">
        <v>2754</v>
      </c>
      <c r="B2467" s="23"/>
    </row>
    <row r="2468" spans="1:2">
      <c r="A2468" s="23" t="s">
        <v>2755</v>
      </c>
      <c r="B2468" s="23"/>
    </row>
    <row r="2469" spans="1:2">
      <c r="A2469" s="23" t="s">
        <v>2756</v>
      </c>
      <c r="B2469" s="23"/>
    </row>
    <row r="2470" spans="1:2">
      <c r="A2470" s="23" t="s">
        <v>2757</v>
      </c>
      <c r="B2470" s="23"/>
    </row>
    <row r="2471" spans="1:2">
      <c r="A2471" s="23" t="s">
        <v>2758</v>
      </c>
      <c r="B2471" s="23"/>
    </row>
    <row r="2472" spans="1:2">
      <c r="A2472" s="23" t="s">
        <v>2759</v>
      </c>
      <c r="B2472" s="23"/>
    </row>
    <row r="2473" spans="1:2">
      <c r="A2473" s="23" t="s">
        <v>2760</v>
      </c>
      <c r="B2473" s="23"/>
    </row>
    <row r="2474" spans="1:2">
      <c r="A2474" s="23" t="s">
        <v>2761</v>
      </c>
      <c r="B2474" s="23"/>
    </row>
    <row r="2475" spans="1:2">
      <c r="A2475" s="23" t="s">
        <v>2762</v>
      </c>
      <c r="B2475" s="23"/>
    </row>
    <row r="2476" spans="1:2">
      <c r="A2476" s="23" t="s">
        <v>2763</v>
      </c>
      <c r="B2476" s="23"/>
    </row>
    <row r="2477" spans="1:2">
      <c r="A2477" s="23" t="s">
        <v>2764</v>
      </c>
      <c r="B2477" s="23"/>
    </row>
    <row r="2478" spans="1:2">
      <c r="A2478" s="23" t="s">
        <v>2765</v>
      </c>
      <c r="B2478" s="23"/>
    </row>
    <row r="2479" spans="1:2">
      <c r="A2479" s="23" t="s">
        <v>2766</v>
      </c>
      <c r="B2479" s="23"/>
    </row>
    <row r="2480" spans="1:2">
      <c r="A2480" s="23" t="s">
        <v>2767</v>
      </c>
      <c r="B2480" s="23"/>
    </row>
    <row r="2481" spans="1:2">
      <c r="A2481" s="23" t="s">
        <v>2768</v>
      </c>
      <c r="B2481" s="23"/>
    </row>
    <row r="2482" spans="1:2">
      <c r="A2482" s="23" t="s">
        <v>2769</v>
      </c>
      <c r="B2482" s="23"/>
    </row>
    <row r="2483" spans="1:2">
      <c r="A2483" s="23" t="s">
        <v>2770</v>
      </c>
      <c r="B2483" s="23"/>
    </row>
    <row r="2484" spans="1:2">
      <c r="A2484" s="23" t="s">
        <v>2771</v>
      </c>
      <c r="B2484" s="23"/>
    </row>
    <row r="2485" spans="1:2">
      <c r="A2485" s="23" t="s">
        <v>2772</v>
      </c>
      <c r="B2485" s="23"/>
    </row>
    <row r="2486" spans="1:2">
      <c r="A2486" s="23" t="s">
        <v>2773</v>
      </c>
      <c r="B2486" s="23"/>
    </row>
    <row r="2487" spans="1:2">
      <c r="A2487" s="23" t="s">
        <v>2774</v>
      </c>
      <c r="B2487" s="23"/>
    </row>
    <row r="2488" spans="1:2">
      <c r="A2488" s="23" t="s">
        <v>2775</v>
      </c>
      <c r="B2488" s="23"/>
    </row>
    <row r="2489" spans="1:2">
      <c r="A2489" s="23" t="s">
        <v>2776</v>
      </c>
      <c r="B2489" s="23"/>
    </row>
    <row r="2490" spans="1:2">
      <c r="A2490" s="23" t="s">
        <v>2777</v>
      </c>
      <c r="B2490" s="23"/>
    </row>
    <row r="2491" spans="1:2">
      <c r="A2491" s="23" t="s">
        <v>2778</v>
      </c>
      <c r="B2491" s="23"/>
    </row>
    <row r="2492" spans="1:2">
      <c r="A2492" s="23" t="s">
        <v>2779</v>
      </c>
      <c r="B2492" s="23"/>
    </row>
    <row r="2493" spans="1:2">
      <c r="A2493" s="23" t="s">
        <v>2780</v>
      </c>
      <c r="B2493" s="23"/>
    </row>
    <row r="2494" spans="1:2">
      <c r="A2494" s="23" t="s">
        <v>2781</v>
      </c>
      <c r="B2494" s="23"/>
    </row>
    <row r="2495" spans="1:2">
      <c r="A2495" s="23" t="s">
        <v>2782</v>
      </c>
      <c r="B2495" s="23"/>
    </row>
    <row r="2496" spans="1:2">
      <c r="A2496" s="23" t="s">
        <v>2783</v>
      </c>
      <c r="B2496" s="23"/>
    </row>
    <row r="2497" spans="1:2">
      <c r="A2497" s="23" t="s">
        <v>2784</v>
      </c>
      <c r="B2497" s="23"/>
    </row>
    <row r="2498" spans="1:2">
      <c r="A2498" s="23" t="s">
        <v>2785</v>
      </c>
      <c r="B2498" s="23"/>
    </row>
    <row r="2499" spans="1:2">
      <c r="A2499" s="23" t="s">
        <v>2786</v>
      </c>
      <c r="B2499" s="23"/>
    </row>
    <row r="2500" spans="1:2">
      <c r="A2500" s="23" t="s">
        <v>2787</v>
      </c>
      <c r="B2500" s="23"/>
    </row>
    <row r="2501" spans="1:2">
      <c r="A2501" s="23" t="s">
        <v>2788</v>
      </c>
      <c r="B2501" s="23"/>
    </row>
    <row r="2502" spans="1:2">
      <c r="A2502" s="23" t="s">
        <v>2789</v>
      </c>
      <c r="B2502" s="23"/>
    </row>
    <row r="2503" spans="1:2">
      <c r="A2503" s="23" t="s">
        <v>2790</v>
      </c>
      <c r="B2503" s="23"/>
    </row>
    <row r="2504" spans="1:2">
      <c r="A2504" s="23" t="s">
        <v>2791</v>
      </c>
      <c r="B2504" s="23"/>
    </row>
    <row r="2505" spans="1:2">
      <c r="A2505" s="23" t="s">
        <v>2792</v>
      </c>
      <c r="B2505" s="23"/>
    </row>
    <row r="2506" spans="1:2">
      <c r="A2506" s="23" t="s">
        <v>2793</v>
      </c>
      <c r="B2506" s="23"/>
    </row>
    <row r="2507" spans="1:2">
      <c r="A2507" s="23" t="s">
        <v>2794</v>
      </c>
      <c r="B2507" s="23"/>
    </row>
    <row r="2508" spans="1:2">
      <c r="A2508" s="23" t="s">
        <v>2795</v>
      </c>
      <c r="B2508" s="23"/>
    </row>
    <row r="2509" spans="1:2">
      <c r="A2509" s="23" t="s">
        <v>2796</v>
      </c>
      <c r="B2509" s="23"/>
    </row>
    <row r="2510" spans="1:2">
      <c r="A2510" s="23" t="s">
        <v>2797</v>
      </c>
      <c r="B2510" s="23"/>
    </row>
    <row r="2511" spans="1:2">
      <c r="A2511" s="23" t="s">
        <v>2798</v>
      </c>
      <c r="B2511" s="23"/>
    </row>
    <row r="2512" spans="1:2">
      <c r="A2512" s="23" t="s">
        <v>2799</v>
      </c>
      <c r="B2512" s="23"/>
    </row>
    <row r="2513" spans="1:2">
      <c r="A2513" s="23" t="s">
        <v>2800</v>
      </c>
      <c r="B2513" s="23"/>
    </row>
    <row r="2514" spans="1:2">
      <c r="A2514" s="23" t="s">
        <v>2801</v>
      </c>
      <c r="B2514" s="23"/>
    </row>
    <row r="2515" spans="1:2">
      <c r="A2515" s="23" t="s">
        <v>2802</v>
      </c>
      <c r="B2515" s="23"/>
    </row>
    <row r="2516" spans="1:2">
      <c r="A2516" s="23" t="s">
        <v>2803</v>
      </c>
      <c r="B2516" s="23"/>
    </row>
    <row r="2517" spans="1:2">
      <c r="A2517" s="23" t="s">
        <v>2804</v>
      </c>
      <c r="B2517" s="23"/>
    </row>
    <row r="2518" spans="1:2">
      <c r="A2518" s="23" t="s">
        <v>2805</v>
      </c>
      <c r="B2518" s="23"/>
    </row>
    <row r="2519" spans="1:2">
      <c r="A2519" s="23" t="s">
        <v>2806</v>
      </c>
      <c r="B2519" s="23"/>
    </row>
    <row r="2520" spans="1:2">
      <c r="A2520" s="23" t="s">
        <v>2807</v>
      </c>
      <c r="B2520" s="23"/>
    </row>
    <row r="2521" spans="1:2">
      <c r="A2521" s="23" t="s">
        <v>2808</v>
      </c>
      <c r="B2521" s="23"/>
    </row>
    <row r="2522" spans="1:2">
      <c r="A2522" s="23" t="s">
        <v>2809</v>
      </c>
      <c r="B2522" s="23"/>
    </row>
    <row r="2523" spans="1:2">
      <c r="A2523" s="23" t="s">
        <v>2810</v>
      </c>
      <c r="B2523" s="23"/>
    </row>
    <row r="2524" spans="1:2">
      <c r="A2524" s="23" t="s">
        <v>2811</v>
      </c>
      <c r="B2524" s="23"/>
    </row>
    <row r="2525" spans="1:2">
      <c r="A2525" s="23" t="s">
        <v>2812</v>
      </c>
      <c r="B2525" s="23"/>
    </row>
    <row r="2526" spans="1:2">
      <c r="A2526" s="23" t="s">
        <v>2813</v>
      </c>
      <c r="B2526" s="23"/>
    </row>
    <row r="2527" spans="1:2">
      <c r="A2527" s="23" t="s">
        <v>2814</v>
      </c>
      <c r="B2527" s="23"/>
    </row>
    <row r="2528" spans="1:2">
      <c r="A2528" s="23" t="s">
        <v>2815</v>
      </c>
      <c r="B2528" s="23"/>
    </row>
    <row r="2529" spans="1:2">
      <c r="A2529" s="23" t="s">
        <v>2816</v>
      </c>
      <c r="B2529" s="23"/>
    </row>
    <row r="2530" spans="1:2">
      <c r="A2530" s="23" t="s">
        <v>2817</v>
      </c>
      <c r="B2530" s="23"/>
    </row>
    <row r="2531" spans="1:2">
      <c r="A2531" s="23" t="s">
        <v>2818</v>
      </c>
      <c r="B2531" s="23"/>
    </row>
    <row r="2532" spans="1:2">
      <c r="A2532" s="23" t="s">
        <v>2819</v>
      </c>
      <c r="B2532" s="23"/>
    </row>
    <row r="2533" spans="1:2">
      <c r="A2533" s="23" t="s">
        <v>2820</v>
      </c>
      <c r="B2533" s="23"/>
    </row>
    <row r="2534" spans="1:2">
      <c r="A2534" s="23" t="s">
        <v>2821</v>
      </c>
      <c r="B2534" s="23"/>
    </row>
    <row r="2535" spans="1:2">
      <c r="A2535" s="23" t="s">
        <v>2822</v>
      </c>
      <c r="B2535" s="23"/>
    </row>
    <row r="2536" spans="1:2">
      <c r="A2536" s="23" t="s">
        <v>2823</v>
      </c>
      <c r="B2536" s="23"/>
    </row>
    <row r="2537" spans="1:2">
      <c r="A2537" s="23" t="s">
        <v>2824</v>
      </c>
      <c r="B2537" s="23"/>
    </row>
    <row r="2538" spans="1:2">
      <c r="A2538" s="23" t="s">
        <v>2825</v>
      </c>
      <c r="B2538" s="23"/>
    </row>
    <row r="2539" spans="1:2">
      <c r="A2539" s="23" t="s">
        <v>2826</v>
      </c>
      <c r="B2539" s="23"/>
    </row>
    <row r="2540" spans="1:2">
      <c r="A2540" s="23" t="s">
        <v>2827</v>
      </c>
      <c r="B2540" s="23"/>
    </row>
    <row r="2541" spans="1:2">
      <c r="A2541" s="23" t="s">
        <v>2828</v>
      </c>
      <c r="B2541" s="23"/>
    </row>
    <row r="2542" spans="1:2">
      <c r="A2542" s="23" t="s">
        <v>2829</v>
      </c>
      <c r="B2542" s="23"/>
    </row>
    <row r="2543" spans="1:2">
      <c r="A2543" s="23" t="s">
        <v>2830</v>
      </c>
      <c r="B2543" s="23"/>
    </row>
    <row r="2544" spans="1:2">
      <c r="A2544" s="23" t="s">
        <v>2831</v>
      </c>
      <c r="B2544" s="23"/>
    </row>
    <row r="2545" spans="1:2">
      <c r="A2545" s="23" t="s">
        <v>2832</v>
      </c>
      <c r="B2545" s="23"/>
    </row>
    <row r="2546" spans="1:2">
      <c r="A2546" s="23" t="s">
        <v>2833</v>
      </c>
      <c r="B2546" s="23"/>
    </row>
    <row r="2547" spans="1:2">
      <c r="A2547" s="23" t="s">
        <v>2834</v>
      </c>
      <c r="B2547" s="23"/>
    </row>
    <row r="2548" spans="1:2">
      <c r="A2548" s="23" t="s">
        <v>2835</v>
      </c>
      <c r="B2548" s="23"/>
    </row>
    <row r="2549" spans="1:2">
      <c r="A2549" s="23" t="s">
        <v>2836</v>
      </c>
      <c r="B2549" s="23"/>
    </row>
    <row r="2550" spans="1:2">
      <c r="A2550" s="23" t="s">
        <v>2837</v>
      </c>
      <c r="B2550" s="23"/>
    </row>
    <row r="2551" spans="1:2">
      <c r="A2551" s="23" t="s">
        <v>2838</v>
      </c>
      <c r="B2551" s="23"/>
    </row>
    <row r="2552" spans="1:2">
      <c r="A2552" s="23" t="s">
        <v>2839</v>
      </c>
      <c r="B2552" s="23"/>
    </row>
    <row r="2553" spans="1:2">
      <c r="A2553" s="23" t="s">
        <v>2840</v>
      </c>
      <c r="B2553" s="23"/>
    </row>
    <row r="2554" spans="1:2">
      <c r="A2554" s="23" t="s">
        <v>2841</v>
      </c>
      <c r="B2554" s="23"/>
    </row>
    <row r="2555" spans="1:2">
      <c r="A2555" s="23" t="s">
        <v>2842</v>
      </c>
      <c r="B2555" s="23"/>
    </row>
    <row r="2556" spans="1:2">
      <c r="A2556" s="23" t="s">
        <v>2843</v>
      </c>
      <c r="B2556" s="23"/>
    </row>
    <row r="2557" spans="1:2">
      <c r="A2557" s="23" t="s">
        <v>2844</v>
      </c>
      <c r="B2557" s="23"/>
    </row>
    <row r="2558" spans="1:2">
      <c r="A2558" s="23" t="s">
        <v>2845</v>
      </c>
      <c r="B2558" s="23"/>
    </row>
    <row r="2559" spans="1:2">
      <c r="A2559" s="23" t="s">
        <v>2846</v>
      </c>
      <c r="B2559" s="23"/>
    </row>
    <row r="2560" spans="1:2">
      <c r="A2560" s="23" t="s">
        <v>2847</v>
      </c>
      <c r="B2560" s="23"/>
    </row>
    <row r="2561" spans="1:2">
      <c r="A2561" s="23" t="s">
        <v>2848</v>
      </c>
      <c r="B2561" s="23"/>
    </row>
    <row r="2562" spans="1:2">
      <c r="A2562" s="23" t="s">
        <v>2849</v>
      </c>
      <c r="B2562" s="23"/>
    </row>
    <row r="2563" spans="1:2">
      <c r="A2563" s="23" t="s">
        <v>2852</v>
      </c>
      <c r="B2563" s="23"/>
    </row>
    <row r="2564" spans="1:2">
      <c r="A2564" s="23" t="s">
        <v>2853</v>
      </c>
      <c r="B2564" s="23"/>
    </row>
    <row r="2565" spans="1:2">
      <c r="A2565" s="23" t="s">
        <v>2854</v>
      </c>
      <c r="B2565" s="23"/>
    </row>
    <row r="2566" spans="1:2">
      <c r="A2566" s="23" t="s">
        <v>2855</v>
      </c>
      <c r="B2566" s="23"/>
    </row>
    <row r="2567" spans="1:2">
      <c r="A2567" s="23" t="s">
        <v>2856</v>
      </c>
      <c r="B2567" s="23"/>
    </row>
    <row r="2568" spans="1:2">
      <c r="A2568" s="23" t="s">
        <v>2857</v>
      </c>
      <c r="B2568" s="23"/>
    </row>
    <row r="2569" spans="1:2">
      <c r="A2569" s="23" t="s">
        <v>181</v>
      </c>
      <c r="B2569" s="23"/>
    </row>
    <row r="2570" spans="1:2">
      <c r="A2570" s="23" t="s">
        <v>2858</v>
      </c>
      <c r="B2570" s="23"/>
    </row>
    <row r="2571" spans="1:2">
      <c r="A2571" s="23" t="s">
        <v>2859</v>
      </c>
      <c r="B2571" s="23"/>
    </row>
    <row r="2572" spans="1:2">
      <c r="A2572" s="23" t="s">
        <v>2860</v>
      </c>
      <c r="B2572" s="23"/>
    </row>
    <row r="2573" spans="1:2">
      <c r="A2573" s="23" t="s">
        <v>2861</v>
      </c>
      <c r="B2573" s="23"/>
    </row>
    <row r="2574" spans="1:2">
      <c r="A2574" s="23" t="s">
        <v>2862</v>
      </c>
      <c r="B2574" s="23"/>
    </row>
    <row r="2575" spans="1:2">
      <c r="A2575" s="23" t="s">
        <v>2864</v>
      </c>
      <c r="B2575" s="23"/>
    </row>
    <row r="2576" spans="1:2">
      <c r="A2576" s="23" t="s">
        <v>2868</v>
      </c>
      <c r="B2576" s="23"/>
    </row>
    <row r="2577" spans="1:2">
      <c r="A2577" s="23" t="s">
        <v>2871</v>
      </c>
      <c r="B2577" s="23"/>
    </row>
    <row r="2578" spans="1:2">
      <c r="A2578" s="23" t="s">
        <v>2874</v>
      </c>
      <c r="B2578" s="23"/>
    </row>
    <row r="2579" spans="1:2">
      <c r="A2579" s="23" t="s">
        <v>2877</v>
      </c>
      <c r="B2579" s="23"/>
    </row>
    <row r="2580" spans="1:2">
      <c r="A2580" s="23" t="s">
        <v>2880</v>
      </c>
      <c r="B2580" s="23"/>
    </row>
    <row r="2581" spans="1:2">
      <c r="A2581" s="23" t="s">
        <v>2883</v>
      </c>
      <c r="B2581" s="23"/>
    </row>
    <row r="2582" spans="1:2">
      <c r="A2582" s="23" t="s">
        <v>2886</v>
      </c>
      <c r="B2582" s="23"/>
    </row>
    <row r="2583" spans="1:2">
      <c r="A2583" s="23" t="s">
        <v>2889</v>
      </c>
      <c r="B2583" s="23"/>
    </row>
    <row r="2584" spans="1:2">
      <c r="A2584" s="23" t="s">
        <v>2892</v>
      </c>
      <c r="B2584" s="23"/>
    </row>
    <row r="2585" spans="1:2">
      <c r="A2585" s="23" t="s">
        <v>2895</v>
      </c>
      <c r="B2585" s="23"/>
    </row>
    <row r="2586" spans="1:2">
      <c r="A2586" s="23" t="s">
        <v>2898</v>
      </c>
      <c r="B2586" s="23"/>
    </row>
    <row r="2587" spans="1:2">
      <c r="A2587" s="23" t="s">
        <v>2901</v>
      </c>
      <c r="B2587" s="23"/>
    </row>
    <row r="2588" spans="1:2">
      <c r="A2588" s="23" t="s">
        <v>2904</v>
      </c>
      <c r="B2588" s="23"/>
    </row>
    <row r="2589" spans="1:2">
      <c r="A2589" s="23" t="s">
        <v>2907</v>
      </c>
      <c r="B2589" s="23"/>
    </row>
    <row r="2590" spans="1:2">
      <c r="A2590" s="23" t="s">
        <v>2910</v>
      </c>
      <c r="B2590" s="23"/>
    </row>
    <row r="2591" spans="1:2">
      <c r="A2591" s="23" t="s">
        <v>2913</v>
      </c>
      <c r="B2591" s="23"/>
    </row>
    <row r="2592" spans="1:2">
      <c r="A2592" s="23" t="s">
        <v>2916</v>
      </c>
      <c r="B2592" s="23"/>
    </row>
    <row r="2593" spans="1:2">
      <c r="A2593" s="23" t="s">
        <v>2919</v>
      </c>
      <c r="B2593" s="23"/>
    </row>
    <row r="2594" spans="1:2">
      <c r="A2594" s="23" t="s">
        <v>2920</v>
      </c>
      <c r="B2594" s="23"/>
    </row>
    <row r="2595" spans="1:2">
      <c r="A2595" s="23" t="s">
        <v>2921</v>
      </c>
      <c r="B2595" s="23"/>
    </row>
    <row r="2596" spans="1:2">
      <c r="A2596" s="23" t="s">
        <v>2922</v>
      </c>
      <c r="B2596" s="23"/>
    </row>
    <row r="2597" spans="1:2">
      <c r="A2597" s="23" t="s">
        <v>2923</v>
      </c>
      <c r="B2597" s="23"/>
    </row>
    <row r="2598" spans="1:2">
      <c r="A2598" s="23" t="s">
        <v>2924</v>
      </c>
      <c r="B2598" s="23"/>
    </row>
    <row r="2599" spans="1:2">
      <c r="A2599" s="23" t="s">
        <v>2925</v>
      </c>
      <c r="B2599" s="23"/>
    </row>
    <row r="2600" spans="1:2">
      <c r="A2600" s="23" t="s">
        <v>2926</v>
      </c>
      <c r="B2600" s="23"/>
    </row>
    <row r="2601" spans="1:2">
      <c r="A2601" s="23" t="s">
        <v>2927</v>
      </c>
      <c r="B2601" s="23"/>
    </row>
    <row r="2602" spans="1:2">
      <c r="A2602" s="23" t="s">
        <v>2928</v>
      </c>
      <c r="B2602" s="23"/>
    </row>
    <row r="2603" spans="1:2">
      <c r="A2603" s="23" t="s">
        <v>2929</v>
      </c>
      <c r="B2603" s="23"/>
    </row>
    <row r="2604" spans="1:2">
      <c r="A2604" s="23" t="s">
        <v>2930</v>
      </c>
      <c r="B2604" s="23"/>
    </row>
    <row r="2605" spans="1:2">
      <c r="A2605" s="23" t="s">
        <v>2931</v>
      </c>
      <c r="B2605" s="23"/>
    </row>
    <row r="2606" spans="1:2">
      <c r="A2606" s="23" t="s">
        <v>2932</v>
      </c>
      <c r="B2606" s="23"/>
    </row>
    <row r="2607" spans="1:2">
      <c r="A2607" s="23" t="s">
        <v>2933</v>
      </c>
      <c r="B2607" s="23"/>
    </row>
    <row r="2608" spans="1:2">
      <c r="A2608" s="23" t="s">
        <v>2934</v>
      </c>
      <c r="B2608" s="23"/>
    </row>
    <row r="2609" spans="1:2">
      <c r="A2609" s="23" t="s">
        <v>2935</v>
      </c>
      <c r="B2609" s="23"/>
    </row>
    <row r="2610" spans="1:2">
      <c r="A2610" s="23" t="s">
        <v>2936</v>
      </c>
      <c r="B2610" s="23"/>
    </row>
    <row r="2611" spans="1:2">
      <c r="A2611" s="23" t="s">
        <v>2937</v>
      </c>
      <c r="B2611" s="23"/>
    </row>
    <row r="2612" spans="1:2">
      <c r="A2612" s="23" t="s">
        <v>2938</v>
      </c>
      <c r="B2612" s="23"/>
    </row>
    <row r="2613" spans="1:2">
      <c r="A2613" s="23" t="s">
        <v>2939</v>
      </c>
      <c r="B2613" s="23"/>
    </row>
    <row r="2614" spans="1:2">
      <c r="A2614" s="23" t="s">
        <v>2940</v>
      </c>
      <c r="B2614" s="23"/>
    </row>
    <row r="2615" spans="1:2">
      <c r="A2615" s="23" t="s">
        <v>2941</v>
      </c>
      <c r="B2615" s="23"/>
    </row>
    <row r="2616" spans="1:2">
      <c r="A2616" s="23" t="s">
        <v>2942</v>
      </c>
      <c r="B2616" s="23"/>
    </row>
    <row r="2617" spans="1:2">
      <c r="A2617" s="23" t="s">
        <v>2943</v>
      </c>
      <c r="B2617" s="23"/>
    </row>
    <row r="2618" spans="1:2">
      <c r="A2618" s="23" t="s">
        <v>2944</v>
      </c>
      <c r="B2618" s="23"/>
    </row>
    <row r="2619" spans="1:2">
      <c r="A2619" s="23" t="s">
        <v>2945</v>
      </c>
      <c r="B2619" s="23"/>
    </row>
    <row r="2620" spans="1:2">
      <c r="A2620" s="23" t="s">
        <v>2946</v>
      </c>
      <c r="B2620" s="23"/>
    </row>
    <row r="2621" spans="1:2">
      <c r="A2621" s="23" t="s">
        <v>2947</v>
      </c>
      <c r="B2621" s="23"/>
    </row>
    <row r="2622" spans="1:2">
      <c r="A2622" s="23" t="s">
        <v>2948</v>
      </c>
      <c r="B2622" s="23"/>
    </row>
    <row r="2623" spans="1:2">
      <c r="A2623" s="23" t="s">
        <v>2949</v>
      </c>
      <c r="B2623" s="23"/>
    </row>
    <row r="2624" spans="1:2">
      <c r="A2624" s="23" t="s">
        <v>2950</v>
      </c>
      <c r="B2624" s="23"/>
    </row>
    <row r="2625" spans="1:2">
      <c r="A2625" s="23" t="s">
        <v>2951</v>
      </c>
      <c r="B2625" s="23"/>
    </row>
    <row r="2626" spans="1:2">
      <c r="A2626" s="23" t="s">
        <v>2952</v>
      </c>
      <c r="B2626" s="23"/>
    </row>
    <row r="2627" spans="1:2">
      <c r="A2627" s="23" t="s">
        <v>2953</v>
      </c>
      <c r="B2627" s="23"/>
    </row>
    <row r="2628" spans="1:2">
      <c r="A2628" s="23" t="s">
        <v>2954</v>
      </c>
      <c r="B2628" s="23"/>
    </row>
    <row r="2629" spans="1:2">
      <c r="A2629" s="23" t="s">
        <v>2955</v>
      </c>
      <c r="B2629" s="23"/>
    </row>
    <row r="2630" spans="1:2">
      <c r="A2630" s="23" t="s">
        <v>2956</v>
      </c>
      <c r="B2630" s="23"/>
    </row>
    <row r="2631" spans="1:2">
      <c r="A2631" s="23" t="s">
        <v>2957</v>
      </c>
      <c r="B2631" s="23"/>
    </row>
    <row r="2632" spans="1:2">
      <c r="A2632" s="23" t="s">
        <v>2958</v>
      </c>
      <c r="B2632" s="23"/>
    </row>
    <row r="2633" spans="1:2">
      <c r="A2633" s="23" t="s">
        <v>183</v>
      </c>
      <c r="B2633" s="23"/>
    </row>
    <row r="2634" spans="1:2">
      <c r="A2634" s="23" t="s">
        <v>2959</v>
      </c>
      <c r="B2634" s="23"/>
    </row>
    <row r="2635" spans="1:2">
      <c r="A2635" s="23" t="s">
        <v>2960</v>
      </c>
      <c r="B2635" s="23"/>
    </row>
    <row r="2636" spans="1:2">
      <c r="A2636" s="23" t="s">
        <v>2961</v>
      </c>
      <c r="B2636" s="23"/>
    </row>
    <row r="2637" spans="1:2">
      <c r="A2637" s="23" t="s">
        <v>2962</v>
      </c>
      <c r="B2637" s="23"/>
    </row>
    <row r="2638" spans="1:2">
      <c r="A2638" s="23" t="s">
        <v>2963</v>
      </c>
      <c r="B2638" s="23"/>
    </row>
    <row r="2639" spans="1:2">
      <c r="A2639" s="23" t="s">
        <v>2966</v>
      </c>
      <c r="B2639" s="23"/>
    </row>
    <row r="2640" spans="1:2">
      <c r="A2640" s="23" t="s">
        <v>2967</v>
      </c>
      <c r="B2640" s="23"/>
    </row>
    <row r="2641" spans="1:2">
      <c r="A2641" s="23" t="s">
        <v>2968</v>
      </c>
      <c r="B2641" s="23"/>
    </row>
    <row r="2642" spans="1:2">
      <c r="A2642" s="23" t="s">
        <v>2969</v>
      </c>
      <c r="B2642" s="23"/>
    </row>
    <row r="2643" spans="1:2">
      <c r="A2643" s="23" t="s">
        <v>2964</v>
      </c>
      <c r="B2643" s="23"/>
    </row>
    <row r="2644" spans="1:2">
      <c r="A2644" s="23" t="s">
        <v>2965</v>
      </c>
      <c r="B2644" s="23"/>
    </row>
    <row r="2645" spans="1:2">
      <c r="A2645" s="23" t="s">
        <v>143</v>
      </c>
      <c r="B2645" s="23"/>
    </row>
    <row r="2646" spans="1:2">
      <c r="A2646" s="23" t="s">
        <v>2970</v>
      </c>
      <c r="B2646" s="23"/>
    </row>
    <row r="2647" spans="1:2">
      <c r="A2647" s="23" t="s">
        <v>2971</v>
      </c>
      <c r="B2647" s="23"/>
    </row>
    <row r="2648" spans="1:2">
      <c r="A2648" s="23" t="s">
        <v>2972</v>
      </c>
      <c r="B2648" s="23"/>
    </row>
    <row r="2649" spans="1:2">
      <c r="A2649" s="23" t="s">
        <v>2973</v>
      </c>
      <c r="B2649" s="23"/>
    </row>
    <row r="2650" spans="1:2">
      <c r="A2650" s="23" t="s">
        <v>2974</v>
      </c>
      <c r="B2650" s="23"/>
    </row>
    <row r="2651" spans="1:2">
      <c r="A2651" s="23" t="s">
        <v>2975</v>
      </c>
      <c r="B2651" s="23"/>
    </row>
    <row r="2652" spans="1:2">
      <c r="A2652" s="23" t="s">
        <v>2976</v>
      </c>
      <c r="B2652" s="23"/>
    </row>
    <row r="2653" spans="1:2">
      <c r="A2653" s="23" t="s">
        <v>2977</v>
      </c>
      <c r="B2653" s="23"/>
    </row>
    <row r="2654" spans="1:2">
      <c r="A2654" s="23" t="s">
        <v>2978</v>
      </c>
      <c r="B2654" s="23"/>
    </row>
    <row r="2655" spans="1:2">
      <c r="A2655" s="23" t="s">
        <v>2979</v>
      </c>
      <c r="B2655" s="23"/>
    </row>
    <row r="2656" spans="1:2">
      <c r="A2656" s="23" t="s">
        <v>2980</v>
      </c>
      <c r="B2656" s="23"/>
    </row>
    <row r="2657" spans="1:2">
      <c r="A2657" s="23" t="s">
        <v>2981</v>
      </c>
      <c r="B2657" s="23"/>
    </row>
    <row r="2658" spans="1:2">
      <c r="A2658" s="23" t="s">
        <v>2982</v>
      </c>
      <c r="B2658" s="23"/>
    </row>
    <row r="2659" spans="1:2">
      <c r="A2659" s="23" t="s">
        <v>2983</v>
      </c>
      <c r="B2659" s="23"/>
    </row>
    <row r="2660" spans="1:2">
      <c r="A2660" s="23" t="s">
        <v>2984</v>
      </c>
      <c r="B2660" s="23"/>
    </row>
    <row r="2661" spans="1:2">
      <c r="A2661" s="23" t="s">
        <v>2985</v>
      </c>
      <c r="B2661" s="23"/>
    </row>
    <row r="2662" spans="1:2">
      <c r="A2662" s="23" t="s">
        <v>2986</v>
      </c>
      <c r="B2662" s="23"/>
    </row>
    <row r="2663" spans="1:2">
      <c r="A2663" s="23" t="s">
        <v>2987</v>
      </c>
      <c r="B2663" s="23"/>
    </row>
    <row r="2664" spans="1:2">
      <c r="A2664" s="23" t="s">
        <v>2988</v>
      </c>
      <c r="B2664" s="23"/>
    </row>
    <row r="2665" spans="1:2">
      <c r="A2665" s="23" t="s">
        <v>2989</v>
      </c>
      <c r="B2665" s="23"/>
    </row>
    <row r="2666" spans="1:2">
      <c r="A2666" s="23" t="s">
        <v>2990</v>
      </c>
      <c r="B2666" s="23"/>
    </row>
    <row r="2667" spans="1:2">
      <c r="A2667" s="23" t="s">
        <v>2991</v>
      </c>
      <c r="B2667" s="23"/>
    </row>
    <row r="2668" spans="1:2">
      <c r="A2668" s="23" t="s">
        <v>2992</v>
      </c>
      <c r="B2668" s="23"/>
    </row>
    <row r="2669" spans="1:2">
      <c r="A2669" s="23" t="s">
        <v>2993</v>
      </c>
      <c r="B2669" s="23"/>
    </row>
    <row r="2670" spans="1:2">
      <c r="A2670" s="23" t="s">
        <v>2994</v>
      </c>
      <c r="B2670" s="23"/>
    </row>
    <row r="2671" spans="1:2">
      <c r="A2671" s="23" t="s">
        <v>2995</v>
      </c>
      <c r="B2671" s="23"/>
    </row>
    <row r="2672" spans="1:2">
      <c r="A2672" s="23" t="s">
        <v>2996</v>
      </c>
      <c r="B2672" s="23"/>
    </row>
    <row r="2673" spans="1:2">
      <c r="A2673" s="23" t="s">
        <v>2997</v>
      </c>
      <c r="B2673" s="23"/>
    </row>
    <row r="2674" spans="1:2">
      <c r="A2674" s="23" t="s">
        <v>2998</v>
      </c>
      <c r="B2674" s="23"/>
    </row>
    <row r="2675" spans="1:2">
      <c r="A2675" s="23" t="s">
        <v>2999</v>
      </c>
      <c r="B2675" s="23"/>
    </row>
    <row r="2676" spans="1:2">
      <c r="A2676" s="23" t="s">
        <v>3000</v>
      </c>
      <c r="B2676" s="23"/>
    </row>
    <row r="2677" spans="1:2">
      <c r="A2677" s="23" t="s">
        <v>3001</v>
      </c>
      <c r="B2677" s="23"/>
    </row>
    <row r="2678" spans="1:2">
      <c r="A2678" s="23" t="s">
        <v>3013</v>
      </c>
      <c r="B2678" s="23"/>
    </row>
    <row r="2679" spans="1:2">
      <c r="A2679" s="23" t="s">
        <v>3014</v>
      </c>
      <c r="B2679" s="23"/>
    </row>
    <row r="2680" spans="1:2">
      <c r="A2680" s="23" t="s">
        <v>3015</v>
      </c>
      <c r="B2680" s="23"/>
    </row>
    <row r="2681" spans="1:2">
      <c r="A2681" s="23" t="s">
        <v>3016</v>
      </c>
      <c r="B2681" s="23"/>
    </row>
    <row r="2682" spans="1:2">
      <c r="A2682" s="23" t="s">
        <v>3017</v>
      </c>
      <c r="B2682" s="23"/>
    </row>
    <row r="2683" spans="1:2">
      <c r="A2683" s="23" t="s">
        <v>3018</v>
      </c>
      <c r="B2683" s="23"/>
    </row>
    <row r="2684" spans="1:2">
      <c r="A2684" s="23" t="s">
        <v>3019</v>
      </c>
      <c r="B2684" s="23"/>
    </row>
    <row r="2685" spans="1:2">
      <c r="A2685" s="23" t="s">
        <v>3020</v>
      </c>
      <c r="B2685" s="23"/>
    </row>
    <row r="2686" spans="1:2">
      <c r="A2686" s="23" t="s">
        <v>3021</v>
      </c>
      <c r="B2686" s="23"/>
    </row>
    <row r="2687" spans="1:2">
      <c r="A2687" s="23" t="s">
        <v>3022</v>
      </c>
      <c r="B2687" s="23"/>
    </row>
    <row r="2688" spans="1:2">
      <c r="A2688" s="23" t="s">
        <v>3023</v>
      </c>
      <c r="B2688" s="23"/>
    </row>
    <row r="2689" spans="1:2">
      <c r="A2689" s="23" t="s">
        <v>3024</v>
      </c>
      <c r="B2689" s="23"/>
    </row>
    <row r="2690" spans="1:2">
      <c r="A2690" s="23" t="s">
        <v>3025</v>
      </c>
      <c r="B2690" s="23"/>
    </row>
    <row r="2691" spans="1:2">
      <c r="A2691" s="23" t="s">
        <v>3026</v>
      </c>
      <c r="B2691" s="23"/>
    </row>
    <row r="2692" spans="1:2">
      <c r="A2692" s="23" t="s">
        <v>3027</v>
      </c>
      <c r="B2692" s="23"/>
    </row>
    <row r="2693" spans="1:2">
      <c r="A2693" s="23" t="s">
        <v>3028</v>
      </c>
      <c r="B2693" s="23"/>
    </row>
    <row r="2694" spans="1:2">
      <c r="A2694" s="23" t="s">
        <v>3029</v>
      </c>
      <c r="B2694" s="23"/>
    </row>
    <row r="2695" spans="1:2">
      <c r="A2695" s="23" t="s">
        <v>3030</v>
      </c>
      <c r="B2695" s="23"/>
    </row>
    <row r="2696" spans="1:2">
      <c r="A2696" s="23" t="s">
        <v>3031</v>
      </c>
      <c r="B2696" s="23"/>
    </row>
    <row r="2697" spans="1:2">
      <c r="A2697" s="23" t="s">
        <v>3032</v>
      </c>
      <c r="B2697" s="23"/>
    </row>
    <row r="2698" spans="1:2">
      <c r="A2698" s="23" t="s">
        <v>3033</v>
      </c>
      <c r="B2698" s="23"/>
    </row>
    <row r="2699" spans="1:2">
      <c r="A2699" s="23" t="s">
        <v>3034</v>
      </c>
      <c r="B2699" s="23"/>
    </row>
    <row r="2700" spans="1:2">
      <c r="A2700" s="23" t="s">
        <v>3035</v>
      </c>
      <c r="B2700" s="23"/>
    </row>
    <row r="2701" spans="1:2">
      <c r="A2701" s="23" t="s">
        <v>3036</v>
      </c>
      <c r="B2701" s="23"/>
    </row>
    <row r="2702" spans="1:2">
      <c r="A2702" s="23" t="s">
        <v>3037</v>
      </c>
      <c r="B2702" s="23"/>
    </row>
    <row r="2703" spans="1:2">
      <c r="A2703" s="23" t="s">
        <v>3038</v>
      </c>
      <c r="B2703" s="23"/>
    </row>
    <row r="2704" spans="1:2">
      <c r="A2704" s="23" t="s">
        <v>3039</v>
      </c>
      <c r="B2704" s="23"/>
    </row>
    <row r="2705" spans="1:2">
      <c r="A2705" s="23" t="s">
        <v>3040</v>
      </c>
      <c r="B2705" s="23"/>
    </row>
    <row r="2706" spans="1:2">
      <c r="A2706" s="23" t="s">
        <v>3041</v>
      </c>
      <c r="B2706" s="23"/>
    </row>
    <row r="2707" spans="1:2">
      <c r="A2707" s="23" t="s">
        <v>3042</v>
      </c>
      <c r="B2707" s="23"/>
    </row>
    <row r="2708" spans="1:2">
      <c r="A2708" s="23" t="s">
        <v>3043</v>
      </c>
      <c r="B2708" s="23"/>
    </row>
    <row r="2709" spans="1:2">
      <c r="A2709" s="23" t="s">
        <v>3044</v>
      </c>
      <c r="B2709" s="23"/>
    </row>
    <row r="2710" spans="1:2">
      <c r="A2710" s="23" t="s">
        <v>3045</v>
      </c>
      <c r="B2710" s="23"/>
    </row>
    <row r="2711" spans="1:2">
      <c r="A2711" s="23" t="s">
        <v>3046</v>
      </c>
      <c r="B2711" s="23"/>
    </row>
    <row r="2712" spans="1:2">
      <c r="A2712" s="23" t="s">
        <v>3047</v>
      </c>
      <c r="B2712" s="23"/>
    </row>
    <row r="2713" spans="1:2">
      <c r="A2713" s="23" t="s">
        <v>3048</v>
      </c>
      <c r="B2713" s="23"/>
    </row>
    <row r="2714" spans="1:2">
      <c r="A2714" s="23" t="s">
        <v>3049</v>
      </c>
      <c r="B2714" s="23"/>
    </row>
    <row r="2715" spans="1:2">
      <c r="A2715" s="23" t="s">
        <v>3050</v>
      </c>
      <c r="B2715" s="23"/>
    </row>
    <row r="2716" spans="1:2">
      <c r="A2716" s="23" t="s">
        <v>3051</v>
      </c>
      <c r="B2716" s="23"/>
    </row>
    <row r="2717" spans="1:2">
      <c r="A2717" s="23" t="s">
        <v>3052</v>
      </c>
      <c r="B2717" s="23"/>
    </row>
    <row r="2718" spans="1:2">
      <c r="A2718" s="23" t="s">
        <v>3053</v>
      </c>
      <c r="B2718" s="23"/>
    </row>
    <row r="2719" spans="1:2">
      <c r="A2719" s="23" t="s">
        <v>3054</v>
      </c>
      <c r="B2719" s="23"/>
    </row>
    <row r="2720" spans="1:2">
      <c r="A2720" s="23" t="s">
        <v>3055</v>
      </c>
      <c r="B2720" s="23"/>
    </row>
    <row r="2721" spans="1:2">
      <c r="A2721" s="23" t="s">
        <v>3056</v>
      </c>
      <c r="B2721" s="23"/>
    </row>
    <row r="2722" spans="1:2">
      <c r="A2722" s="23" t="s">
        <v>3057</v>
      </c>
      <c r="B2722" s="23"/>
    </row>
    <row r="2723" spans="1:2">
      <c r="A2723" s="23" t="s">
        <v>3058</v>
      </c>
      <c r="B2723" s="23"/>
    </row>
    <row r="2724" spans="1:2">
      <c r="A2724" s="23" t="s">
        <v>3059</v>
      </c>
      <c r="B2724" s="23"/>
    </row>
    <row r="2725" spans="1:2">
      <c r="A2725" s="23" t="s">
        <v>3060</v>
      </c>
      <c r="B2725" s="23"/>
    </row>
    <row r="2726" spans="1:2">
      <c r="A2726" s="23" t="s">
        <v>3061</v>
      </c>
      <c r="B2726" s="23"/>
    </row>
    <row r="2727" spans="1:2">
      <c r="A2727" s="23" t="s">
        <v>3062</v>
      </c>
      <c r="B2727" s="23"/>
    </row>
    <row r="2728" spans="1:2">
      <c r="A2728" s="23" t="s">
        <v>3063</v>
      </c>
      <c r="B2728" s="23"/>
    </row>
    <row r="2729" spans="1:2">
      <c r="A2729" s="23" t="s">
        <v>3064</v>
      </c>
      <c r="B2729" s="23"/>
    </row>
    <row r="2730" spans="1:2">
      <c r="A2730" s="23" t="s">
        <v>3065</v>
      </c>
      <c r="B2730" s="23"/>
    </row>
    <row r="2731" spans="1:2">
      <c r="A2731" s="23" t="s">
        <v>3066</v>
      </c>
      <c r="B2731" s="23"/>
    </row>
    <row r="2732" spans="1:2">
      <c r="A2732" s="23" t="s">
        <v>3067</v>
      </c>
      <c r="B2732" s="23"/>
    </row>
    <row r="2733" spans="1:2">
      <c r="A2733" s="23" t="s">
        <v>3068</v>
      </c>
      <c r="B2733" s="23"/>
    </row>
    <row r="2734" spans="1:2">
      <c r="A2734" s="23" t="s">
        <v>3069</v>
      </c>
      <c r="B2734" s="23"/>
    </row>
    <row r="2735" spans="1:2">
      <c r="A2735" s="23" t="s">
        <v>3070</v>
      </c>
      <c r="B2735" s="23"/>
    </row>
    <row r="2736" spans="1:2">
      <c r="A2736" s="23" t="s">
        <v>3071</v>
      </c>
      <c r="B2736" s="23"/>
    </row>
    <row r="2737" spans="1:2">
      <c r="A2737" s="23" t="s">
        <v>3072</v>
      </c>
      <c r="B2737" s="23"/>
    </row>
    <row r="2738" spans="1:2">
      <c r="A2738" s="23" t="s">
        <v>3073</v>
      </c>
      <c r="B2738" s="23"/>
    </row>
    <row r="2739" spans="1:2">
      <c r="A2739" s="23" t="s">
        <v>3074</v>
      </c>
      <c r="B2739" s="23"/>
    </row>
    <row r="2740" spans="1:2">
      <c r="A2740" s="23" t="s">
        <v>3075</v>
      </c>
      <c r="B2740" s="23"/>
    </row>
    <row r="2741" spans="1:2">
      <c r="A2741" s="23" t="s">
        <v>3076</v>
      </c>
      <c r="B2741" s="23"/>
    </row>
    <row r="2742" spans="1:2">
      <c r="A2742" s="23" t="s">
        <v>3077</v>
      </c>
      <c r="B2742" s="23"/>
    </row>
    <row r="2743" spans="1:2">
      <c r="A2743" s="23" t="s">
        <v>3078</v>
      </c>
      <c r="B2743" s="23"/>
    </row>
    <row r="2744" spans="1:2">
      <c r="A2744" s="23" t="s">
        <v>3079</v>
      </c>
      <c r="B2744" s="23"/>
    </row>
    <row r="2745" spans="1:2">
      <c r="A2745" s="23" t="s">
        <v>3080</v>
      </c>
      <c r="B2745" s="23"/>
    </row>
    <row r="2746" spans="1:2">
      <c r="A2746" s="23" t="s">
        <v>3081</v>
      </c>
      <c r="B2746" s="23"/>
    </row>
    <row r="2747" spans="1:2">
      <c r="A2747" s="23" t="s">
        <v>3082</v>
      </c>
      <c r="B2747" s="23"/>
    </row>
    <row r="2748" spans="1:2">
      <c r="A2748" s="23" t="s">
        <v>3083</v>
      </c>
      <c r="B2748" s="23"/>
    </row>
    <row r="2749" spans="1:2">
      <c r="A2749" s="23" t="s">
        <v>3084</v>
      </c>
      <c r="B2749" s="23"/>
    </row>
    <row r="2750" spans="1:2">
      <c r="A2750" s="23" t="s">
        <v>3085</v>
      </c>
      <c r="B2750" s="23"/>
    </row>
    <row r="2751" spans="1:2">
      <c r="A2751" s="23" t="s">
        <v>3086</v>
      </c>
      <c r="B2751" s="23"/>
    </row>
    <row r="2752" spans="1:2">
      <c r="A2752" s="23" t="s">
        <v>3087</v>
      </c>
      <c r="B2752" s="23"/>
    </row>
    <row r="2753" spans="1:2">
      <c r="A2753" s="23" t="s">
        <v>3088</v>
      </c>
      <c r="B2753" s="23"/>
    </row>
    <row r="2754" spans="1:2">
      <c r="A2754" s="23" t="s">
        <v>3089</v>
      </c>
      <c r="B2754" s="23"/>
    </row>
    <row r="2755" spans="1:2">
      <c r="A2755" s="23" t="s">
        <v>3090</v>
      </c>
      <c r="B2755" s="23"/>
    </row>
    <row r="2756" spans="1:2">
      <c r="A2756" s="23" t="s">
        <v>3091</v>
      </c>
      <c r="B2756" s="23"/>
    </row>
    <row r="2757" spans="1:2">
      <c r="A2757" s="23" t="s">
        <v>3092</v>
      </c>
      <c r="B2757" s="23"/>
    </row>
    <row r="2758" spans="1:2">
      <c r="A2758" s="23" t="s">
        <v>3093</v>
      </c>
      <c r="B2758" s="23"/>
    </row>
    <row r="2759" spans="1:2">
      <c r="A2759" s="23" t="s">
        <v>3094</v>
      </c>
      <c r="B2759" s="23"/>
    </row>
    <row r="2760" spans="1:2">
      <c r="A2760" s="23" t="s">
        <v>3095</v>
      </c>
      <c r="B2760" s="23"/>
    </row>
    <row r="2761" spans="1:2">
      <c r="A2761" s="23" t="s">
        <v>3096</v>
      </c>
      <c r="B2761" s="23"/>
    </row>
    <row r="2762" spans="1:2">
      <c r="A2762" s="23" t="s">
        <v>3097</v>
      </c>
      <c r="B2762" s="23"/>
    </row>
    <row r="2763" spans="1:2">
      <c r="A2763" s="23" t="s">
        <v>3098</v>
      </c>
      <c r="B2763" s="23"/>
    </row>
    <row r="2764" spans="1:2">
      <c r="A2764" s="23" t="s">
        <v>3099</v>
      </c>
      <c r="B2764" s="23"/>
    </row>
    <row r="2765" spans="1:2">
      <c r="A2765" s="23" t="s">
        <v>3100</v>
      </c>
      <c r="B2765" s="23"/>
    </row>
    <row r="2766" spans="1:2">
      <c r="A2766" s="23" t="s">
        <v>3101</v>
      </c>
      <c r="B2766" s="23"/>
    </row>
    <row r="2767" spans="1:2">
      <c r="A2767" s="23" t="s">
        <v>3102</v>
      </c>
      <c r="B2767" s="23"/>
    </row>
    <row r="2768" spans="1:2">
      <c r="A2768" s="23" t="s">
        <v>3103</v>
      </c>
      <c r="B2768" s="23"/>
    </row>
    <row r="2769" spans="1:2">
      <c r="A2769" s="23" t="s">
        <v>3104</v>
      </c>
      <c r="B2769" s="23"/>
    </row>
    <row r="2770" spans="1:2">
      <c r="A2770" s="23" t="s">
        <v>3105</v>
      </c>
      <c r="B2770" s="23"/>
    </row>
    <row r="2771" spans="1:2">
      <c r="A2771" s="23" t="s">
        <v>3106</v>
      </c>
      <c r="B2771" s="23"/>
    </row>
    <row r="2772" spans="1:2">
      <c r="A2772" s="23" t="s">
        <v>3107</v>
      </c>
      <c r="B2772" s="23"/>
    </row>
    <row r="2773" spans="1:2">
      <c r="A2773" s="23" t="s">
        <v>3108</v>
      </c>
      <c r="B2773" s="23"/>
    </row>
    <row r="2774" spans="1:2">
      <c r="A2774" s="23" t="s">
        <v>3109</v>
      </c>
      <c r="B2774" s="23"/>
    </row>
    <row r="2775" spans="1:2">
      <c r="A2775" s="23" t="s">
        <v>3110</v>
      </c>
      <c r="B2775" s="23"/>
    </row>
    <row r="2776" spans="1:2">
      <c r="A2776" s="23" t="s">
        <v>3111</v>
      </c>
      <c r="B2776" s="23"/>
    </row>
    <row r="2777" spans="1:2">
      <c r="A2777" s="23" t="s">
        <v>3112</v>
      </c>
      <c r="B2777" s="23"/>
    </row>
    <row r="2778" spans="1:2">
      <c r="A2778" s="23" t="s">
        <v>3113</v>
      </c>
      <c r="B2778" s="23"/>
    </row>
    <row r="2779" spans="1:2">
      <c r="A2779" s="23" t="s">
        <v>3114</v>
      </c>
      <c r="B2779" s="23"/>
    </row>
    <row r="2780" spans="1:2">
      <c r="A2780" s="23" t="s">
        <v>3115</v>
      </c>
      <c r="B2780" s="23"/>
    </row>
    <row r="2781" spans="1:2">
      <c r="A2781" s="23" t="s">
        <v>3117</v>
      </c>
      <c r="B2781" s="23"/>
    </row>
    <row r="2782" spans="1:2">
      <c r="A2782" s="23" t="s">
        <v>3118</v>
      </c>
      <c r="B2782" s="23"/>
    </row>
    <row r="2783" spans="1:2">
      <c r="A2783" s="23" t="s">
        <v>3120</v>
      </c>
      <c r="B2783" s="23"/>
    </row>
    <row r="2784" spans="1:2">
      <c r="A2784" s="23" t="s">
        <v>3121</v>
      </c>
      <c r="B2784" s="23"/>
    </row>
    <row r="2785" spans="1:2">
      <c r="A2785" s="23" t="s">
        <v>3122</v>
      </c>
      <c r="B2785" s="23"/>
    </row>
    <row r="2786" spans="1:2">
      <c r="A2786" s="23" t="s">
        <v>3123</v>
      </c>
      <c r="B2786" s="23"/>
    </row>
    <row r="2787" spans="1:2">
      <c r="A2787" s="23" t="s">
        <v>3124</v>
      </c>
      <c r="B2787" s="23"/>
    </row>
    <row r="2788" spans="1:2">
      <c r="A2788" s="23" t="s">
        <v>3125</v>
      </c>
      <c r="B2788" s="23"/>
    </row>
    <row r="2789" spans="1:2">
      <c r="A2789" s="23" t="s">
        <v>3126</v>
      </c>
      <c r="B2789" s="23"/>
    </row>
    <row r="2790" spans="1:2">
      <c r="A2790" s="23" t="s">
        <v>3127</v>
      </c>
      <c r="B2790" s="23"/>
    </row>
    <row r="2791" spans="1:2">
      <c r="A2791" s="23" t="s">
        <v>3128</v>
      </c>
      <c r="B2791" s="23"/>
    </row>
    <row r="2792" spans="1:2">
      <c r="A2792" s="23" t="s">
        <v>3129</v>
      </c>
      <c r="B2792" s="23"/>
    </row>
    <row r="2793" spans="1:2">
      <c r="A2793" s="23" t="s">
        <v>115</v>
      </c>
      <c r="B2793" s="23"/>
    </row>
    <row r="2794" spans="1:2">
      <c r="A2794" s="23" t="s">
        <v>3130</v>
      </c>
      <c r="B2794" s="23"/>
    </row>
    <row r="2795" spans="1:2">
      <c r="A2795" s="23" t="s">
        <v>3131</v>
      </c>
      <c r="B2795" s="23"/>
    </row>
    <row r="2796" spans="1:2">
      <c r="A2796" s="23" t="s">
        <v>3132</v>
      </c>
      <c r="B2796" s="23"/>
    </row>
    <row r="2797" spans="1:2">
      <c r="A2797" s="23" t="s">
        <v>3133</v>
      </c>
      <c r="B2797" s="23"/>
    </row>
    <row r="2798" spans="1:2">
      <c r="A2798" s="23" t="s">
        <v>3134</v>
      </c>
      <c r="B2798" s="23"/>
    </row>
    <row r="2799" spans="1:2">
      <c r="A2799" s="23" t="s">
        <v>3135</v>
      </c>
      <c r="B2799" s="23"/>
    </row>
    <row r="2800" spans="1:2">
      <c r="A2800" s="23" t="s">
        <v>3137</v>
      </c>
      <c r="B2800" s="23"/>
    </row>
    <row r="2801" spans="1:2">
      <c r="A2801" s="23" t="s">
        <v>3138</v>
      </c>
      <c r="B2801" s="23"/>
    </row>
    <row r="2802" spans="1:2">
      <c r="A2802" s="23" t="s">
        <v>3139</v>
      </c>
      <c r="B2802" s="23"/>
    </row>
    <row r="2803" spans="1:2">
      <c r="A2803" s="23" t="s">
        <v>3140</v>
      </c>
      <c r="B2803" s="23"/>
    </row>
    <row r="2804" spans="1:2">
      <c r="A2804" s="23" t="s">
        <v>3141</v>
      </c>
      <c r="B2804" s="23"/>
    </row>
    <row r="2805" spans="1:2">
      <c r="A2805" s="23" t="s">
        <v>3142</v>
      </c>
      <c r="B2805" s="23"/>
    </row>
    <row r="2806" spans="1:2">
      <c r="A2806" s="23" t="s">
        <v>3143</v>
      </c>
      <c r="B2806" s="23"/>
    </row>
    <row r="2807" spans="1:2">
      <c r="A2807" s="23" t="s">
        <v>3144</v>
      </c>
      <c r="B2807" s="23"/>
    </row>
    <row r="2808" spans="1:2">
      <c r="A2808" s="23" t="s">
        <v>116</v>
      </c>
      <c r="B2808" s="23"/>
    </row>
    <row r="2809" spans="1:2">
      <c r="A2809" s="23" t="s">
        <v>121</v>
      </c>
      <c r="B2809" s="23"/>
    </row>
    <row r="2810" spans="1:2">
      <c r="A2810" s="23" t="s">
        <v>3147</v>
      </c>
      <c r="B2810" s="23"/>
    </row>
    <row r="2811" spans="1:2">
      <c r="A2811" s="23" t="s">
        <v>3148</v>
      </c>
      <c r="B2811" s="23"/>
    </row>
    <row r="2812" spans="1:2">
      <c r="A2812" s="23" t="s">
        <v>119</v>
      </c>
      <c r="B2812" s="23"/>
    </row>
    <row r="2813" spans="1:2">
      <c r="A2813" s="23" t="s">
        <v>125</v>
      </c>
      <c r="B2813" s="23"/>
    </row>
    <row r="2814" spans="1:2">
      <c r="A2814" s="23" t="s">
        <v>3149</v>
      </c>
      <c r="B2814" s="23"/>
    </row>
    <row r="2815" spans="1:2">
      <c r="A2815" s="23" t="s">
        <v>3150</v>
      </c>
      <c r="B2815" s="23"/>
    </row>
    <row r="2816" spans="1:2">
      <c r="A2816" s="23" t="s">
        <v>3151</v>
      </c>
      <c r="B2816" s="23"/>
    </row>
    <row r="2817" spans="1:2">
      <c r="A2817" s="23" t="s">
        <v>120</v>
      </c>
      <c r="B2817" s="23"/>
    </row>
    <row r="2818" spans="1:2">
      <c r="A2818" s="23" t="s">
        <v>118</v>
      </c>
      <c r="B2818" s="23"/>
    </row>
    <row r="2819" spans="1:2">
      <c r="A2819" s="23" t="s">
        <v>117</v>
      </c>
      <c r="B2819" s="23"/>
    </row>
    <row r="2820" spans="1:2">
      <c r="A2820" s="23" t="s">
        <v>123</v>
      </c>
      <c r="B2820" s="23"/>
    </row>
    <row r="2821" spans="1:2">
      <c r="A2821" s="23" t="s">
        <v>124</v>
      </c>
      <c r="B2821" s="23"/>
    </row>
    <row r="2822" spans="1:2">
      <c r="A2822" s="23" t="s">
        <v>122</v>
      </c>
      <c r="B2822" s="23"/>
    </row>
    <row r="2823" spans="1:2">
      <c r="A2823" s="23" t="s">
        <v>3152</v>
      </c>
      <c r="B2823" s="23"/>
    </row>
    <row r="2824" spans="1:2">
      <c r="A2824" s="23" t="s">
        <v>3153</v>
      </c>
      <c r="B2824" s="23"/>
    </row>
    <row r="2825" spans="1:2">
      <c r="A2825" s="23" t="s">
        <v>3002</v>
      </c>
      <c r="B2825" s="23"/>
    </row>
    <row r="2826" spans="1:2">
      <c r="A2826" s="23" t="s">
        <v>3003</v>
      </c>
      <c r="B2826" s="23"/>
    </row>
    <row r="2827" spans="1:2">
      <c r="A2827" s="23" t="s">
        <v>3004</v>
      </c>
      <c r="B2827" s="23"/>
    </row>
    <row r="2828" spans="1:2">
      <c r="A2828" s="23" t="s">
        <v>3005</v>
      </c>
      <c r="B2828" s="23"/>
    </row>
    <row r="2829" spans="1:2">
      <c r="A2829" s="23" t="s">
        <v>3006</v>
      </c>
      <c r="B2829" s="23"/>
    </row>
    <row r="2830" spans="1:2">
      <c r="A2830" s="23" t="s">
        <v>3007</v>
      </c>
      <c r="B2830" s="23"/>
    </row>
    <row r="2831" spans="1:2">
      <c r="A2831" s="23" t="s">
        <v>3008</v>
      </c>
      <c r="B2831" s="23"/>
    </row>
    <row r="2832" spans="1:2">
      <c r="A2832" s="23" t="s">
        <v>3009</v>
      </c>
      <c r="B2832" s="23"/>
    </row>
    <row r="2833" spans="1:2">
      <c r="A2833" s="23" t="s">
        <v>3010</v>
      </c>
      <c r="B2833" s="23"/>
    </row>
    <row r="2834" spans="1:2">
      <c r="A2834" s="23" t="s">
        <v>3011</v>
      </c>
      <c r="B2834" s="23"/>
    </row>
    <row r="2835" spans="1:2">
      <c r="A2835" s="23" t="s">
        <v>3012</v>
      </c>
      <c r="B2835" s="23"/>
    </row>
    <row r="2836" spans="1:2">
      <c r="A2836" s="23" t="s">
        <v>3145</v>
      </c>
      <c r="B2836" s="23"/>
    </row>
    <row r="2837" spans="1:2">
      <c r="A2837" s="23" t="s">
        <v>3146</v>
      </c>
      <c r="B2837" s="23"/>
    </row>
    <row r="2838" spans="1:2">
      <c r="A2838" s="23" t="s">
        <v>3154</v>
      </c>
      <c r="B2838" s="23"/>
    </row>
    <row r="2839" spans="1:2">
      <c r="A2839" s="23" t="s">
        <v>3155</v>
      </c>
      <c r="B2839" s="23"/>
    </row>
    <row r="2840" spans="1:2">
      <c r="A2840" s="23" t="s">
        <v>3156</v>
      </c>
      <c r="B2840" s="23"/>
    </row>
    <row r="2841" spans="1:2">
      <c r="A2841" s="23" t="s">
        <v>3157</v>
      </c>
      <c r="B2841" s="23"/>
    </row>
    <row r="2842" spans="1:2">
      <c r="A2842" s="23" t="s">
        <v>3158</v>
      </c>
      <c r="B2842" s="23"/>
    </row>
    <row r="2843" spans="1:2">
      <c r="A2843" s="23" t="s">
        <v>3159</v>
      </c>
      <c r="B2843" s="23"/>
    </row>
    <row r="2844" spans="1:2">
      <c r="A2844" s="23" t="s">
        <v>3160</v>
      </c>
      <c r="B2844" s="23"/>
    </row>
    <row r="2845" spans="1:2">
      <c r="A2845" s="23" t="s">
        <v>3161</v>
      </c>
      <c r="B2845" s="23"/>
    </row>
    <row r="2846" spans="1:2">
      <c r="A2846" s="23" t="s">
        <v>126</v>
      </c>
      <c r="B2846" s="23"/>
    </row>
    <row r="2847" spans="1:2">
      <c r="A2847" s="23" t="s">
        <v>136</v>
      </c>
      <c r="B2847" s="23"/>
    </row>
    <row r="2848" spans="1:2">
      <c r="A2848" s="23" t="s">
        <v>127</v>
      </c>
      <c r="B2848" s="23"/>
    </row>
    <row r="2849" spans="1:2">
      <c r="A2849" s="23" t="s">
        <v>129</v>
      </c>
      <c r="B2849" s="23"/>
    </row>
    <row r="2850" spans="1:2">
      <c r="A2850" s="23" t="s">
        <v>135</v>
      </c>
      <c r="B2850" s="23"/>
    </row>
    <row r="2851" spans="1:2">
      <c r="A2851" s="23" t="s">
        <v>3162</v>
      </c>
      <c r="B2851" s="23"/>
    </row>
    <row r="2852" spans="1:2">
      <c r="A2852" s="23" t="s">
        <v>3163</v>
      </c>
      <c r="B2852" s="23"/>
    </row>
    <row r="2853" spans="1:2">
      <c r="A2853" s="23" t="s">
        <v>134</v>
      </c>
      <c r="B2853" s="23"/>
    </row>
    <row r="2854" spans="1:2">
      <c r="A2854" s="23" t="s">
        <v>133</v>
      </c>
      <c r="B2854" s="23"/>
    </row>
    <row r="2855" spans="1:2">
      <c r="A2855" s="23" t="s">
        <v>137</v>
      </c>
      <c r="B2855" s="23"/>
    </row>
    <row r="2856" spans="1:2">
      <c r="A2856" s="23" t="s">
        <v>132</v>
      </c>
      <c r="B2856" s="23"/>
    </row>
    <row r="2857" spans="1:2">
      <c r="A2857" s="23" t="s">
        <v>130</v>
      </c>
      <c r="B2857" s="23"/>
    </row>
    <row r="2858" spans="1:2">
      <c r="A2858" s="23" t="s">
        <v>131</v>
      </c>
      <c r="B2858" s="23"/>
    </row>
    <row r="2859" spans="1:2">
      <c r="A2859" s="23" t="s">
        <v>3164</v>
      </c>
      <c r="B2859" s="23"/>
    </row>
    <row r="2860" spans="1:2">
      <c r="A2860" s="23" t="s">
        <v>128</v>
      </c>
      <c r="B2860" s="23"/>
    </row>
    <row r="2861" spans="1:2">
      <c r="A2861" s="23" t="s">
        <v>3165</v>
      </c>
      <c r="B2861" s="23"/>
    </row>
    <row r="2862" spans="1:2">
      <c r="A2862" s="23" t="s">
        <v>3166</v>
      </c>
      <c r="B2862" s="23"/>
    </row>
    <row r="2863" spans="1:2">
      <c r="A2863" s="23" t="s">
        <v>3167</v>
      </c>
      <c r="B2863" s="23"/>
    </row>
    <row r="2864" spans="1:2">
      <c r="A2864" s="23" t="s">
        <v>3168</v>
      </c>
      <c r="B2864" s="23"/>
    </row>
    <row r="2865" spans="1:2">
      <c r="A2865" s="23" t="s">
        <v>3169</v>
      </c>
      <c r="B2865" s="23"/>
    </row>
    <row r="2866" spans="1:2">
      <c r="A2866" s="23" t="s">
        <v>3170</v>
      </c>
      <c r="B2866" s="23"/>
    </row>
    <row r="2867" spans="1:2">
      <c r="A2867" s="23" t="s">
        <v>3171</v>
      </c>
      <c r="B2867" s="23"/>
    </row>
    <row r="2868" spans="1:2">
      <c r="A2868" s="23" t="s">
        <v>3172</v>
      </c>
      <c r="B2868" s="23"/>
    </row>
    <row r="2869" spans="1:2">
      <c r="A2869" s="23" t="s">
        <v>3173</v>
      </c>
      <c r="B2869" s="23"/>
    </row>
    <row r="2870" spans="1:2">
      <c r="A2870" s="23" t="s">
        <v>3174</v>
      </c>
      <c r="B2870" s="23"/>
    </row>
    <row r="2871" spans="1:2">
      <c r="A2871" s="23" t="s">
        <v>147</v>
      </c>
      <c r="B2871" s="23"/>
    </row>
    <row r="2872" spans="1:2">
      <c r="A2872" s="23" t="s">
        <v>3175</v>
      </c>
      <c r="B2872" s="23"/>
    </row>
    <row r="2873" spans="1:2">
      <c r="A2873" s="23" t="s">
        <v>3176</v>
      </c>
      <c r="B2873" s="23"/>
    </row>
    <row r="2874" spans="1:2">
      <c r="A2874" s="23" t="s">
        <v>3177</v>
      </c>
      <c r="B2874" s="23"/>
    </row>
    <row r="2875" spans="1:2">
      <c r="A2875" s="23" t="s">
        <v>3178</v>
      </c>
      <c r="B2875" s="23"/>
    </row>
    <row r="2876" spans="1:2">
      <c r="A2876" s="23" t="s">
        <v>3179</v>
      </c>
      <c r="B2876" s="23"/>
    </row>
    <row r="2877" spans="1:2">
      <c r="A2877" s="23" t="s">
        <v>3180</v>
      </c>
      <c r="B2877" s="23"/>
    </row>
    <row r="2878" spans="1:2">
      <c r="A2878" s="23" t="s">
        <v>3181</v>
      </c>
      <c r="B2878" s="23"/>
    </row>
    <row r="2879" spans="1:2">
      <c r="A2879" s="23" t="s">
        <v>3183</v>
      </c>
      <c r="B2879" s="23"/>
    </row>
    <row r="2880" spans="1:2">
      <c r="A2880" s="23" t="s">
        <v>3184</v>
      </c>
      <c r="B2880" s="23"/>
    </row>
    <row r="2881" spans="1:2">
      <c r="A2881" s="23" t="s">
        <v>3182</v>
      </c>
      <c r="B2881" s="23"/>
    </row>
    <row r="2882" spans="1:2">
      <c r="A2882" s="23" t="s">
        <v>3185</v>
      </c>
      <c r="B2882" s="23"/>
    </row>
    <row r="2883" spans="1:2">
      <c r="A2883" s="23" t="s">
        <v>3186</v>
      </c>
      <c r="B2883" s="23"/>
    </row>
    <row r="2884" spans="1:2">
      <c r="A2884" s="23" t="s">
        <v>3187</v>
      </c>
      <c r="B2884" s="23"/>
    </row>
    <row r="2885" spans="1:2">
      <c r="A2885" s="23" t="s">
        <v>3188</v>
      </c>
      <c r="B2885" s="23"/>
    </row>
    <row r="2886" spans="1:2">
      <c r="A2886" s="23" t="s">
        <v>3189</v>
      </c>
      <c r="B2886" s="23"/>
    </row>
    <row r="2887" spans="1:2">
      <c r="A2887" s="23" t="s">
        <v>3190</v>
      </c>
      <c r="B2887" s="23"/>
    </row>
    <row r="2888" spans="1:2">
      <c r="A2888" s="23" t="s">
        <v>3191</v>
      </c>
      <c r="B2888" s="23"/>
    </row>
    <row r="2889" spans="1:2">
      <c r="A2889" s="23" t="s">
        <v>3192</v>
      </c>
      <c r="B2889" s="23"/>
    </row>
    <row r="2890" spans="1:2">
      <c r="A2890" s="23" t="s">
        <v>3193</v>
      </c>
      <c r="B2890" s="23"/>
    </row>
    <row r="2891" spans="1:2">
      <c r="A2891" s="23" t="s">
        <v>3194</v>
      </c>
      <c r="B2891" s="23"/>
    </row>
    <row r="2892" spans="1:2">
      <c r="A2892" s="23" t="s">
        <v>3195</v>
      </c>
      <c r="B2892" s="23"/>
    </row>
    <row r="2893" spans="1:2">
      <c r="A2893" s="23" t="s">
        <v>3196</v>
      </c>
      <c r="B2893" s="23"/>
    </row>
    <row r="2894" spans="1:2">
      <c r="A2894" s="23" t="s">
        <v>3197</v>
      </c>
      <c r="B2894" s="23"/>
    </row>
    <row r="2895" spans="1:2">
      <c r="A2895" s="23" t="s">
        <v>3198</v>
      </c>
      <c r="B2895" s="23"/>
    </row>
    <row r="2896" spans="1:2">
      <c r="A2896" s="23" t="s">
        <v>3199</v>
      </c>
      <c r="B2896" s="23"/>
    </row>
    <row r="2897" spans="1:2">
      <c r="A2897" s="23" t="s">
        <v>3200</v>
      </c>
      <c r="B2897" s="23"/>
    </row>
    <row r="2898" spans="1:2">
      <c r="A2898" s="23" t="s">
        <v>3201</v>
      </c>
      <c r="B2898" s="23"/>
    </row>
    <row r="2899" spans="1:2">
      <c r="A2899" s="23" t="s">
        <v>3202</v>
      </c>
      <c r="B2899" s="23"/>
    </row>
    <row r="2900" spans="1:2">
      <c r="A2900" s="23" t="s">
        <v>3203</v>
      </c>
      <c r="B2900" s="23"/>
    </row>
    <row r="2901" spans="1:2">
      <c r="A2901" s="23" t="s">
        <v>3204</v>
      </c>
      <c r="B2901" s="23"/>
    </row>
    <row r="2902" spans="1:2">
      <c r="A2902" s="23" t="s">
        <v>3205</v>
      </c>
      <c r="B2902" s="23"/>
    </row>
    <row r="2903" spans="1:2">
      <c r="A2903" s="23" t="s">
        <v>3206</v>
      </c>
      <c r="B2903" s="23"/>
    </row>
    <row r="2904" spans="1:2">
      <c r="A2904" s="23" t="s">
        <v>3207</v>
      </c>
      <c r="B2904" s="23"/>
    </row>
    <row r="2905" spans="1:2">
      <c r="A2905" s="23" t="s">
        <v>3208</v>
      </c>
      <c r="B2905" s="23"/>
    </row>
    <row r="2906" spans="1:2">
      <c r="A2906" s="23" t="s">
        <v>3209</v>
      </c>
      <c r="B2906" s="23"/>
    </row>
    <row r="2907" spans="1:2">
      <c r="A2907" s="23" t="s">
        <v>3210</v>
      </c>
      <c r="B2907" s="23"/>
    </row>
    <row r="2908" spans="1:2">
      <c r="A2908" s="23" t="s">
        <v>3211</v>
      </c>
      <c r="B2908" s="23"/>
    </row>
    <row r="2909" spans="1:2">
      <c r="A2909" s="23" t="s">
        <v>3212</v>
      </c>
      <c r="B2909" s="23"/>
    </row>
    <row r="2910" spans="1:2">
      <c r="A2910" s="23" t="s">
        <v>3213</v>
      </c>
      <c r="B2910" s="23"/>
    </row>
    <row r="2911" spans="1:2">
      <c r="A2911" s="23" t="s">
        <v>3214</v>
      </c>
      <c r="B2911" s="23"/>
    </row>
    <row r="2912" spans="1:2">
      <c r="A2912" s="23" t="s">
        <v>3216</v>
      </c>
      <c r="B2912" s="23"/>
    </row>
    <row r="2913" spans="1:2">
      <c r="A2913" s="23" t="s">
        <v>3217</v>
      </c>
      <c r="B2913" s="23"/>
    </row>
    <row r="2914" spans="1:2">
      <c r="A2914" s="23" t="s">
        <v>3218</v>
      </c>
      <c r="B2914" s="23"/>
    </row>
    <row r="2915" spans="1:2">
      <c r="A2915" s="23" t="s">
        <v>3219</v>
      </c>
      <c r="B2915" s="23"/>
    </row>
    <row r="2916" spans="1:2">
      <c r="A2916" s="23" t="s">
        <v>3220</v>
      </c>
      <c r="B2916" s="23"/>
    </row>
    <row r="2917" spans="1:2">
      <c r="A2917" s="23" t="s">
        <v>3221</v>
      </c>
      <c r="B2917" s="23"/>
    </row>
    <row r="2918" spans="1:2">
      <c r="A2918" s="23" t="s">
        <v>3222</v>
      </c>
      <c r="B2918" s="23"/>
    </row>
    <row r="2919" spans="1:2">
      <c r="A2919" s="23" t="s">
        <v>3224</v>
      </c>
      <c r="B2919" s="23"/>
    </row>
    <row r="2920" spans="1:2">
      <c r="A2920" s="23" t="s">
        <v>3225</v>
      </c>
      <c r="B2920" s="23"/>
    </row>
    <row r="2921" spans="1:2">
      <c r="A2921" s="23" t="s">
        <v>3226</v>
      </c>
      <c r="B2921" s="23"/>
    </row>
    <row r="2922" spans="1:2">
      <c r="A2922" s="23" t="s">
        <v>3227</v>
      </c>
      <c r="B2922" s="23"/>
    </row>
    <row r="2923" spans="1:2">
      <c r="A2923" s="23" t="s">
        <v>3228</v>
      </c>
      <c r="B2923" s="23"/>
    </row>
    <row r="2924" spans="1:2">
      <c r="A2924" s="23" t="s">
        <v>3229</v>
      </c>
      <c r="B2924" s="23"/>
    </row>
    <row r="2925" spans="1:2">
      <c r="A2925" s="23" t="s">
        <v>3230</v>
      </c>
      <c r="B2925" s="23"/>
    </row>
    <row r="2926" spans="1:2">
      <c r="A2926" s="23" t="s">
        <v>3231</v>
      </c>
      <c r="B2926" s="23"/>
    </row>
    <row r="2927" spans="1:2">
      <c r="A2927" s="23" t="s">
        <v>3232</v>
      </c>
      <c r="B2927" s="23"/>
    </row>
    <row r="2928" spans="1:2">
      <c r="A2928" s="23" t="s">
        <v>3233</v>
      </c>
      <c r="B2928" s="23"/>
    </row>
    <row r="2929" spans="1:2">
      <c r="A2929" s="23" t="s">
        <v>3235</v>
      </c>
      <c r="B2929" s="23"/>
    </row>
    <row r="2930" spans="1:2">
      <c r="A2930" s="23" t="s">
        <v>3236</v>
      </c>
      <c r="B2930" s="23"/>
    </row>
    <row r="2931" spans="1:2">
      <c r="A2931" s="23" t="s">
        <v>3237</v>
      </c>
      <c r="B2931" s="23"/>
    </row>
    <row r="2932" spans="1:2">
      <c r="A2932" s="23" t="s">
        <v>3238</v>
      </c>
      <c r="B2932" s="23"/>
    </row>
    <row r="2933" spans="1:2">
      <c r="A2933" s="23" t="s">
        <v>3240</v>
      </c>
      <c r="B2933" s="23"/>
    </row>
    <row r="2934" spans="1:2">
      <c r="A2934" s="23" t="s">
        <v>3242</v>
      </c>
      <c r="B2934" s="23"/>
    </row>
    <row r="2935" spans="1:2">
      <c r="A2935" s="23" t="s">
        <v>3244</v>
      </c>
      <c r="B2935" s="23"/>
    </row>
    <row r="2936" spans="1:2">
      <c r="A2936" s="23" t="s">
        <v>3245</v>
      </c>
      <c r="B2936" s="23"/>
    </row>
    <row r="2937" spans="1:2">
      <c r="A2937" s="23" t="s">
        <v>3246</v>
      </c>
      <c r="B2937" s="23"/>
    </row>
    <row r="2938" spans="1:2">
      <c r="A2938" s="23" t="s">
        <v>3247</v>
      </c>
      <c r="B2938" s="23"/>
    </row>
    <row r="2939" spans="1:2">
      <c r="A2939" s="23" t="s">
        <v>3248</v>
      </c>
      <c r="B2939" s="23"/>
    </row>
    <row r="2940" spans="1:2">
      <c r="A2940" s="23" t="s">
        <v>3250</v>
      </c>
      <c r="B2940" s="23"/>
    </row>
    <row r="2941" spans="1:2">
      <c r="A2941" s="23" t="s">
        <v>3251</v>
      </c>
      <c r="B2941" s="23"/>
    </row>
    <row r="2942" spans="1:2">
      <c r="A2942" s="23" t="s">
        <v>3252</v>
      </c>
      <c r="B2942" s="23"/>
    </row>
    <row r="2943" spans="1:2">
      <c r="A2943" s="23" t="s">
        <v>3253</v>
      </c>
      <c r="B2943" s="23"/>
    </row>
    <row r="2944" spans="1:2">
      <c r="A2944" s="23" t="s">
        <v>3255</v>
      </c>
      <c r="B2944" s="23"/>
    </row>
    <row r="2945" spans="1:2">
      <c r="A2945" s="23" t="s">
        <v>3256</v>
      </c>
      <c r="B2945" s="23"/>
    </row>
    <row r="2946" spans="1:2">
      <c r="A2946" s="23" t="s">
        <v>3258</v>
      </c>
      <c r="B2946" s="23"/>
    </row>
    <row r="2947" spans="1:2">
      <c r="A2947" s="23" t="s">
        <v>3259</v>
      </c>
      <c r="B2947" s="23"/>
    </row>
    <row r="2948" spans="1:2">
      <c r="A2948" s="23" t="s">
        <v>3260</v>
      </c>
      <c r="B2948" s="23"/>
    </row>
    <row r="2949" spans="1:2">
      <c r="A2949" s="23" t="s">
        <v>3261</v>
      </c>
      <c r="B2949" s="23"/>
    </row>
    <row r="2950" spans="1:2">
      <c r="A2950" s="23" t="s">
        <v>3262</v>
      </c>
      <c r="B2950" s="23"/>
    </row>
    <row r="2951" spans="1:2">
      <c r="A2951" s="23" t="s">
        <v>3263</v>
      </c>
      <c r="B2951" s="23"/>
    </row>
    <row r="2952" spans="1:2">
      <c r="A2952" s="23" t="s">
        <v>3265</v>
      </c>
      <c r="B2952" s="23"/>
    </row>
    <row r="2953" spans="1:2">
      <c r="A2953" s="23" t="s">
        <v>3266</v>
      </c>
      <c r="B2953" s="23"/>
    </row>
    <row r="2954" spans="1:2">
      <c r="A2954" s="23" t="s">
        <v>3267</v>
      </c>
      <c r="B2954" s="23"/>
    </row>
    <row r="2955" spans="1:2">
      <c r="A2955" s="23" t="s">
        <v>3268</v>
      </c>
      <c r="B2955" s="23"/>
    </row>
    <row r="2956" spans="1:2">
      <c r="A2956" s="23" t="s">
        <v>3269</v>
      </c>
      <c r="B2956" s="23"/>
    </row>
    <row r="2957" spans="1:2">
      <c r="A2957" s="23" t="s">
        <v>3271</v>
      </c>
      <c r="B2957" s="23"/>
    </row>
    <row r="2958" spans="1:2">
      <c r="A2958" s="23" t="s">
        <v>3273</v>
      </c>
      <c r="B2958" s="23"/>
    </row>
    <row r="2959" spans="1:2">
      <c r="A2959" s="23" t="s">
        <v>3274</v>
      </c>
      <c r="B2959" s="23"/>
    </row>
    <row r="2960" spans="1:2">
      <c r="A2960" s="23" t="s">
        <v>3275</v>
      </c>
      <c r="B2960" s="23"/>
    </row>
    <row r="2961" spans="1:2">
      <c r="A2961" s="23" t="s">
        <v>3276</v>
      </c>
      <c r="B2961" s="23"/>
    </row>
    <row r="2962" spans="1:2">
      <c r="A2962" s="23" t="s">
        <v>3278</v>
      </c>
      <c r="B2962" s="23"/>
    </row>
    <row r="2963" spans="1:2">
      <c r="A2963" s="23" t="s">
        <v>3279</v>
      </c>
      <c r="B2963" s="23"/>
    </row>
    <row r="2964" spans="1:2">
      <c r="A2964" s="23" t="s">
        <v>3281</v>
      </c>
      <c r="B2964" s="23"/>
    </row>
    <row r="2965" spans="1:2">
      <c r="A2965" s="23" t="s">
        <v>3283</v>
      </c>
      <c r="B2965" s="23"/>
    </row>
    <row r="2966" spans="1:2">
      <c r="A2966" s="23" t="s">
        <v>3285</v>
      </c>
      <c r="B2966" s="23"/>
    </row>
    <row r="2967" spans="1:2">
      <c r="A2967" s="23" t="s">
        <v>3287</v>
      </c>
      <c r="B2967" s="23"/>
    </row>
    <row r="2968" spans="1:2">
      <c r="A2968" s="23" t="s">
        <v>3288</v>
      </c>
      <c r="B2968" s="23"/>
    </row>
    <row r="2969" spans="1:2">
      <c r="A2969" s="23" t="s">
        <v>3289</v>
      </c>
      <c r="B2969" s="23"/>
    </row>
    <row r="2970" spans="1:2">
      <c r="A2970" s="23" t="s">
        <v>3290</v>
      </c>
      <c r="B2970" s="23"/>
    </row>
    <row r="2971" spans="1:2">
      <c r="A2971" s="23" t="s">
        <v>3291</v>
      </c>
      <c r="B2971" s="23"/>
    </row>
    <row r="2972" spans="1:2">
      <c r="A2972" s="23" t="s">
        <v>3292</v>
      </c>
      <c r="B2972" s="23"/>
    </row>
    <row r="2973" spans="1:2">
      <c r="A2973" s="23" t="s">
        <v>3293</v>
      </c>
      <c r="B2973" s="23"/>
    </row>
    <row r="2974" spans="1:2">
      <c r="A2974" s="23" t="s">
        <v>3294</v>
      </c>
      <c r="B2974" s="23"/>
    </row>
    <row r="2975" spans="1:2">
      <c r="A2975" s="23" t="s">
        <v>3295</v>
      </c>
      <c r="B2975" s="23"/>
    </row>
    <row r="2976" spans="1:2">
      <c r="A2976" s="23" t="s">
        <v>3296</v>
      </c>
      <c r="B2976" s="23"/>
    </row>
    <row r="2977" spans="1:2">
      <c r="A2977" s="23" t="s">
        <v>3297</v>
      </c>
      <c r="B2977" s="23"/>
    </row>
    <row r="2978" spans="1:2">
      <c r="A2978" s="23" t="s">
        <v>3298</v>
      </c>
      <c r="B2978" s="23"/>
    </row>
    <row r="2979" spans="1:2">
      <c r="A2979" s="23" t="s">
        <v>3299</v>
      </c>
      <c r="B2979" s="23"/>
    </row>
    <row r="2980" spans="1:2">
      <c r="A2980" s="23" t="s">
        <v>3300</v>
      </c>
      <c r="B2980" s="23"/>
    </row>
    <row r="2981" spans="1:2">
      <c r="A2981" s="23" t="s">
        <v>3301</v>
      </c>
      <c r="B2981" s="23"/>
    </row>
    <row r="2982" spans="1:2">
      <c r="A2982" s="23" t="s">
        <v>3302</v>
      </c>
      <c r="B2982" s="23"/>
    </row>
    <row r="2983" spans="1:2">
      <c r="A2983" s="23" t="s">
        <v>3303</v>
      </c>
      <c r="B2983" s="23"/>
    </row>
    <row r="2984" spans="1:2">
      <c r="A2984" s="23" t="s">
        <v>3304</v>
      </c>
      <c r="B2984" s="23"/>
    </row>
    <row r="2985" spans="1:2">
      <c r="A2985" s="23" t="s">
        <v>3305</v>
      </c>
      <c r="B2985" s="23"/>
    </row>
    <row r="2986" spans="1:2">
      <c r="A2986" s="23" t="s">
        <v>3306</v>
      </c>
      <c r="B2986" s="23"/>
    </row>
    <row r="2987" spans="1:2">
      <c r="A2987" s="23" t="s">
        <v>3307</v>
      </c>
      <c r="B2987" s="23"/>
    </row>
    <row r="2988" spans="1:2">
      <c r="A2988" s="23" t="s">
        <v>3308</v>
      </c>
      <c r="B2988" s="23"/>
    </row>
    <row r="2989" spans="1:2">
      <c r="A2989" s="23" t="s">
        <v>3309</v>
      </c>
      <c r="B2989" s="23"/>
    </row>
    <row r="2990" spans="1:2">
      <c r="A2990" s="23" t="s">
        <v>3310</v>
      </c>
      <c r="B2990" s="23"/>
    </row>
    <row r="2991" spans="1:2">
      <c r="A2991" s="23" t="s">
        <v>3311</v>
      </c>
      <c r="B2991" s="23"/>
    </row>
    <row r="2992" spans="1:2">
      <c r="A2992" s="23" t="s">
        <v>3312</v>
      </c>
      <c r="B2992" s="23"/>
    </row>
    <row r="2993" spans="1:2">
      <c r="A2993" s="23" t="s">
        <v>3313</v>
      </c>
      <c r="B2993" s="23"/>
    </row>
    <row r="2994" spans="1:2">
      <c r="A2994" s="23" t="s">
        <v>3314</v>
      </c>
      <c r="B2994" s="23"/>
    </row>
    <row r="2995" spans="1:2">
      <c r="A2995" s="23" t="s">
        <v>3315</v>
      </c>
      <c r="B2995" s="23"/>
    </row>
    <row r="2996" spans="1:2">
      <c r="A2996" s="23" t="s">
        <v>3316</v>
      </c>
      <c r="B2996" s="23"/>
    </row>
    <row r="2997" spans="1:2">
      <c r="A2997" s="23" t="s">
        <v>3317</v>
      </c>
      <c r="B2997" s="23"/>
    </row>
    <row r="2998" spans="1:2">
      <c r="A2998" s="23" t="s">
        <v>3318</v>
      </c>
      <c r="B2998" s="23"/>
    </row>
    <row r="2999" spans="1:2">
      <c r="A2999" s="23" t="s">
        <v>3319</v>
      </c>
      <c r="B2999" s="23"/>
    </row>
    <row r="3000" spans="1:2">
      <c r="A3000" s="23" t="s">
        <v>3320</v>
      </c>
      <c r="B3000" s="23"/>
    </row>
    <row r="3001" spans="1:2">
      <c r="A3001" s="23" t="s">
        <v>3321</v>
      </c>
      <c r="B3001" s="23"/>
    </row>
    <row r="3002" spans="1:2">
      <c r="A3002" s="23" t="s">
        <v>3322</v>
      </c>
      <c r="B3002" s="23"/>
    </row>
    <row r="3003" spans="1:2">
      <c r="A3003" s="23" t="s">
        <v>3323</v>
      </c>
      <c r="B3003" s="23"/>
    </row>
    <row r="3004" spans="1:2">
      <c r="A3004" s="23" t="s">
        <v>3324</v>
      </c>
      <c r="B3004" s="23"/>
    </row>
    <row r="3005" spans="1:2">
      <c r="A3005" s="23" t="s">
        <v>3325</v>
      </c>
      <c r="B3005" s="23"/>
    </row>
    <row r="3006" spans="1:2">
      <c r="A3006" s="23" t="s">
        <v>3326</v>
      </c>
      <c r="B3006" s="23"/>
    </row>
    <row r="3007" spans="1:2">
      <c r="A3007" s="23" t="s">
        <v>3327</v>
      </c>
      <c r="B3007" s="23"/>
    </row>
    <row r="3008" spans="1:2">
      <c r="A3008" s="23" t="s">
        <v>3328</v>
      </c>
      <c r="B3008" s="23"/>
    </row>
    <row r="3009" spans="1:2">
      <c r="A3009" s="23" t="s">
        <v>3329</v>
      </c>
      <c r="B3009" s="23"/>
    </row>
    <row r="3010" spans="1:2">
      <c r="A3010" s="23" t="s">
        <v>3330</v>
      </c>
      <c r="B3010" s="23"/>
    </row>
    <row r="3011" spans="1:2">
      <c r="A3011" s="23" t="s">
        <v>3331</v>
      </c>
      <c r="B3011" s="23"/>
    </row>
    <row r="3012" spans="1:2">
      <c r="A3012" s="23" t="s">
        <v>3332</v>
      </c>
      <c r="B3012" s="23"/>
    </row>
    <row r="3013" spans="1:2">
      <c r="A3013" s="23" t="s">
        <v>3333</v>
      </c>
      <c r="B3013" s="23"/>
    </row>
    <row r="3014" spans="1:2">
      <c r="A3014" s="23" t="s">
        <v>3334</v>
      </c>
      <c r="B3014" s="23"/>
    </row>
    <row r="3015" spans="1:2">
      <c r="A3015" s="23" t="s">
        <v>3335</v>
      </c>
      <c r="B3015" s="23"/>
    </row>
    <row r="3016" spans="1:2">
      <c r="A3016" s="23" t="s">
        <v>3336</v>
      </c>
      <c r="B3016" s="23"/>
    </row>
    <row r="3017" spans="1:2">
      <c r="A3017" s="23" t="s">
        <v>3337</v>
      </c>
      <c r="B3017" s="23"/>
    </row>
    <row r="3018" spans="1:2">
      <c r="A3018" s="23" t="s">
        <v>3338</v>
      </c>
      <c r="B3018" s="23"/>
    </row>
    <row r="3019" spans="1:2">
      <c r="A3019" s="23" t="s">
        <v>3339</v>
      </c>
      <c r="B3019" s="23"/>
    </row>
    <row r="3020" spans="1:2">
      <c r="A3020" s="23" t="s">
        <v>3340</v>
      </c>
      <c r="B3020" s="23"/>
    </row>
    <row r="3021" spans="1:2">
      <c r="A3021" s="23" t="s">
        <v>3341</v>
      </c>
      <c r="B3021" s="23"/>
    </row>
    <row r="3022" spans="1:2">
      <c r="A3022" s="23" t="s">
        <v>3342</v>
      </c>
      <c r="B3022" s="23"/>
    </row>
    <row r="3023" spans="1:2">
      <c r="A3023" s="23" t="s">
        <v>3343</v>
      </c>
      <c r="B3023" s="23"/>
    </row>
    <row r="3024" spans="1:2">
      <c r="A3024" s="23" t="s">
        <v>3344</v>
      </c>
      <c r="B3024" s="23"/>
    </row>
    <row r="3025" spans="1:2">
      <c r="A3025" s="23" t="s">
        <v>3345</v>
      </c>
      <c r="B3025" s="23"/>
    </row>
    <row r="3026" spans="1:2">
      <c r="A3026" s="23" t="s">
        <v>3346</v>
      </c>
      <c r="B3026" s="23"/>
    </row>
    <row r="3027" spans="1:2">
      <c r="A3027" s="23" t="s">
        <v>3347</v>
      </c>
      <c r="B3027" s="23"/>
    </row>
    <row r="3028" spans="1:2">
      <c r="A3028" s="23" t="s">
        <v>3348</v>
      </c>
      <c r="B3028" s="23"/>
    </row>
    <row r="3029" spans="1:2">
      <c r="A3029" s="23" t="s">
        <v>3349</v>
      </c>
      <c r="B3029" s="23"/>
    </row>
    <row r="3030" spans="1:2">
      <c r="A3030" s="23" t="s">
        <v>3350</v>
      </c>
      <c r="B3030" s="23"/>
    </row>
    <row r="3031" spans="1:2">
      <c r="A3031" s="23" t="s">
        <v>3351</v>
      </c>
      <c r="B3031" s="23"/>
    </row>
    <row r="3032" spans="1:2">
      <c r="A3032" s="23" t="s">
        <v>3352</v>
      </c>
      <c r="B3032" s="23"/>
    </row>
    <row r="3033" spans="1:2">
      <c r="A3033" s="23" t="s">
        <v>3353</v>
      </c>
      <c r="B3033" s="23"/>
    </row>
    <row r="3034" spans="1:2">
      <c r="A3034" s="23" t="s">
        <v>3354</v>
      </c>
      <c r="B3034" s="23"/>
    </row>
    <row r="3035" spans="1:2">
      <c r="A3035" s="23" t="s">
        <v>3355</v>
      </c>
      <c r="B3035" s="23"/>
    </row>
    <row r="3036" spans="1:2">
      <c r="A3036" s="23" t="s">
        <v>3356</v>
      </c>
      <c r="B3036" s="23"/>
    </row>
    <row r="3037" spans="1:2">
      <c r="A3037" s="23" t="s">
        <v>3357</v>
      </c>
      <c r="B3037" s="23"/>
    </row>
    <row r="3038" spans="1:2">
      <c r="A3038" s="23" t="s">
        <v>3358</v>
      </c>
      <c r="B3038" s="23"/>
    </row>
    <row r="3039" spans="1:2">
      <c r="A3039" s="23" t="s">
        <v>3359</v>
      </c>
      <c r="B3039" s="23"/>
    </row>
    <row r="3040" spans="1:2">
      <c r="A3040" s="23" t="s">
        <v>3360</v>
      </c>
      <c r="B3040" s="23"/>
    </row>
    <row r="3041" spans="1:2">
      <c r="A3041" s="23" t="s">
        <v>3361</v>
      </c>
      <c r="B3041" s="23"/>
    </row>
    <row r="3042" spans="1:2">
      <c r="A3042" s="23" t="s">
        <v>3362</v>
      </c>
      <c r="B3042" s="23"/>
    </row>
    <row r="3043" spans="1:2">
      <c r="A3043" s="23" t="s">
        <v>3363</v>
      </c>
      <c r="B3043" s="23"/>
    </row>
    <row r="3044" spans="1:2">
      <c r="A3044" s="23" t="s">
        <v>3364</v>
      </c>
      <c r="B3044" s="23"/>
    </row>
    <row r="3045" spans="1:2">
      <c r="A3045" s="23" t="s">
        <v>3365</v>
      </c>
      <c r="B3045" s="23"/>
    </row>
    <row r="3046" spans="1:2">
      <c r="A3046" s="23" t="s">
        <v>3366</v>
      </c>
      <c r="B3046" s="23"/>
    </row>
    <row r="3047" spans="1:2">
      <c r="A3047" s="23" t="s">
        <v>3367</v>
      </c>
      <c r="B3047" s="23"/>
    </row>
    <row r="3048" spans="1:2">
      <c r="A3048" s="23" t="s">
        <v>3368</v>
      </c>
      <c r="B3048" s="23"/>
    </row>
    <row r="3049" spans="1:2">
      <c r="A3049" s="23" t="s">
        <v>3369</v>
      </c>
      <c r="B3049" s="23"/>
    </row>
    <row r="3050" spans="1:2">
      <c r="A3050" s="23" t="s">
        <v>3370</v>
      </c>
      <c r="B3050" s="23"/>
    </row>
    <row r="3051" spans="1:2">
      <c r="A3051" s="23" t="s">
        <v>3371</v>
      </c>
      <c r="B3051" s="23"/>
    </row>
    <row r="3052" spans="1:2">
      <c r="A3052" s="23" t="s">
        <v>3372</v>
      </c>
      <c r="B3052" s="23"/>
    </row>
    <row r="3053" spans="1:2">
      <c r="A3053" s="23" t="s">
        <v>3373</v>
      </c>
      <c r="B3053" s="23"/>
    </row>
    <row r="3054" spans="1:2">
      <c r="A3054" s="23" t="s">
        <v>3374</v>
      </c>
      <c r="B3054" s="23"/>
    </row>
    <row r="3055" spans="1:2">
      <c r="A3055" s="23" t="s">
        <v>3375</v>
      </c>
      <c r="B3055" s="23"/>
    </row>
    <row r="3056" spans="1:2">
      <c r="A3056" s="23" t="s">
        <v>3376</v>
      </c>
      <c r="B3056" s="23"/>
    </row>
    <row r="3057" spans="1:2">
      <c r="A3057" s="23" t="s">
        <v>3377</v>
      </c>
      <c r="B3057" s="23"/>
    </row>
    <row r="3058" spans="1:2">
      <c r="A3058" s="23" t="s">
        <v>3378</v>
      </c>
      <c r="B3058" s="23"/>
    </row>
    <row r="3059" spans="1:2">
      <c r="A3059" s="23" t="s">
        <v>3379</v>
      </c>
      <c r="B3059" s="23"/>
    </row>
    <row r="3060" spans="1:2">
      <c r="A3060" s="23" t="s">
        <v>3380</v>
      </c>
      <c r="B3060" s="23"/>
    </row>
    <row r="3061" spans="1:2">
      <c r="A3061" s="23" t="s">
        <v>3381</v>
      </c>
      <c r="B3061" s="23"/>
    </row>
    <row r="3062" spans="1:2">
      <c r="A3062" s="23" t="s">
        <v>3382</v>
      </c>
      <c r="B3062" s="23"/>
    </row>
    <row r="3063" spans="1:2">
      <c r="A3063" s="23" t="s">
        <v>3383</v>
      </c>
      <c r="B3063" s="23"/>
    </row>
    <row r="3064" spans="1:2">
      <c r="A3064" s="23" t="s">
        <v>3384</v>
      </c>
      <c r="B3064" s="23"/>
    </row>
    <row r="3065" spans="1:2">
      <c r="A3065" s="23" t="s">
        <v>3385</v>
      </c>
      <c r="B3065" s="23"/>
    </row>
    <row r="3066" spans="1:2">
      <c r="A3066" s="23" t="s">
        <v>3386</v>
      </c>
      <c r="B3066" s="23"/>
    </row>
    <row r="3067" spans="1:2">
      <c r="A3067" s="23" t="s">
        <v>3387</v>
      </c>
      <c r="B3067" s="23"/>
    </row>
    <row r="3068" spans="1:2">
      <c r="A3068" s="23" t="s">
        <v>3388</v>
      </c>
      <c r="B3068" s="23"/>
    </row>
    <row r="3069" spans="1:2">
      <c r="A3069" s="23" t="s">
        <v>3389</v>
      </c>
      <c r="B3069" s="23"/>
    </row>
    <row r="3070" spans="1:2">
      <c r="A3070" s="23" t="s">
        <v>3390</v>
      </c>
      <c r="B3070" s="23"/>
    </row>
    <row r="3071" spans="1:2">
      <c r="A3071" s="23" t="s">
        <v>3391</v>
      </c>
      <c r="B3071" s="23"/>
    </row>
    <row r="3072" spans="1:2">
      <c r="A3072" s="23" t="s">
        <v>3392</v>
      </c>
      <c r="B3072" s="23"/>
    </row>
    <row r="3073" spans="1:2">
      <c r="A3073" s="23" t="s">
        <v>3393</v>
      </c>
      <c r="B3073" s="23"/>
    </row>
    <row r="3074" spans="1:2">
      <c r="A3074" s="23" t="s">
        <v>3394</v>
      </c>
      <c r="B3074" s="23"/>
    </row>
    <row r="3075" spans="1:2">
      <c r="A3075" s="23" t="s">
        <v>3395</v>
      </c>
      <c r="B3075" s="23"/>
    </row>
    <row r="3076" spans="1:2">
      <c r="A3076" s="23" t="s">
        <v>3396</v>
      </c>
      <c r="B3076" s="23"/>
    </row>
    <row r="3077" spans="1:2">
      <c r="A3077" s="23" t="s">
        <v>3397</v>
      </c>
      <c r="B3077" s="23"/>
    </row>
    <row r="3078" spans="1:2">
      <c r="A3078" s="23" t="s">
        <v>3398</v>
      </c>
      <c r="B3078" s="23"/>
    </row>
    <row r="3079" spans="1:2">
      <c r="A3079" s="23" t="s">
        <v>3399</v>
      </c>
      <c r="B3079" s="23"/>
    </row>
    <row r="3080" spans="1:2">
      <c r="A3080" s="23" t="s">
        <v>3400</v>
      </c>
      <c r="B3080" s="23"/>
    </row>
    <row r="3081" spans="1:2">
      <c r="A3081" s="23" t="s">
        <v>3401</v>
      </c>
      <c r="B3081" s="23"/>
    </row>
    <row r="3082" spans="1:2">
      <c r="A3082" s="23" t="s">
        <v>3402</v>
      </c>
      <c r="B3082" s="23"/>
    </row>
    <row r="3083" spans="1:2">
      <c r="A3083" s="23" t="s">
        <v>3403</v>
      </c>
      <c r="B3083" s="23"/>
    </row>
    <row r="3084" spans="1:2">
      <c r="A3084" s="23" t="s">
        <v>3404</v>
      </c>
      <c r="B3084" s="23"/>
    </row>
    <row r="3085" spans="1:2">
      <c r="A3085" s="23" t="s">
        <v>3405</v>
      </c>
      <c r="B3085" s="23"/>
    </row>
    <row r="3086" spans="1:2">
      <c r="A3086" s="23" t="s">
        <v>3406</v>
      </c>
      <c r="B3086" s="23"/>
    </row>
    <row r="3087" spans="1:2">
      <c r="A3087" s="23" t="s">
        <v>3407</v>
      </c>
      <c r="B3087" s="23"/>
    </row>
    <row r="3088" spans="1:2">
      <c r="A3088" s="23" t="s">
        <v>3408</v>
      </c>
      <c r="B3088" s="23"/>
    </row>
    <row r="3089" spans="1:2">
      <c r="A3089" s="23" t="s">
        <v>3409</v>
      </c>
      <c r="B3089" s="23"/>
    </row>
    <row r="3090" spans="1:2">
      <c r="A3090" s="23" t="s">
        <v>3410</v>
      </c>
      <c r="B3090" s="23"/>
    </row>
    <row r="3091" spans="1:2">
      <c r="A3091" s="23" t="s">
        <v>3411</v>
      </c>
      <c r="B3091" s="23"/>
    </row>
    <row r="3092" spans="1:2">
      <c r="A3092" s="23" t="s">
        <v>3412</v>
      </c>
      <c r="B3092" s="23"/>
    </row>
    <row r="3093" spans="1:2">
      <c r="A3093" s="23" t="s">
        <v>3413</v>
      </c>
      <c r="B3093" s="23"/>
    </row>
    <row r="3094" spans="1:2">
      <c r="A3094" s="23" t="s">
        <v>3414</v>
      </c>
      <c r="B3094" s="23"/>
    </row>
    <row r="3095" spans="1:2">
      <c r="A3095" s="23" t="s">
        <v>3415</v>
      </c>
      <c r="B3095" s="23"/>
    </row>
    <row r="3096" spans="1:2">
      <c r="A3096" s="23" t="s">
        <v>3416</v>
      </c>
      <c r="B3096" s="23"/>
    </row>
    <row r="3097" spans="1:2">
      <c r="A3097" s="23" t="s">
        <v>3417</v>
      </c>
      <c r="B3097" s="23"/>
    </row>
    <row r="3098" spans="1:2">
      <c r="A3098" s="23" t="s">
        <v>3418</v>
      </c>
      <c r="B3098" s="23"/>
    </row>
    <row r="3099" spans="1:2">
      <c r="A3099" s="23" t="s">
        <v>3419</v>
      </c>
      <c r="B3099" s="23"/>
    </row>
    <row r="3100" spans="1:2">
      <c r="A3100" s="23" t="s">
        <v>3420</v>
      </c>
      <c r="B3100" s="23"/>
    </row>
    <row r="3101" spans="1:2">
      <c r="A3101" s="23" t="s">
        <v>3421</v>
      </c>
      <c r="B3101" s="23"/>
    </row>
    <row r="3102" spans="1:2">
      <c r="A3102" s="23" t="s">
        <v>3422</v>
      </c>
      <c r="B3102" s="23"/>
    </row>
    <row r="3103" spans="1:2">
      <c r="A3103" s="23" t="s">
        <v>3423</v>
      </c>
      <c r="B3103" s="23"/>
    </row>
    <row r="3104" spans="1:2">
      <c r="A3104" s="23" t="s">
        <v>3424</v>
      </c>
      <c r="B3104" s="23"/>
    </row>
    <row r="3105" spans="1:2">
      <c r="A3105" s="23" t="s">
        <v>3425</v>
      </c>
      <c r="B3105" s="23"/>
    </row>
    <row r="3106" spans="1:2">
      <c r="A3106" s="23" t="s">
        <v>3426</v>
      </c>
      <c r="B3106" s="23"/>
    </row>
    <row r="3107" spans="1:2">
      <c r="A3107" s="23" t="s">
        <v>3427</v>
      </c>
      <c r="B3107" s="23"/>
    </row>
    <row r="3108" spans="1:2">
      <c r="A3108" s="23" t="s">
        <v>3428</v>
      </c>
      <c r="B3108" s="23"/>
    </row>
    <row r="3109" spans="1:2">
      <c r="A3109" s="23" t="s">
        <v>3429</v>
      </c>
      <c r="B3109" s="23"/>
    </row>
    <row r="3110" spans="1:2">
      <c r="A3110" s="23" t="s">
        <v>3430</v>
      </c>
      <c r="B3110" s="23"/>
    </row>
    <row r="3111" spans="1:2">
      <c r="A3111" s="23" t="s">
        <v>3431</v>
      </c>
      <c r="B3111" s="23"/>
    </row>
    <row r="3112" spans="1:2">
      <c r="A3112" s="23" t="s">
        <v>3432</v>
      </c>
      <c r="B3112" s="23"/>
    </row>
    <row r="3113" spans="1:2">
      <c r="A3113" s="23" t="s">
        <v>3433</v>
      </c>
      <c r="B3113" s="23"/>
    </row>
    <row r="3114" spans="1:2">
      <c r="A3114" s="23" t="s">
        <v>3434</v>
      </c>
      <c r="B3114" s="23"/>
    </row>
    <row r="3115" spans="1:2">
      <c r="A3115" s="23" t="s">
        <v>3435</v>
      </c>
      <c r="B3115" s="23"/>
    </row>
    <row r="3116" spans="1:2">
      <c r="A3116" s="23" t="s">
        <v>3436</v>
      </c>
      <c r="B3116" s="23"/>
    </row>
    <row r="3117" spans="1:2">
      <c r="A3117" s="23" t="s">
        <v>3437</v>
      </c>
      <c r="B3117" s="23"/>
    </row>
    <row r="3118" spans="1:2">
      <c r="A3118" s="23" t="s">
        <v>3438</v>
      </c>
      <c r="B3118" s="23"/>
    </row>
    <row r="3119" spans="1:2">
      <c r="A3119" s="23" t="s">
        <v>3439</v>
      </c>
      <c r="B3119" s="23"/>
    </row>
    <row r="3120" spans="1:2">
      <c r="A3120" s="23" t="s">
        <v>3440</v>
      </c>
      <c r="B3120" s="23"/>
    </row>
    <row r="3121" spans="1:2">
      <c r="A3121" s="23" t="s">
        <v>3441</v>
      </c>
      <c r="B3121" s="23"/>
    </row>
    <row r="3122" spans="1:2">
      <c r="A3122" s="23" t="s">
        <v>3442</v>
      </c>
      <c r="B3122" s="23"/>
    </row>
    <row r="3123" spans="1:2">
      <c r="A3123" s="23" t="s">
        <v>3443</v>
      </c>
      <c r="B3123" s="23"/>
    </row>
    <row r="3124" spans="1:2">
      <c r="A3124" s="23" t="s">
        <v>3444</v>
      </c>
      <c r="B3124" s="23"/>
    </row>
    <row r="3125" spans="1:2">
      <c r="A3125" s="23" t="s">
        <v>3445</v>
      </c>
      <c r="B3125" s="23"/>
    </row>
    <row r="3126" spans="1:2">
      <c r="A3126" s="23" t="s">
        <v>3446</v>
      </c>
      <c r="B3126" s="23"/>
    </row>
    <row r="3127" spans="1:2">
      <c r="A3127" s="23" t="s">
        <v>3447</v>
      </c>
      <c r="B3127" s="23"/>
    </row>
    <row r="3128" spans="1:2">
      <c r="A3128" s="23" t="s">
        <v>3448</v>
      </c>
      <c r="B3128" s="23"/>
    </row>
    <row r="3129" spans="1:2">
      <c r="A3129" s="23" t="s">
        <v>3449</v>
      </c>
      <c r="B3129" s="23"/>
    </row>
    <row r="3130" spans="1:2">
      <c r="A3130" s="23" t="s">
        <v>3450</v>
      </c>
      <c r="B3130" s="23"/>
    </row>
    <row r="3131" spans="1:2">
      <c r="A3131" s="23" t="s">
        <v>3451</v>
      </c>
      <c r="B3131" s="23"/>
    </row>
    <row r="3132" spans="1:2">
      <c r="A3132" s="23" t="s">
        <v>3452</v>
      </c>
      <c r="B3132" s="23"/>
    </row>
    <row r="3133" spans="1:2">
      <c r="A3133" s="23" t="s">
        <v>3453</v>
      </c>
      <c r="B3133" s="23"/>
    </row>
    <row r="3134" spans="1:2">
      <c r="A3134" s="23" t="s">
        <v>3454</v>
      </c>
      <c r="B3134" s="23"/>
    </row>
    <row r="3135" spans="1:2">
      <c r="A3135" s="23" t="s">
        <v>3455</v>
      </c>
      <c r="B3135" s="23"/>
    </row>
    <row r="3136" spans="1:2">
      <c r="A3136" s="23" t="s">
        <v>3456</v>
      </c>
      <c r="B3136" s="23"/>
    </row>
    <row r="3137" spans="1:2">
      <c r="A3137" s="23" t="s">
        <v>3457</v>
      </c>
      <c r="B3137" s="23"/>
    </row>
    <row r="3138" spans="1:2">
      <c r="A3138" s="23" t="s">
        <v>3458</v>
      </c>
      <c r="B3138" s="23"/>
    </row>
    <row r="3139" spans="1:2">
      <c r="A3139" s="23" t="s">
        <v>3459</v>
      </c>
      <c r="B3139" s="23"/>
    </row>
    <row r="3140" spans="1:2">
      <c r="A3140" s="23" t="s">
        <v>3460</v>
      </c>
      <c r="B3140" s="23"/>
    </row>
    <row r="3141" spans="1:2">
      <c r="A3141" s="23" t="s">
        <v>3461</v>
      </c>
      <c r="B3141" s="23"/>
    </row>
    <row r="3142" spans="1:2">
      <c r="A3142" s="23" t="s">
        <v>3462</v>
      </c>
      <c r="B3142" s="23"/>
    </row>
    <row r="3143" spans="1:2">
      <c r="A3143" s="23" t="s">
        <v>3463</v>
      </c>
      <c r="B3143" s="23"/>
    </row>
    <row r="3144" spans="1:2">
      <c r="A3144" s="23" t="s">
        <v>3464</v>
      </c>
      <c r="B3144" s="23"/>
    </row>
    <row r="3145" spans="1:2">
      <c r="A3145" s="23" t="s">
        <v>3465</v>
      </c>
      <c r="B3145" s="23"/>
    </row>
    <row r="3146" spans="1:2">
      <c r="A3146" s="23" t="s">
        <v>3466</v>
      </c>
      <c r="B3146" s="23"/>
    </row>
    <row r="3147" spans="1:2">
      <c r="A3147" s="23" t="s">
        <v>3467</v>
      </c>
      <c r="B3147" s="23"/>
    </row>
    <row r="3148" spans="1:2">
      <c r="A3148" s="23" t="s">
        <v>3468</v>
      </c>
      <c r="B3148" s="23"/>
    </row>
    <row r="3149" spans="1:2">
      <c r="A3149" s="23" t="s">
        <v>3469</v>
      </c>
      <c r="B3149" s="23"/>
    </row>
    <row r="3150" spans="1:2">
      <c r="A3150" s="23" t="s">
        <v>3470</v>
      </c>
      <c r="B3150" s="23"/>
    </row>
    <row r="3151" spans="1:2">
      <c r="A3151" s="23" t="s">
        <v>3471</v>
      </c>
      <c r="B3151" s="23"/>
    </row>
    <row r="3152" spans="1:2">
      <c r="A3152" s="23" t="s">
        <v>3472</v>
      </c>
      <c r="B3152" s="23"/>
    </row>
    <row r="3153" spans="1:2">
      <c r="A3153" s="23" t="s">
        <v>3473</v>
      </c>
      <c r="B3153" s="23"/>
    </row>
    <row r="3154" spans="1:2">
      <c r="A3154" s="23" t="s">
        <v>3474</v>
      </c>
      <c r="B3154" s="23"/>
    </row>
    <row r="3155" spans="1:2">
      <c r="A3155" s="23" t="s">
        <v>3475</v>
      </c>
      <c r="B3155" s="23"/>
    </row>
    <row r="3156" spans="1:2">
      <c r="A3156" s="23" t="s">
        <v>3476</v>
      </c>
      <c r="B3156" s="23"/>
    </row>
    <row r="3157" spans="1:2">
      <c r="A3157" s="23" t="s">
        <v>3477</v>
      </c>
      <c r="B3157" s="23"/>
    </row>
    <row r="3158" spans="1:2">
      <c r="A3158" s="23" t="s">
        <v>3478</v>
      </c>
      <c r="B3158" s="23"/>
    </row>
    <row r="3159" spans="1:2">
      <c r="A3159" s="23" t="s">
        <v>3479</v>
      </c>
      <c r="B3159" s="23"/>
    </row>
    <row r="3160" spans="1:2">
      <c r="A3160" s="23" t="s">
        <v>3480</v>
      </c>
      <c r="B3160" s="23"/>
    </row>
    <row r="3161" spans="1:2">
      <c r="A3161" s="23" t="s">
        <v>3481</v>
      </c>
      <c r="B3161" s="23"/>
    </row>
    <row r="3162" spans="1:2">
      <c r="A3162" s="23" t="s">
        <v>3482</v>
      </c>
      <c r="B3162" s="23"/>
    </row>
    <row r="3163" spans="1:2">
      <c r="A3163" s="23" t="s">
        <v>3483</v>
      </c>
      <c r="B3163" s="23"/>
    </row>
    <row r="3164" spans="1:2">
      <c r="A3164" s="23" t="s">
        <v>3484</v>
      </c>
      <c r="B3164" s="23"/>
    </row>
    <row r="3165" spans="1:2">
      <c r="A3165" s="23" t="s">
        <v>3485</v>
      </c>
      <c r="B3165" s="23"/>
    </row>
    <row r="3166" spans="1:2">
      <c r="A3166" s="23" t="s">
        <v>3486</v>
      </c>
      <c r="B3166" s="23"/>
    </row>
    <row r="3167" spans="1:2">
      <c r="A3167" s="23" t="s">
        <v>3487</v>
      </c>
      <c r="B3167" s="23"/>
    </row>
    <row r="3168" spans="1:2">
      <c r="A3168" s="23" t="s">
        <v>3488</v>
      </c>
      <c r="B3168" s="23"/>
    </row>
    <row r="3169" spans="1:2">
      <c r="A3169" s="23" t="s">
        <v>3489</v>
      </c>
      <c r="B3169" s="23"/>
    </row>
    <row r="3170" spans="1:2">
      <c r="A3170" s="23" t="s">
        <v>3490</v>
      </c>
      <c r="B3170" s="23"/>
    </row>
    <row r="3171" spans="1:2">
      <c r="A3171" s="23" t="s">
        <v>3491</v>
      </c>
      <c r="B3171" s="23"/>
    </row>
    <row r="3172" spans="1:2">
      <c r="A3172" s="23" t="s">
        <v>3492</v>
      </c>
      <c r="B3172" s="23"/>
    </row>
    <row r="3173" spans="1:2">
      <c r="A3173" s="23" t="s">
        <v>3493</v>
      </c>
      <c r="B3173" s="23"/>
    </row>
    <row r="3174" spans="1:2">
      <c r="A3174" s="23" t="s">
        <v>3494</v>
      </c>
      <c r="B3174" s="23"/>
    </row>
    <row r="3175" spans="1:2">
      <c r="A3175" s="23" t="s">
        <v>3495</v>
      </c>
      <c r="B3175" s="23"/>
    </row>
    <row r="3176" spans="1:2">
      <c r="A3176" s="23" t="s">
        <v>3496</v>
      </c>
      <c r="B3176" s="23"/>
    </row>
    <row r="3177" spans="1:2">
      <c r="A3177" s="23" t="s">
        <v>3497</v>
      </c>
      <c r="B3177" s="23"/>
    </row>
    <row r="3178" spans="1:2">
      <c r="A3178" s="23" t="s">
        <v>3498</v>
      </c>
      <c r="B3178" s="23"/>
    </row>
    <row r="3179" spans="1:2">
      <c r="A3179" s="23" t="s">
        <v>3499</v>
      </c>
      <c r="B3179" s="23"/>
    </row>
    <row r="3180" spans="1:2">
      <c r="A3180" s="23" t="s">
        <v>3500</v>
      </c>
      <c r="B3180" s="23"/>
    </row>
    <row r="3181" spans="1:2">
      <c r="A3181" s="23" t="s">
        <v>3501</v>
      </c>
      <c r="B3181" s="23"/>
    </row>
    <row r="3182" spans="1:2">
      <c r="A3182" s="23" t="s">
        <v>3502</v>
      </c>
      <c r="B3182" s="23"/>
    </row>
    <row r="3183" spans="1:2">
      <c r="A3183" s="23" t="s">
        <v>3503</v>
      </c>
      <c r="B3183" s="23"/>
    </row>
    <row r="3184" spans="1:2">
      <c r="A3184" s="23" t="s">
        <v>3504</v>
      </c>
      <c r="B3184" s="23"/>
    </row>
    <row r="3185" spans="1:2">
      <c r="A3185" s="23" t="s">
        <v>3505</v>
      </c>
      <c r="B3185" s="23"/>
    </row>
    <row r="3186" spans="1:2">
      <c r="A3186" s="23" t="s">
        <v>3506</v>
      </c>
      <c r="B3186" s="23"/>
    </row>
    <row r="3187" spans="1:2">
      <c r="A3187" s="23" t="s">
        <v>3507</v>
      </c>
      <c r="B3187" s="23"/>
    </row>
    <row r="3188" spans="1:2">
      <c r="A3188" s="23" t="s">
        <v>3508</v>
      </c>
      <c r="B3188" s="23"/>
    </row>
    <row r="3189" spans="1:2">
      <c r="A3189" s="23" t="s">
        <v>3509</v>
      </c>
      <c r="B3189" s="23"/>
    </row>
    <row r="3190" spans="1:2">
      <c r="A3190" s="23" t="s">
        <v>3510</v>
      </c>
      <c r="B3190" s="23"/>
    </row>
    <row r="3191" spans="1:2">
      <c r="A3191" s="23" t="s">
        <v>3511</v>
      </c>
      <c r="B3191" s="23"/>
    </row>
    <row r="3192" spans="1:2">
      <c r="A3192" s="23" t="s">
        <v>3512</v>
      </c>
      <c r="B3192" s="23"/>
    </row>
    <row r="3193" spans="1:2">
      <c r="A3193" s="23" t="s">
        <v>3513</v>
      </c>
      <c r="B3193" s="23"/>
    </row>
    <row r="3194" spans="1:2">
      <c r="A3194" s="23" t="s">
        <v>3514</v>
      </c>
      <c r="B3194" s="23"/>
    </row>
    <row r="3195" spans="1:2">
      <c r="A3195" s="23" t="s">
        <v>3515</v>
      </c>
      <c r="B3195" s="23"/>
    </row>
    <row r="3196" spans="1:2">
      <c r="A3196" s="23" t="s">
        <v>3516</v>
      </c>
      <c r="B3196" s="23"/>
    </row>
    <row r="3197" spans="1:2">
      <c r="A3197" s="23" t="s">
        <v>3517</v>
      </c>
      <c r="B3197" s="23"/>
    </row>
    <row r="3198" spans="1:2">
      <c r="A3198" s="23" t="s">
        <v>3518</v>
      </c>
      <c r="B3198" s="23"/>
    </row>
    <row r="3199" spans="1:2">
      <c r="A3199" s="23" t="s">
        <v>3519</v>
      </c>
      <c r="B3199" s="23"/>
    </row>
    <row r="3200" spans="1:2">
      <c r="A3200" s="23" t="s">
        <v>3520</v>
      </c>
      <c r="B3200" s="23"/>
    </row>
    <row r="3201" spans="1:2">
      <c r="A3201" s="23" t="s">
        <v>3521</v>
      </c>
      <c r="B3201" s="23"/>
    </row>
    <row r="3202" spans="1:2">
      <c r="A3202" s="23" t="s">
        <v>3522</v>
      </c>
      <c r="B3202" s="23"/>
    </row>
    <row r="3203" spans="1:2">
      <c r="A3203" s="23" t="s">
        <v>3523</v>
      </c>
      <c r="B3203" s="23"/>
    </row>
    <row r="3204" spans="1:2">
      <c r="A3204" s="23" t="s">
        <v>3524</v>
      </c>
      <c r="B3204" s="23"/>
    </row>
    <row r="3205" spans="1:2">
      <c r="A3205" s="23" t="s">
        <v>3525</v>
      </c>
      <c r="B3205" s="23"/>
    </row>
    <row r="3206" spans="1:2">
      <c r="A3206" s="23" t="s">
        <v>3526</v>
      </c>
      <c r="B3206" s="23"/>
    </row>
    <row r="3207" spans="1:2">
      <c r="A3207" s="23" t="s">
        <v>3527</v>
      </c>
      <c r="B3207" s="23"/>
    </row>
    <row r="3208" spans="1:2">
      <c r="A3208" s="23" t="s">
        <v>3528</v>
      </c>
      <c r="B3208" s="23"/>
    </row>
    <row r="3209" spans="1:2">
      <c r="A3209" s="23" t="s">
        <v>3529</v>
      </c>
      <c r="B3209" s="23"/>
    </row>
    <row r="3210" spans="1:2">
      <c r="A3210" s="23" t="s">
        <v>3530</v>
      </c>
      <c r="B3210" s="23"/>
    </row>
    <row r="3211" spans="1:2">
      <c r="A3211" s="23" t="s">
        <v>3531</v>
      </c>
      <c r="B3211" s="23"/>
    </row>
    <row r="3212" spans="1:2">
      <c r="A3212" s="23" t="s">
        <v>3532</v>
      </c>
      <c r="B3212" s="23"/>
    </row>
    <row r="3213" spans="1:2">
      <c r="A3213" s="23" t="s">
        <v>3533</v>
      </c>
      <c r="B3213" s="23"/>
    </row>
    <row r="3214" spans="1:2">
      <c r="A3214" s="23" t="s">
        <v>3534</v>
      </c>
      <c r="B3214" s="23"/>
    </row>
    <row r="3215" spans="1:2">
      <c r="A3215" s="23" t="s">
        <v>3535</v>
      </c>
      <c r="B3215" s="23"/>
    </row>
    <row r="3216" spans="1:2">
      <c r="A3216" s="23" t="s">
        <v>3536</v>
      </c>
      <c r="B3216" s="23"/>
    </row>
    <row r="3217" spans="1:2">
      <c r="A3217" s="23" t="s">
        <v>3537</v>
      </c>
      <c r="B3217" s="23"/>
    </row>
    <row r="3218" spans="1:2">
      <c r="A3218" s="23" t="s">
        <v>3538</v>
      </c>
      <c r="B3218" s="23"/>
    </row>
    <row r="3219" spans="1:2">
      <c r="A3219" s="23" t="s">
        <v>3539</v>
      </c>
      <c r="B3219" s="23"/>
    </row>
    <row r="3220" spans="1:2">
      <c r="A3220" s="23" t="s">
        <v>3540</v>
      </c>
      <c r="B3220" s="23"/>
    </row>
    <row r="3221" spans="1:2">
      <c r="A3221" s="23" t="s">
        <v>3541</v>
      </c>
      <c r="B3221" s="23"/>
    </row>
    <row r="3222" spans="1:2">
      <c r="A3222" s="23" t="s">
        <v>3542</v>
      </c>
      <c r="B3222" s="23"/>
    </row>
    <row r="3223" spans="1:2">
      <c r="A3223" s="23" t="s">
        <v>3543</v>
      </c>
      <c r="B3223" s="23"/>
    </row>
    <row r="3224" spans="1:2">
      <c r="A3224" s="23" t="s">
        <v>3544</v>
      </c>
      <c r="B3224" s="23"/>
    </row>
    <row r="3225" spans="1:2">
      <c r="A3225" s="23" t="s">
        <v>3545</v>
      </c>
      <c r="B3225" s="23"/>
    </row>
    <row r="3226" spans="1:2">
      <c r="A3226" s="23" t="s">
        <v>3546</v>
      </c>
      <c r="B3226" s="23"/>
    </row>
    <row r="3227" spans="1:2">
      <c r="A3227" s="23" t="s">
        <v>3547</v>
      </c>
      <c r="B3227" s="23"/>
    </row>
    <row r="3228" spans="1:2">
      <c r="A3228" s="23" t="s">
        <v>3548</v>
      </c>
      <c r="B3228" s="23"/>
    </row>
    <row r="3229" spans="1:2">
      <c r="A3229" s="23" t="s">
        <v>3549</v>
      </c>
      <c r="B3229" s="23"/>
    </row>
    <row r="3230" spans="1:2">
      <c r="A3230" s="23" t="s">
        <v>3550</v>
      </c>
      <c r="B3230" s="23"/>
    </row>
    <row r="3231" spans="1:2">
      <c r="A3231" s="23" t="s">
        <v>3551</v>
      </c>
      <c r="B3231" s="23"/>
    </row>
    <row r="3232" spans="1:2">
      <c r="A3232" s="23" t="s">
        <v>3552</v>
      </c>
      <c r="B3232" s="23"/>
    </row>
    <row r="3233" spans="1:2">
      <c r="A3233" s="23" t="s">
        <v>3553</v>
      </c>
      <c r="B3233" s="23"/>
    </row>
    <row r="3234" spans="1:2">
      <c r="A3234" s="23" t="s">
        <v>3554</v>
      </c>
      <c r="B3234" s="23"/>
    </row>
    <row r="3235" spans="1:2">
      <c r="A3235" s="23" t="s">
        <v>3555</v>
      </c>
      <c r="B3235" s="23"/>
    </row>
    <row r="3236" spans="1:2">
      <c r="A3236" s="23" t="s">
        <v>3556</v>
      </c>
      <c r="B3236" s="23"/>
    </row>
    <row r="3237" spans="1:2">
      <c r="A3237" s="23" t="s">
        <v>3557</v>
      </c>
      <c r="B3237" s="23"/>
    </row>
    <row r="3238" spans="1:2">
      <c r="A3238" s="23" t="s">
        <v>3558</v>
      </c>
      <c r="B3238" s="23"/>
    </row>
    <row r="3239" spans="1:2">
      <c r="A3239" s="23" t="s">
        <v>3559</v>
      </c>
      <c r="B3239" s="23"/>
    </row>
    <row r="3240" spans="1:2">
      <c r="A3240" s="23" t="s">
        <v>3560</v>
      </c>
      <c r="B3240" s="23"/>
    </row>
    <row r="3241" spans="1:2">
      <c r="A3241" s="23" t="s">
        <v>3561</v>
      </c>
      <c r="B3241" s="23"/>
    </row>
    <row r="3242" spans="1:2">
      <c r="A3242" s="23" t="s">
        <v>3562</v>
      </c>
      <c r="B3242" s="23"/>
    </row>
    <row r="3243" spans="1:2">
      <c r="A3243" s="23" t="s">
        <v>3563</v>
      </c>
      <c r="B3243" s="23"/>
    </row>
    <row r="3244" spans="1:2">
      <c r="A3244" s="23" t="s">
        <v>3564</v>
      </c>
      <c r="B3244" s="23"/>
    </row>
    <row r="3245" spans="1:2">
      <c r="A3245" s="23" t="s">
        <v>3565</v>
      </c>
      <c r="B3245" s="23"/>
    </row>
    <row r="3246" spans="1:2">
      <c r="A3246" s="23" t="s">
        <v>3566</v>
      </c>
      <c r="B3246" s="23"/>
    </row>
    <row r="3247" spans="1:2">
      <c r="A3247" s="23" t="s">
        <v>3567</v>
      </c>
      <c r="B3247" s="23"/>
    </row>
    <row r="3248" spans="1:2">
      <c r="A3248" s="23" t="s">
        <v>3568</v>
      </c>
      <c r="B3248" s="23"/>
    </row>
    <row r="3249" spans="1:2">
      <c r="A3249" s="23" t="s">
        <v>3569</v>
      </c>
      <c r="B3249" s="23"/>
    </row>
    <row r="3250" spans="1:2">
      <c r="A3250" s="23" t="s">
        <v>3570</v>
      </c>
      <c r="B3250" s="23"/>
    </row>
    <row r="3251" spans="1:2">
      <c r="A3251" s="23" t="s">
        <v>3571</v>
      </c>
      <c r="B3251" s="23"/>
    </row>
    <row r="3252" spans="1:2">
      <c r="A3252" s="23" t="s">
        <v>3572</v>
      </c>
      <c r="B3252" s="23"/>
    </row>
    <row r="3253" spans="1:2">
      <c r="A3253" s="23" t="s">
        <v>3573</v>
      </c>
      <c r="B3253" s="23"/>
    </row>
    <row r="3254" spans="1:2">
      <c r="A3254" s="23" t="s">
        <v>3574</v>
      </c>
      <c r="B3254" s="23"/>
    </row>
    <row r="3255" spans="1:2">
      <c r="A3255" s="23" t="s">
        <v>3575</v>
      </c>
      <c r="B3255" s="23"/>
    </row>
    <row r="3256" spans="1:2">
      <c r="A3256" s="23" t="s">
        <v>3576</v>
      </c>
      <c r="B3256" s="23"/>
    </row>
    <row r="3257" spans="1:2">
      <c r="A3257" s="23" t="s">
        <v>3577</v>
      </c>
      <c r="B3257" s="23"/>
    </row>
    <row r="3258" spans="1:2">
      <c r="A3258" s="23" t="s">
        <v>3578</v>
      </c>
      <c r="B3258" s="23"/>
    </row>
    <row r="3259" spans="1:2">
      <c r="A3259" s="23" t="s">
        <v>3579</v>
      </c>
      <c r="B3259" s="23"/>
    </row>
    <row r="3260" spans="1:2">
      <c r="A3260" s="23" t="s">
        <v>3580</v>
      </c>
      <c r="B3260" s="23"/>
    </row>
    <row r="3261" spans="1:2">
      <c r="A3261" s="23" t="s">
        <v>3581</v>
      </c>
      <c r="B3261" s="23"/>
    </row>
    <row r="3262" spans="1:2">
      <c r="A3262" s="23" t="s">
        <v>3582</v>
      </c>
      <c r="B3262" s="23"/>
    </row>
    <row r="3263" spans="1:2">
      <c r="A3263" s="23" t="s">
        <v>3583</v>
      </c>
      <c r="B3263" s="23"/>
    </row>
    <row r="3264" spans="1:2">
      <c r="A3264" s="23" t="s">
        <v>3584</v>
      </c>
      <c r="B3264" s="23"/>
    </row>
    <row r="3265" spans="1:2">
      <c r="A3265" s="23" t="s">
        <v>3585</v>
      </c>
      <c r="B3265" s="23"/>
    </row>
    <row r="3266" spans="1:2">
      <c r="A3266" s="23" t="s">
        <v>3586</v>
      </c>
      <c r="B3266" s="23"/>
    </row>
    <row r="3267" spans="1:2">
      <c r="A3267" s="23" t="s">
        <v>3587</v>
      </c>
      <c r="B3267" s="23"/>
    </row>
    <row r="3268" spans="1:2">
      <c r="A3268" s="23" t="s">
        <v>3588</v>
      </c>
      <c r="B3268" s="23"/>
    </row>
    <row r="3269" spans="1:2">
      <c r="A3269" s="23" t="s">
        <v>3589</v>
      </c>
      <c r="B3269" s="23"/>
    </row>
    <row r="3270" spans="1:2">
      <c r="A3270" s="23" t="s">
        <v>3590</v>
      </c>
      <c r="B3270" s="23"/>
    </row>
    <row r="3271" spans="1:2">
      <c r="A3271" s="23" t="s">
        <v>3591</v>
      </c>
      <c r="B3271" s="23"/>
    </row>
    <row r="3272" spans="1:2">
      <c r="A3272" s="23" t="s">
        <v>3592</v>
      </c>
      <c r="B3272" s="23"/>
    </row>
    <row r="3273" spans="1:2">
      <c r="A3273" s="23" t="s">
        <v>3593</v>
      </c>
      <c r="B3273" s="23"/>
    </row>
    <row r="3274" spans="1:2">
      <c r="A3274" s="23" t="s">
        <v>3594</v>
      </c>
      <c r="B3274" s="23"/>
    </row>
    <row r="3275" spans="1:2">
      <c r="A3275" s="23" t="s">
        <v>3595</v>
      </c>
      <c r="B3275" s="23"/>
    </row>
    <row r="3276" spans="1:2">
      <c r="A3276" s="23" t="s">
        <v>3596</v>
      </c>
      <c r="B3276" s="23"/>
    </row>
    <row r="3277" spans="1:2">
      <c r="A3277" s="23" t="s">
        <v>3597</v>
      </c>
      <c r="B3277" s="23"/>
    </row>
    <row r="3278" spans="1:2">
      <c r="A3278" s="23" t="s">
        <v>3598</v>
      </c>
      <c r="B3278" s="23"/>
    </row>
    <row r="3279" spans="1:2">
      <c r="A3279" s="23" t="s">
        <v>3599</v>
      </c>
      <c r="B3279" s="23"/>
    </row>
    <row r="3280" spans="1:2">
      <c r="A3280" s="23" t="s">
        <v>3600</v>
      </c>
      <c r="B3280" s="23"/>
    </row>
    <row r="3281" spans="1:2">
      <c r="A3281" s="23" t="s">
        <v>3601</v>
      </c>
      <c r="B3281" s="23"/>
    </row>
    <row r="3282" spans="1:2">
      <c r="A3282" s="23" t="s">
        <v>3602</v>
      </c>
      <c r="B3282" s="23"/>
    </row>
    <row r="3283" spans="1:2">
      <c r="A3283" s="23" t="s">
        <v>3603</v>
      </c>
      <c r="B3283" s="23"/>
    </row>
    <row r="3284" spans="1:2">
      <c r="A3284" s="23" t="s">
        <v>3604</v>
      </c>
      <c r="B3284" s="23"/>
    </row>
    <row r="3285" spans="1:2">
      <c r="A3285" s="23" t="s">
        <v>3605</v>
      </c>
      <c r="B3285" s="23"/>
    </row>
    <row r="3286" spans="1:2">
      <c r="A3286" s="23" t="s">
        <v>3606</v>
      </c>
      <c r="B3286" s="23"/>
    </row>
    <row r="3287" spans="1:2">
      <c r="A3287" s="23" t="s">
        <v>3607</v>
      </c>
      <c r="B3287" s="23"/>
    </row>
    <row r="3288" spans="1:2">
      <c r="A3288" s="23" t="s">
        <v>3608</v>
      </c>
      <c r="B3288" s="23"/>
    </row>
    <row r="3289" spans="1:2">
      <c r="A3289" s="23" t="s">
        <v>3609</v>
      </c>
      <c r="B3289" s="23"/>
    </row>
    <row r="3290" spans="1:2">
      <c r="A3290" s="23" t="s">
        <v>3610</v>
      </c>
      <c r="B3290" s="23"/>
    </row>
    <row r="3291" spans="1:2">
      <c r="A3291" s="23" t="s">
        <v>3611</v>
      </c>
      <c r="B3291" s="23"/>
    </row>
    <row r="3292" spans="1:2">
      <c r="A3292" s="23" t="s">
        <v>3612</v>
      </c>
      <c r="B3292" s="23"/>
    </row>
    <row r="3293" spans="1:2">
      <c r="A3293" s="23" t="s">
        <v>3613</v>
      </c>
      <c r="B3293" s="23"/>
    </row>
    <row r="3294" spans="1:2">
      <c r="A3294" s="23" t="s">
        <v>3614</v>
      </c>
      <c r="B3294" s="23"/>
    </row>
    <row r="3295" spans="1:2">
      <c r="A3295" s="23" t="s">
        <v>3615</v>
      </c>
      <c r="B3295" s="23"/>
    </row>
    <row r="3296" spans="1:2">
      <c r="A3296" s="23" t="s">
        <v>3616</v>
      </c>
      <c r="B3296" s="23"/>
    </row>
    <row r="3297" spans="1:2">
      <c r="A3297" s="23" t="s">
        <v>3617</v>
      </c>
      <c r="B3297" s="23"/>
    </row>
    <row r="3298" spans="1:2">
      <c r="A3298" s="23" t="s">
        <v>3618</v>
      </c>
      <c r="B3298" s="23"/>
    </row>
    <row r="3299" spans="1:2">
      <c r="A3299" s="23" t="s">
        <v>3619</v>
      </c>
      <c r="B3299" s="23"/>
    </row>
    <row r="3300" spans="1:2">
      <c r="A3300" s="23" t="s">
        <v>3620</v>
      </c>
      <c r="B3300" s="23"/>
    </row>
    <row r="3301" spans="1:2">
      <c r="A3301" s="23" t="s">
        <v>3621</v>
      </c>
      <c r="B3301" s="23"/>
    </row>
    <row r="3302" spans="1:2">
      <c r="A3302" s="23" t="s">
        <v>3622</v>
      </c>
      <c r="B3302" s="23"/>
    </row>
    <row r="3303" spans="1:2">
      <c r="A3303" s="23" t="s">
        <v>3623</v>
      </c>
      <c r="B3303" s="23"/>
    </row>
    <row r="3304" spans="1:2">
      <c r="A3304" s="23" t="s">
        <v>3624</v>
      </c>
      <c r="B3304" s="23"/>
    </row>
    <row r="3305" spans="1:2">
      <c r="A3305" s="23" t="s">
        <v>3625</v>
      </c>
      <c r="B3305" s="23"/>
    </row>
    <row r="3306" spans="1:2">
      <c r="A3306" s="23" t="s">
        <v>3626</v>
      </c>
      <c r="B3306" s="23"/>
    </row>
    <row r="3307" spans="1:2">
      <c r="A3307" s="23" t="s">
        <v>3627</v>
      </c>
      <c r="B3307" s="23"/>
    </row>
    <row r="3308" spans="1:2">
      <c r="A3308" s="23" t="s">
        <v>3628</v>
      </c>
      <c r="B3308" s="23"/>
    </row>
    <row r="3309" spans="1:2">
      <c r="A3309" s="23" t="s">
        <v>3629</v>
      </c>
      <c r="B3309" s="23"/>
    </row>
    <row r="3310" spans="1:2">
      <c r="A3310" s="23" t="s">
        <v>3630</v>
      </c>
      <c r="B3310" s="23"/>
    </row>
    <row r="3311" spans="1:2">
      <c r="A3311" s="23" t="s">
        <v>3631</v>
      </c>
      <c r="B3311" s="23"/>
    </row>
    <row r="3312" spans="1:2">
      <c r="A3312" s="23" t="s">
        <v>3632</v>
      </c>
      <c r="B3312" s="23"/>
    </row>
    <row r="3313" spans="1:2">
      <c r="A3313" s="23" t="s">
        <v>3633</v>
      </c>
      <c r="B3313" s="23"/>
    </row>
    <row r="3314" spans="1:2">
      <c r="A3314" s="23" t="s">
        <v>3634</v>
      </c>
      <c r="B3314" s="23"/>
    </row>
    <row r="3315" spans="1:2">
      <c r="A3315" s="23" t="s">
        <v>3635</v>
      </c>
      <c r="B3315" s="23"/>
    </row>
    <row r="3316" spans="1:2">
      <c r="A3316" s="23" t="s">
        <v>3636</v>
      </c>
      <c r="B3316" s="23"/>
    </row>
    <row r="3317" spans="1:2">
      <c r="A3317" s="23" t="s">
        <v>3637</v>
      </c>
      <c r="B3317" s="23"/>
    </row>
    <row r="3318" spans="1:2">
      <c r="A3318" s="23" t="s">
        <v>3638</v>
      </c>
      <c r="B3318" s="23"/>
    </row>
    <row r="3319" spans="1:2">
      <c r="A3319" s="23" t="s">
        <v>3639</v>
      </c>
      <c r="B3319" s="23"/>
    </row>
    <row r="3320" spans="1:2">
      <c r="A3320" s="23" t="s">
        <v>3640</v>
      </c>
      <c r="B3320" s="23"/>
    </row>
    <row r="3321" spans="1:2">
      <c r="A3321" s="23" t="s">
        <v>3641</v>
      </c>
      <c r="B3321" s="23"/>
    </row>
    <row r="3322" spans="1:2">
      <c r="A3322" s="23" t="s">
        <v>3642</v>
      </c>
      <c r="B3322" s="23"/>
    </row>
    <row r="3323" spans="1:2">
      <c r="A3323" s="23" t="s">
        <v>3643</v>
      </c>
      <c r="B3323" s="23"/>
    </row>
    <row r="3324" spans="1:2">
      <c r="A3324" s="23" t="s">
        <v>3644</v>
      </c>
      <c r="B3324" s="23"/>
    </row>
    <row r="3325" spans="1:2">
      <c r="A3325" s="23" t="s">
        <v>3645</v>
      </c>
      <c r="B3325" s="23"/>
    </row>
    <row r="3326" spans="1:2">
      <c r="A3326" s="23" t="s">
        <v>3646</v>
      </c>
      <c r="B3326" s="23"/>
    </row>
    <row r="3327" spans="1:2">
      <c r="A3327" s="23" t="s">
        <v>3647</v>
      </c>
      <c r="B3327" s="23"/>
    </row>
    <row r="3328" spans="1:2">
      <c r="A3328" s="23" t="s">
        <v>3648</v>
      </c>
      <c r="B3328" s="23"/>
    </row>
    <row r="3329" spans="1:2">
      <c r="A3329" s="23" t="s">
        <v>3649</v>
      </c>
      <c r="B3329" s="23"/>
    </row>
    <row r="3330" spans="1:2">
      <c r="A3330" s="23" t="s">
        <v>3650</v>
      </c>
      <c r="B3330" s="23"/>
    </row>
    <row r="3331" spans="1:2">
      <c r="A3331" s="23" t="s">
        <v>3651</v>
      </c>
      <c r="B3331" s="23"/>
    </row>
    <row r="3332" spans="1:2">
      <c r="A3332" s="23" t="s">
        <v>3652</v>
      </c>
      <c r="B3332" s="23"/>
    </row>
    <row r="3333" spans="1:2">
      <c r="A3333" s="23" t="s">
        <v>3653</v>
      </c>
      <c r="B3333" s="23"/>
    </row>
    <row r="3334" spans="1:2">
      <c r="A3334" s="23" t="s">
        <v>3654</v>
      </c>
      <c r="B3334" s="23"/>
    </row>
    <row r="3335" spans="1:2">
      <c r="A3335" s="23" t="s">
        <v>3655</v>
      </c>
      <c r="B3335" s="23"/>
    </row>
    <row r="3336" spans="1:2">
      <c r="A3336" s="23" t="s">
        <v>3656</v>
      </c>
      <c r="B3336" s="23"/>
    </row>
    <row r="3337" spans="1:2">
      <c r="A3337" s="23" t="s">
        <v>3657</v>
      </c>
      <c r="B3337" s="23"/>
    </row>
    <row r="3338" spans="1:2">
      <c r="A3338" s="23" t="s">
        <v>3658</v>
      </c>
      <c r="B3338" s="23"/>
    </row>
    <row r="3339" spans="1:2">
      <c r="A3339" s="23" t="s">
        <v>3659</v>
      </c>
      <c r="B3339" s="23"/>
    </row>
    <row r="3340" spans="1:2">
      <c r="A3340" s="23" t="s">
        <v>3660</v>
      </c>
      <c r="B3340" s="23"/>
    </row>
    <row r="3341" spans="1:2">
      <c r="A3341" s="23" t="s">
        <v>3661</v>
      </c>
      <c r="B3341" s="23"/>
    </row>
    <row r="3342" spans="1:2">
      <c r="A3342" s="23" t="s">
        <v>3662</v>
      </c>
      <c r="B3342" s="23"/>
    </row>
    <row r="3343" spans="1:2">
      <c r="A3343" s="23" t="s">
        <v>3663</v>
      </c>
      <c r="B3343" s="23"/>
    </row>
    <row r="3344" spans="1:2">
      <c r="A3344" s="23" t="s">
        <v>3664</v>
      </c>
      <c r="B3344" s="23"/>
    </row>
    <row r="3345" spans="1:2">
      <c r="A3345" s="23" t="s">
        <v>3665</v>
      </c>
      <c r="B3345" s="23"/>
    </row>
    <row r="3346" spans="1:2">
      <c r="A3346" s="23" t="s">
        <v>3666</v>
      </c>
      <c r="B3346" s="23"/>
    </row>
    <row r="3347" spans="1:2">
      <c r="A3347" s="23" t="s">
        <v>3667</v>
      </c>
      <c r="B3347" s="23"/>
    </row>
    <row r="3348" spans="1:2">
      <c r="A3348" s="23" t="s">
        <v>3668</v>
      </c>
      <c r="B3348" s="23"/>
    </row>
    <row r="3349" spans="1:2">
      <c r="A3349" s="23" t="s">
        <v>3669</v>
      </c>
      <c r="B3349" s="23"/>
    </row>
    <row r="3350" spans="1:2">
      <c r="A3350" s="23" t="s">
        <v>3670</v>
      </c>
      <c r="B3350" s="23"/>
    </row>
    <row r="3351" spans="1:2">
      <c r="A3351" s="23" t="s">
        <v>3671</v>
      </c>
      <c r="B3351" s="23"/>
    </row>
    <row r="3352" spans="1:2">
      <c r="A3352" s="23" t="s">
        <v>3672</v>
      </c>
      <c r="B3352" s="23"/>
    </row>
    <row r="3353" spans="1:2">
      <c r="A3353" s="23" t="s">
        <v>3673</v>
      </c>
      <c r="B3353" s="23"/>
    </row>
    <row r="3354" spans="1:2">
      <c r="A3354" s="23" t="s">
        <v>3674</v>
      </c>
      <c r="B3354" s="23"/>
    </row>
    <row r="3355" spans="1:2">
      <c r="A3355" s="23" t="s">
        <v>3675</v>
      </c>
      <c r="B3355" s="23"/>
    </row>
    <row r="3356" spans="1:2">
      <c r="A3356" s="23" t="s">
        <v>3676</v>
      </c>
      <c r="B3356" s="23"/>
    </row>
    <row r="3357" spans="1:2">
      <c r="A3357" s="23" t="s">
        <v>3677</v>
      </c>
      <c r="B3357" s="23"/>
    </row>
    <row r="3358" spans="1:2">
      <c r="A3358" s="23" t="s">
        <v>3678</v>
      </c>
      <c r="B3358" s="23"/>
    </row>
    <row r="3359" spans="1:2">
      <c r="A3359" s="23" t="s">
        <v>3679</v>
      </c>
      <c r="B3359" s="23"/>
    </row>
    <row r="3360" spans="1:2">
      <c r="A3360" s="23" t="s">
        <v>3680</v>
      </c>
      <c r="B3360" s="23"/>
    </row>
    <row r="3361" spans="1:2">
      <c r="A3361" s="23" t="s">
        <v>3681</v>
      </c>
      <c r="B3361" s="23"/>
    </row>
    <row r="3362" spans="1:2">
      <c r="A3362" s="23" t="s">
        <v>3682</v>
      </c>
      <c r="B3362" s="23"/>
    </row>
    <row r="3363" spans="1:2">
      <c r="A3363" s="23" t="s">
        <v>3683</v>
      </c>
      <c r="B3363" s="23"/>
    </row>
    <row r="3364" spans="1:2">
      <c r="A3364" s="23" t="s">
        <v>3684</v>
      </c>
      <c r="B3364" s="23"/>
    </row>
    <row r="3365" spans="1:2">
      <c r="A3365" s="23" t="s">
        <v>3685</v>
      </c>
      <c r="B3365" s="23"/>
    </row>
    <row r="3366" spans="1:2">
      <c r="A3366" s="23" t="s">
        <v>3686</v>
      </c>
      <c r="B3366" s="23"/>
    </row>
    <row r="3367" spans="1:2">
      <c r="A3367" s="23" t="s">
        <v>3687</v>
      </c>
      <c r="B3367" s="23"/>
    </row>
    <row r="3368" spans="1:2">
      <c r="A3368" s="23" t="s">
        <v>3688</v>
      </c>
      <c r="B3368" s="23"/>
    </row>
    <row r="3369" spans="1:2">
      <c r="A3369" s="23" t="s">
        <v>3689</v>
      </c>
      <c r="B3369" s="23"/>
    </row>
    <row r="3370" spans="1:2">
      <c r="A3370" s="23" t="s">
        <v>3690</v>
      </c>
      <c r="B3370" s="23"/>
    </row>
    <row r="3371" spans="1:2">
      <c r="A3371" s="23" t="s">
        <v>3691</v>
      </c>
      <c r="B3371" s="23"/>
    </row>
    <row r="3372" spans="1:2">
      <c r="A3372" s="23" t="s">
        <v>3692</v>
      </c>
      <c r="B3372" s="23"/>
    </row>
    <row r="3373" spans="1:2">
      <c r="A3373" s="23" t="s">
        <v>3693</v>
      </c>
      <c r="B3373" s="23"/>
    </row>
    <row r="3374" spans="1:2">
      <c r="A3374" s="23" t="s">
        <v>3694</v>
      </c>
      <c r="B3374" s="23"/>
    </row>
    <row r="3375" spans="1:2">
      <c r="A3375" s="23" t="s">
        <v>3695</v>
      </c>
      <c r="B3375" s="23"/>
    </row>
    <row r="3376" spans="1:2">
      <c r="A3376" s="23" t="s">
        <v>3696</v>
      </c>
      <c r="B3376" s="23"/>
    </row>
    <row r="3377" spans="1:2">
      <c r="A3377" s="23" t="s">
        <v>3697</v>
      </c>
      <c r="B3377" s="23"/>
    </row>
    <row r="3378" spans="1:2">
      <c r="A3378" s="23" t="s">
        <v>3698</v>
      </c>
      <c r="B3378" s="23"/>
    </row>
    <row r="3379" spans="1:2">
      <c r="A3379" s="23" t="s">
        <v>3699</v>
      </c>
      <c r="B3379" s="23"/>
    </row>
    <row r="3380" spans="1:2">
      <c r="A3380" s="23" t="s">
        <v>3700</v>
      </c>
      <c r="B3380" s="23"/>
    </row>
    <row r="3381" spans="1:2">
      <c r="A3381" s="23" t="s">
        <v>3701</v>
      </c>
      <c r="B3381" s="23"/>
    </row>
    <row r="3382" spans="1:2">
      <c r="A3382" s="23" t="s">
        <v>3702</v>
      </c>
      <c r="B3382" s="23"/>
    </row>
    <row r="3383" spans="1:2">
      <c r="A3383" s="23" t="s">
        <v>3703</v>
      </c>
      <c r="B3383" s="23"/>
    </row>
    <row r="3384" spans="1:2">
      <c r="A3384" s="23" t="s">
        <v>3704</v>
      </c>
      <c r="B3384" s="23"/>
    </row>
    <row r="3385" spans="1:2">
      <c r="A3385" s="23" t="s">
        <v>3705</v>
      </c>
      <c r="B3385" s="23"/>
    </row>
    <row r="3386" spans="1:2">
      <c r="A3386" s="23" t="s">
        <v>3706</v>
      </c>
      <c r="B3386" s="23"/>
    </row>
    <row r="3387" spans="1:2">
      <c r="A3387" s="23" t="s">
        <v>3707</v>
      </c>
      <c r="B3387" s="23"/>
    </row>
    <row r="3388" spans="1:2">
      <c r="A3388" s="23" t="s">
        <v>3708</v>
      </c>
      <c r="B3388" s="23"/>
    </row>
    <row r="3389" spans="1:2">
      <c r="A3389" s="23" t="s">
        <v>3709</v>
      </c>
      <c r="B3389" s="23"/>
    </row>
    <row r="3390" spans="1:2">
      <c r="A3390" s="23" t="s">
        <v>3710</v>
      </c>
      <c r="B3390" s="23"/>
    </row>
    <row r="3391" spans="1:2">
      <c r="A3391" s="23" t="s">
        <v>3711</v>
      </c>
      <c r="B3391" s="23"/>
    </row>
    <row r="3392" spans="1:2">
      <c r="A3392" s="23" t="s">
        <v>3712</v>
      </c>
      <c r="B3392" s="23"/>
    </row>
    <row r="3393" spans="1:2">
      <c r="A3393" s="23" t="s">
        <v>3713</v>
      </c>
      <c r="B3393" s="23"/>
    </row>
    <row r="3394" spans="1:2">
      <c r="A3394" s="23" t="s">
        <v>3714</v>
      </c>
      <c r="B3394" s="23"/>
    </row>
    <row r="3395" spans="1:2">
      <c r="A3395" s="23" t="s">
        <v>3715</v>
      </c>
      <c r="B3395" s="23"/>
    </row>
    <row r="3396" spans="1:2">
      <c r="A3396" s="23" t="s">
        <v>3716</v>
      </c>
      <c r="B3396" s="23"/>
    </row>
    <row r="3397" spans="1:2">
      <c r="A3397" s="23" t="s">
        <v>3717</v>
      </c>
      <c r="B3397" s="23"/>
    </row>
    <row r="3398" spans="1:2">
      <c r="A3398" s="23" t="s">
        <v>3718</v>
      </c>
      <c r="B3398" s="23"/>
    </row>
    <row r="3399" spans="1:2">
      <c r="A3399" s="23" t="s">
        <v>3719</v>
      </c>
      <c r="B3399" s="23"/>
    </row>
    <row r="3400" spans="1:2">
      <c r="A3400" s="23" t="s">
        <v>3720</v>
      </c>
      <c r="B3400" s="23"/>
    </row>
    <row r="3401" spans="1:2">
      <c r="A3401" s="23" t="s">
        <v>3721</v>
      </c>
      <c r="B3401" s="23"/>
    </row>
    <row r="3402" spans="1:2">
      <c r="A3402" s="23" t="s">
        <v>3722</v>
      </c>
      <c r="B3402" s="23"/>
    </row>
    <row r="3403" spans="1:2">
      <c r="A3403" s="23" t="s">
        <v>3723</v>
      </c>
      <c r="B3403" s="23"/>
    </row>
    <row r="3404" spans="1:2">
      <c r="A3404" s="23" t="s">
        <v>3725</v>
      </c>
      <c r="B3404" s="23"/>
    </row>
    <row r="3405" spans="1:2">
      <c r="A3405" s="23" t="s">
        <v>3726</v>
      </c>
      <c r="B3405" s="23"/>
    </row>
    <row r="3406" spans="1:2">
      <c r="A3406" s="23" t="s">
        <v>3724</v>
      </c>
      <c r="B3406" s="23"/>
    </row>
    <row r="3407" spans="1:2">
      <c r="A3407" s="23" t="s">
        <v>3727</v>
      </c>
      <c r="B3407" s="23"/>
    </row>
    <row r="3408" spans="1:2">
      <c r="A3408" s="23" t="s">
        <v>3728</v>
      </c>
      <c r="B3408" s="23"/>
    </row>
    <row r="3409" spans="1:2">
      <c r="A3409" s="23" t="s">
        <v>3729</v>
      </c>
      <c r="B3409" s="23"/>
    </row>
    <row r="3410" spans="1:2">
      <c r="A3410" s="23" t="s">
        <v>3730</v>
      </c>
      <c r="B3410" s="23"/>
    </row>
    <row r="3411" spans="1:2">
      <c r="A3411" s="23" t="s">
        <v>3731</v>
      </c>
      <c r="B3411" s="23"/>
    </row>
    <row r="3412" spans="1:2">
      <c r="A3412" s="23" t="s">
        <v>3732</v>
      </c>
      <c r="B3412" s="23"/>
    </row>
    <row r="3413" spans="1:2">
      <c r="A3413" s="23" t="s">
        <v>3733</v>
      </c>
      <c r="B3413" s="23"/>
    </row>
    <row r="3414" spans="1:2">
      <c r="A3414" s="23" t="s">
        <v>3734</v>
      </c>
      <c r="B3414" s="23"/>
    </row>
    <row r="3415" spans="1:2">
      <c r="A3415" s="23" t="s">
        <v>3735</v>
      </c>
      <c r="B3415" s="23"/>
    </row>
    <row r="3416" spans="1:2">
      <c r="A3416" s="23" t="s">
        <v>3736</v>
      </c>
      <c r="B3416" s="23"/>
    </row>
    <row r="3417" spans="1:2">
      <c r="A3417" s="23" t="s">
        <v>3737</v>
      </c>
      <c r="B3417" s="23"/>
    </row>
    <row r="3418" spans="1:2">
      <c r="A3418" s="23" t="s">
        <v>3738</v>
      </c>
      <c r="B3418" s="23"/>
    </row>
    <row r="3419" spans="1:2">
      <c r="A3419" s="23" t="s">
        <v>3739</v>
      </c>
      <c r="B3419" s="23"/>
    </row>
    <row r="3420" spans="1:2">
      <c r="A3420" s="23" t="s">
        <v>3740</v>
      </c>
      <c r="B3420" s="23"/>
    </row>
    <row r="3421" spans="1:2">
      <c r="A3421" s="23" t="s">
        <v>3741</v>
      </c>
      <c r="B3421" s="23"/>
    </row>
    <row r="3422" spans="1:2">
      <c r="A3422" s="23" t="s">
        <v>3742</v>
      </c>
      <c r="B3422" s="23"/>
    </row>
    <row r="3423" spans="1:2">
      <c r="A3423" s="23" t="s">
        <v>3743</v>
      </c>
      <c r="B3423" s="23"/>
    </row>
    <row r="3424" spans="1:2">
      <c r="A3424" s="23" t="s">
        <v>3744</v>
      </c>
      <c r="B3424" s="23"/>
    </row>
    <row r="3425" spans="1:2">
      <c r="A3425" s="23" t="s">
        <v>3745</v>
      </c>
      <c r="B3425" s="23"/>
    </row>
    <row r="3426" spans="1:2">
      <c r="A3426" s="23" t="s">
        <v>3746</v>
      </c>
      <c r="B3426" s="23"/>
    </row>
    <row r="3427" spans="1:2">
      <c r="A3427" s="23" t="s">
        <v>3747</v>
      </c>
      <c r="B3427" s="23"/>
    </row>
    <row r="3428" spans="1:2">
      <c r="A3428" s="23" t="s">
        <v>3748</v>
      </c>
      <c r="B3428" s="23"/>
    </row>
    <row r="3429" spans="1:2">
      <c r="A3429" s="23" t="s">
        <v>3749</v>
      </c>
      <c r="B3429" s="23"/>
    </row>
    <row r="3430" spans="1:2">
      <c r="A3430" s="23" t="s">
        <v>3750</v>
      </c>
      <c r="B3430" s="23"/>
    </row>
    <row r="3431" spans="1:2">
      <c r="A3431" s="23" t="s">
        <v>3751</v>
      </c>
      <c r="B3431" s="23"/>
    </row>
    <row r="3432" spans="1:2">
      <c r="A3432" s="23" t="s">
        <v>3752</v>
      </c>
      <c r="B3432" s="23"/>
    </row>
    <row r="3433" spans="1:2">
      <c r="A3433" s="23" t="s">
        <v>3753</v>
      </c>
      <c r="B3433" s="23"/>
    </row>
    <row r="3434" spans="1:2">
      <c r="A3434" s="23" t="s">
        <v>3754</v>
      </c>
      <c r="B3434" s="23"/>
    </row>
    <row r="3435" spans="1:2">
      <c r="A3435" s="23" t="s">
        <v>3755</v>
      </c>
      <c r="B3435" s="23"/>
    </row>
    <row r="3436" spans="1:2">
      <c r="A3436" s="23" t="s">
        <v>3756</v>
      </c>
      <c r="B3436" s="23"/>
    </row>
    <row r="3437" spans="1:2">
      <c r="A3437" s="23" t="s">
        <v>3758</v>
      </c>
      <c r="B3437" s="23"/>
    </row>
    <row r="3438" spans="1:2">
      <c r="A3438" s="23" t="s">
        <v>3760</v>
      </c>
      <c r="B3438" s="23"/>
    </row>
    <row r="3439" spans="1:2">
      <c r="A3439" s="23" t="s">
        <v>3761</v>
      </c>
      <c r="B3439" s="23"/>
    </row>
    <row r="3440" spans="1:2">
      <c r="A3440" s="23" t="s">
        <v>3759</v>
      </c>
      <c r="B3440" s="23"/>
    </row>
    <row r="3441" spans="1:2">
      <c r="A3441" s="23" t="s">
        <v>3762</v>
      </c>
      <c r="B3441" s="23"/>
    </row>
    <row r="3442" spans="1:2">
      <c r="A3442" s="23" t="s">
        <v>3763</v>
      </c>
      <c r="B3442" s="23"/>
    </row>
    <row r="3443" spans="1:2">
      <c r="A3443" s="23" t="s">
        <v>3764</v>
      </c>
      <c r="B3443" s="23"/>
    </row>
    <row r="3444" spans="1:2">
      <c r="A3444" s="23" t="s">
        <v>3765</v>
      </c>
      <c r="B3444" s="23"/>
    </row>
    <row r="3445" spans="1:2">
      <c r="A3445" s="23" t="s">
        <v>3766</v>
      </c>
      <c r="B3445" s="23"/>
    </row>
    <row r="3446" spans="1:2">
      <c r="A3446" s="23" t="s">
        <v>3767</v>
      </c>
      <c r="B3446" s="23"/>
    </row>
    <row r="3447" spans="1:2">
      <c r="A3447" s="23" t="s">
        <v>3768</v>
      </c>
      <c r="B3447" s="23"/>
    </row>
    <row r="3448" spans="1:2">
      <c r="A3448" s="23" t="s">
        <v>3769</v>
      </c>
      <c r="B3448" s="23"/>
    </row>
    <row r="3449" spans="1:2">
      <c r="A3449" s="23" t="s">
        <v>3770</v>
      </c>
      <c r="B3449" s="23"/>
    </row>
    <row r="3450" spans="1:2">
      <c r="A3450" s="23" t="s">
        <v>3772</v>
      </c>
      <c r="B3450" s="23"/>
    </row>
    <row r="3451" spans="1:2">
      <c r="A3451" s="23" t="s">
        <v>3773</v>
      </c>
      <c r="B3451" s="23"/>
    </row>
    <row r="3452" spans="1:2">
      <c r="A3452" s="23" t="s">
        <v>3774</v>
      </c>
      <c r="B3452" s="23"/>
    </row>
    <row r="3453" spans="1:2">
      <c r="A3453" s="23" t="s">
        <v>3776</v>
      </c>
      <c r="B3453" s="23"/>
    </row>
    <row r="3454" spans="1:2">
      <c r="A3454" s="23" t="s">
        <v>3777</v>
      </c>
      <c r="B3454" s="23"/>
    </row>
    <row r="3455" spans="1:2">
      <c r="A3455" s="23" t="s">
        <v>3779</v>
      </c>
      <c r="B3455" s="23"/>
    </row>
    <row r="3456" spans="1:2">
      <c r="A3456" s="23" t="s">
        <v>3780</v>
      </c>
      <c r="B3456" s="23"/>
    </row>
    <row r="3457" spans="1:2">
      <c r="A3457" s="23" t="s">
        <v>3781</v>
      </c>
      <c r="B3457" s="23"/>
    </row>
    <row r="3458" spans="1:2">
      <c r="A3458" s="23" t="s">
        <v>3782</v>
      </c>
      <c r="B3458" s="23"/>
    </row>
    <row r="3459" spans="1:2">
      <c r="A3459" s="23" t="s">
        <v>3783</v>
      </c>
      <c r="B3459" s="23"/>
    </row>
    <row r="3460" spans="1:2">
      <c r="A3460" s="23" t="s">
        <v>3784</v>
      </c>
      <c r="B3460" s="23"/>
    </row>
    <row r="3461" spans="1:2">
      <c r="A3461" s="23" t="s">
        <v>3785</v>
      </c>
      <c r="B3461" s="23"/>
    </row>
    <row r="3462" spans="1:2">
      <c r="A3462" s="23" t="s">
        <v>3786</v>
      </c>
      <c r="B3462" s="23"/>
    </row>
    <row r="3463" spans="1:2">
      <c r="A3463" s="23" t="s">
        <v>3787</v>
      </c>
      <c r="B3463" s="23"/>
    </row>
    <row r="3464" spans="1:2">
      <c r="A3464" s="23" t="s">
        <v>3788</v>
      </c>
      <c r="B3464" s="23"/>
    </row>
    <row r="3465" spans="1:2">
      <c r="A3465" s="23" t="s">
        <v>3789</v>
      </c>
      <c r="B3465" s="23"/>
    </row>
    <row r="3466" spans="1:2">
      <c r="A3466" s="23" t="s">
        <v>3790</v>
      </c>
      <c r="B3466" s="23"/>
    </row>
    <row r="3467" spans="1:2">
      <c r="A3467" s="23" t="s">
        <v>3791</v>
      </c>
      <c r="B3467" s="23"/>
    </row>
    <row r="3468" spans="1:2">
      <c r="A3468" s="23" t="s">
        <v>3792</v>
      </c>
      <c r="B3468" s="23"/>
    </row>
    <row r="3469" spans="1:2">
      <c r="A3469" s="23" t="s">
        <v>3793</v>
      </c>
      <c r="B3469" s="23"/>
    </row>
    <row r="3470" spans="1:2">
      <c r="A3470" s="23" t="s">
        <v>3794</v>
      </c>
      <c r="B3470" s="23"/>
    </row>
    <row r="3471" spans="1:2">
      <c r="A3471" s="23" t="s">
        <v>3795</v>
      </c>
      <c r="B3471" s="23"/>
    </row>
    <row r="3472" spans="1:2">
      <c r="A3472" s="23" t="s">
        <v>3796</v>
      </c>
      <c r="B3472" s="23"/>
    </row>
    <row r="3473" spans="1:2">
      <c r="A3473" s="23" t="s">
        <v>3797</v>
      </c>
      <c r="B3473" s="23"/>
    </row>
    <row r="3474" spans="1:2">
      <c r="A3474" s="23" t="s">
        <v>3798</v>
      </c>
      <c r="B3474" s="23"/>
    </row>
    <row r="3475" spans="1:2">
      <c r="A3475" s="23" t="s">
        <v>3799</v>
      </c>
      <c r="B3475" s="23"/>
    </row>
    <row r="3476" spans="1:2">
      <c r="A3476" s="23" t="s">
        <v>3800</v>
      </c>
      <c r="B3476" s="23"/>
    </row>
    <row r="3477" spans="1:2">
      <c r="A3477" s="23" t="s">
        <v>3801</v>
      </c>
      <c r="B3477" s="23"/>
    </row>
    <row r="3478" spans="1:2">
      <c r="A3478" s="23" t="s">
        <v>3802</v>
      </c>
      <c r="B3478" s="23"/>
    </row>
    <row r="3479" spans="1:2">
      <c r="A3479" s="23" t="s">
        <v>3803</v>
      </c>
      <c r="B3479" s="23"/>
    </row>
    <row r="3480" spans="1:2">
      <c r="A3480" s="23" t="s">
        <v>3804</v>
      </c>
      <c r="B3480" s="23"/>
    </row>
    <row r="3481" spans="1:2">
      <c r="A3481" s="23" t="s">
        <v>3805</v>
      </c>
      <c r="B3481" s="23"/>
    </row>
    <row r="3482" spans="1:2">
      <c r="A3482" s="23" t="s">
        <v>3806</v>
      </c>
      <c r="B3482" s="23"/>
    </row>
    <row r="3483" spans="1:2">
      <c r="A3483" s="23" t="s">
        <v>3807</v>
      </c>
      <c r="B3483" s="23"/>
    </row>
    <row r="3484" spans="1:2">
      <c r="A3484" s="23" t="s">
        <v>3808</v>
      </c>
      <c r="B3484" s="23"/>
    </row>
    <row r="3485" spans="1:2">
      <c r="A3485" s="23" t="s">
        <v>3809</v>
      </c>
      <c r="B3485" s="23"/>
    </row>
    <row r="3486" spans="1:2">
      <c r="A3486" s="23" t="s">
        <v>3810</v>
      </c>
      <c r="B3486" s="23"/>
    </row>
    <row r="3487" spans="1:2">
      <c r="A3487" s="23" t="s">
        <v>3811</v>
      </c>
      <c r="B3487" s="23"/>
    </row>
    <row r="3488" spans="1:2">
      <c r="A3488" s="23" t="s">
        <v>3812</v>
      </c>
      <c r="B3488" s="23"/>
    </row>
    <row r="3489" spans="1:2">
      <c r="A3489" s="23" t="s">
        <v>3813</v>
      </c>
      <c r="B3489" s="23"/>
    </row>
    <row r="3490" spans="1:2">
      <c r="A3490" s="23" t="s">
        <v>3814</v>
      </c>
      <c r="B3490" s="23"/>
    </row>
    <row r="3491" spans="1:2">
      <c r="A3491" s="23" t="s">
        <v>3815</v>
      </c>
      <c r="B3491" s="23"/>
    </row>
    <row r="3492" spans="1:2">
      <c r="A3492" s="23" t="s">
        <v>3816</v>
      </c>
      <c r="B3492" s="23"/>
    </row>
    <row r="3493" spans="1:2">
      <c r="A3493" s="23" t="s">
        <v>3817</v>
      </c>
      <c r="B3493" s="23"/>
    </row>
    <row r="3494" spans="1:2">
      <c r="A3494" s="23" t="s">
        <v>3818</v>
      </c>
      <c r="B3494" s="23"/>
    </row>
    <row r="3495" spans="1:2">
      <c r="A3495" s="23" t="s">
        <v>3819</v>
      </c>
      <c r="B3495" s="23"/>
    </row>
    <row r="3496" spans="1:2">
      <c r="A3496" s="23" t="s">
        <v>3820</v>
      </c>
      <c r="B3496" s="23"/>
    </row>
    <row r="3497" spans="1:2">
      <c r="A3497" s="23" t="s">
        <v>3821</v>
      </c>
      <c r="B3497" s="23"/>
    </row>
    <row r="3498" spans="1:2">
      <c r="A3498" s="23" t="s">
        <v>3822</v>
      </c>
      <c r="B3498" s="23"/>
    </row>
    <row r="3499" spans="1:2">
      <c r="A3499" s="23" t="s">
        <v>3823</v>
      </c>
      <c r="B3499" s="23"/>
    </row>
    <row r="3500" spans="1:2">
      <c r="A3500" s="23" t="s">
        <v>3824</v>
      </c>
      <c r="B3500" s="23"/>
    </row>
    <row r="3501" spans="1:2">
      <c r="A3501" s="23" t="s">
        <v>3825</v>
      </c>
      <c r="B3501" s="23"/>
    </row>
    <row r="3502" spans="1:2">
      <c r="A3502" s="23" t="s">
        <v>3826</v>
      </c>
      <c r="B3502" s="23"/>
    </row>
    <row r="3503" spans="1:2">
      <c r="A3503" s="23" t="s">
        <v>3827</v>
      </c>
      <c r="B3503" s="23"/>
    </row>
    <row r="3504" spans="1:2">
      <c r="A3504" s="23" t="s">
        <v>3828</v>
      </c>
      <c r="B3504" s="23"/>
    </row>
    <row r="3505" spans="1:2">
      <c r="A3505" s="23" t="s">
        <v>3829</v>
      </c>
      <c r="B3505" s="23"/>
    </row>
    <row r="3506" spans="1:2">
      <c r="A3506" s="23" t="s">
        <v>3830</v>
      </c>
      <c r="B3506" s="23"/>
    </row>
    <row r="3507" spans="1:2">
      <c r="A3507" s="23" t="s">
        <v>3831</v>
      </c>
      <c r="B3507" s="23"/>
    </row>
    <row r="3508" spans="1:2">
      <c r="A3508" s="23" t="s">
        <v>3832</v>
      </c>
      <c r="B3508" s="23"/>
    </row>
    <row r="3509" spans="1:2">
      <c r="A3509" s="23" t="s">
        <v>3833</v>
      </c>
      <c r="B3509" s="23"/>
    </row>
    <row r="3510" spans="1:2">
      <c r="A3510" s="23" t="s">
        <v>3834</v>
      </c>
      <c r="B3510" s="23"/>
    </row>
    <row r="3511" spans="1:2">
      <c r="A3511" s="23" t="s">
        <v>3835</v>
      </c>
      <c r="B3511" s="23"/>
    </row>
    <row r="3512" spans="1:2">
      <c r="A3512" s="23" t="s">
        <v>3836</v>
      </c>
      <c r="B3512" s="23"/>
    </row>
    <row r="3513" spans="1:2">
      <c r="A3513" s="23" t="s">
        <v>3837</v>
      </c>
      <c r="B3513" s="23"/>
    </row>
    <row r="3514" spans="1:2">
      <c r="A3514" s="23" t="s">
        <v>3838</v>
      </c>
      <c r="B3514" s="23"/>
    </row>
    <row r="3515" spans="1:2">
      <c r="A3515" s="23" t="s">
        <v>3839</v>
      </c>
      <c r="B3515" s="23"/>
    </row>
    <row r="3516" spans="1:2">
      <c r="A3516" s="23" t="s">
        <v>3840</v>
      </c>
      <c r="B3516" s="23"/>
    </row>
    <row r="3517" spans="1:2">
      <c r="A3517" s="23" t="s">
        <v>3841</v>
      </c>
      <c r="B3517" s="23"/>
    </row>
    <row r="3518" spans="1:2">
      <c r="A3518" s="23" t="s">
        <v>3842</v>
      </c>
      <c r="B3518" s="23"/>
    </row>
    <row r="3519" spans="1:2">
      <c r="A3519" s="23" t="s">
        <v>3843</v>
      </c>
      <c r="B3519" s="23"/>
    </row>
    <row r="3520" spans="1:2">
      <c r="A3520" s="23" t="s">
        <v>3844</v>
      </c>
      <c r="B3520" s="23"/>
    </row>
    <row r="3521" spans="1:2">
      <c r="A3521" s="23" t="s">
        <v>3845</v>
      </c>
      <c r="B3521" s="23"/>
    </row>
    <row r="3522" spans="1:2">
      <c r="A3522" s="23" t="s">
        <v>3846</v>
      </c>
      <c r="B3522" s="23"/>
    </row>
    <row r="3523" spans="1:2">
      <c r="A3523" s="23" t="s">
        <v>3847</v>
      </c>
      <c r="B3523" s="23"/>
    </row>
    <row r="3524" spans="1:2">
      <c r="A3524" s="23" t="s">
        <v>3848</v>
      </c>
      <c r="B3524" s="23"/>
    </row>
    <row r="3525" spans="1:2">
      <c r="A3525" s="23" t="s">
        <v>3849</v>
      </c>
      <c r="B3525" s="23"/>
    </row>
    <row r="3526" spans="1:2">
      <c r="A3526" s="23" t="s">
        <v>3850</v>
      </c>
      <c r="B3526" s="23"/>
    </row>
    <row r="3527" spans="1:2">
      <c r="A3527" s="23" t="s">
        <v>3851</v>
      </c>
      <c r="B3527" s="23"/>
    </row>
    <row r="3528" spans="1:2">
      <c r="A3528" s="23" t="s">
        <v>3852</v>
      </c>
      <c r="B3528" s="23"/>
    </row>
    <row r="3529" spans="1:2">
      <c r="A3529" s="23" t="s">
        <v>3853</v>
      </c>
      <c r="B3529" s="23"/>
    </row>
    <row r="3530" spans="1:2">
      <c r="A3530" s="23" t="s">
        <v>3854</v>
      </c>
      <c r="B3530" s="23"/>
    </row>
    <row r="3531" spans="1:2">
      <c r="A3531" s="23" t="s">
        <v>3855</v>
      </c>
      <c r="B3531" s="23"/>
    </row>
    <row r="3532" spans="1:2">
      <c r="A3532" s="23" t="s">
        <v>3856</v>
      </c>
      <c r="B3532" s="23"/>
    </row>
    <row r="3533" spans="1:2">
      <c r="A3533" s="23" t="s">
        <v>3857</v>
      </c>
      <c r="B3533" s="23"/>
    </row>
    <row r="3534" spans="1:2">
      <c r="A3534" s="23" t="s">
        <v>3858</v>
      </c>
      <c r="B3534" s="23"/>
    </row>
    <row r="3535" spans="1:2">
      <c r="A3535" s="23" t="s">
        <v>3859</v>
      </c>
      <c r="B3535" s="23"/>
    </row>
    <row r="3536" spans="1:2">
      <c r="A3536" s="23" t="s">
        <v>3860</v>
      </c>
      <c r="B3536" s="23"/>
    </row>
    <row r="3537" spans="1:2">
      <c r="A3537" s="23" t="s">
        <v>3861</v>
      </c>
      <c r="B3537" s="23"/>
    </row>
    <row r="3538" spans="1:2">
      <c r="A3538" s="23" t="s">
        <v>3862</v>
      </c>
      <c r="B3538" s="23"/>
    </row>
    <row r="3539" spans="1:2">
      <c r="A3539" s="23" t="s">
        <v>3863</v>
      </c>
      <c r="B3539" s="23"/>
    </row>
    <row r="3540" spans="1:2">
      <c r="A3540" s="23" t="s">
        <v>3864</v>
      </c>
      <c r="B3540" s="23"/>
    </row>
    <row r="3541" spans="1:2">
      <c r="A3541" s="23" t="s">
        <v>3865</v>
      </c>
      <c r="B3541" s="23"/>
    </row>
    <row r="3542" spans="1:2">
      <c r="A3542" s="23" t="s">
        <v>3866</v>
      </c>
      <c r="B3542" s="23"/>
    </row>
    <row r="3543" spans="1:2">
      <c r="A3543" s="23" t="s">
        <v>3867</v>
      </c>
      <c r="B3543" s="23"/>
    </row>
    <row r="3544" spans="1:2">
      <c r="A3544" s="23" t="s">
        <v>3868</v>
      </c>
      <c r="B3544" s="23"/>
    </row>
    <row r="3545" spans="1:2">
      <c r="A3545" s="23" t="s">
        <v>3869</v>
      </c>
      <c r="B3545" s="23"/>
    </row>
    <row r="3546" spans="1:2">
      <c r="A3546" s="23" t="s">
        <v>3870</v>
      </c>
      <c r="B3546" s="23"/>
    </row>
    <row r="3547" spans="1:2">
      <c r="A3547" s="23" t="s">
        <v>3871</v>
      </c>
      <c r="B3547" s="23"/>
    </row>
    <row r="3548" spans="1:2">
      <c r="A3548" s="23" t="s">
        <v>3872</v>
      </c>
      <c r="B3548" s="23"/>
    </row>
    <row r="3549" spans="1:2">
      <c r="A3549" s="23" t="s">
        <v>3873</v>
      </c>
      <c r="B3549" s="23"/>
    </row>
    <row r="3550" spans="1:2">
      <c r="A3550" s="23" t="s">
        <v>3874</v>
      </c>
      <c r="B3550" s="23"/>
    </row>
    <row r="3551" spans="1:2">
      <c r="A3551" s="23" t="s">
        <v>3875</v>
      </c>
      <c r="B3551" s="23"/>
    </row>
    <row r="3552" spans="1:2">
      <c r="A3552" s="23" t="s">
        <v>3876</v>
      </c>
      <c r="B3552" s="23"/>
    </row>
    <row r="3553" spans="1:2">
      <c r="A3553" s="23" t="s">
        <v>3877</v>
      </c>
      <c r="B3553" s="23"/>
    </row>
    <row r="3554" spans="1:2">
      <c r="A3554" s="23" t="s">
        <v>3878</v>
      </c>
      <c r="B3554" s="23"/>
    </row>
    <row r="3555" spans="1:2">
      <c r="A3555" s="23" t="s">
        <v>3879</v>
      </c>
      <c r="B3555" s="23"/>
    </row>
    <row r="3556" spans="1:2">
      <c r="A3556" s="23" t="s">
        <v>3880</v>
      </c>
      <c r="B3556" s="23"/>
    </row>
    <row r="3557" spans="1:2">
      <c r="A3557" s="23" t="s">
        <v>3881</v>
      </c>
      <c r="B3557" s="23"/>
    </row>
    <row r="3558" spans="1:2">
      <c r="A3558" s="23" t="s">
        <v>3882</v>
      </c>
      <c r="B3558" s="23"/>
    </row>
    <row r="3559" spans="1:2">
      <c r="A3559" s="23" t="s">
        <v>3883</v>
      </c>
      <c r="B3559" s="23"/>
    </row>
    <row r="3560" spans="1:2">
      <c r="A3560" s="23" t="s">
        <v>3884</v>
      </c>
      <c r="B3560" s="23"/>
    </row>
    <row r="3561" spans="1:2">
      <c r="A3561" s="23" t="s">
        <v>3885</v>
      </c>
      <c r="B3561" s="23"/>
    </row>
    <row r="3562" spans="1:2">
      <c r="A3562" s="23" t="s">
        <v>3886</v>
      </c>
      <c r="B3562" s="23"/>
    </row>
    <row r="3563" spans="1:2">
      <c r="A3563" s="23" t="s">
        <v>3887</v>
      </c>
      <c r="B3563" s="23"/>
    </row>
    <row r="3564" spans="1:2">
      <c r="A3564" s="23" t="s">
        <v>3888</v>
      </c>
      <c r="B3564" s="23"/>
    </row>
    <row r="3565" spans="1:2">
      <c r="A3565" s="23" t="s">
        <v>3889</v>
      </c>
      <c r="B3565" s="23"/>
    </row>
    <row r="3566" spans="1:2">
      <c r="A3566" s="23" t="s">
        <v>3890</v>
      </c>
      <c r="B3566" s="23"/>
    </row>
    <row r="3567" spans="1:2">
      <c r="A3567" s="23" t="s">
        <v>3891</v>
      </c>
      <c r="B3567" s="23"/>
    </row>
    <row r="3568" spans="1:2">
      <c r="A3568" s="23" t="s">
        <v>3892</v>
      </c>
      <c r="B3568" s="23"/>
    </row>
    <row r="3569" spans="1:2">
      <c r="A3569" s="23" t="s">
        <v>3893</v>
      </c>
      <c r="B3569" s="23"/>
    </row>
    <row r="3570" spans="1:2">
      <c r="A3570" s="23" t="s">
        <v>3894</v>
      </c>
      <c r="B3570" s="23"/>
    </row>
    <row r="3571" spans="1:2">
      <c r="A3571" s="23" t="s">
        <v>3895</v>
      </c>
      <c r="B3571" s="23"/>
    </row>
    <row r="3572" spans="1:2">
      <c r="A3572" s="23" t="s">
        <v>3896</v>
      </c>
      <c r="B3572" s="23"/>
    </row>
    <row r="3573" spans="1:2">
      <c r="A3573" s="23" t="s">
        <v>3897</v>
      </c>
      <c r="B3573" s="23"/>
    </row>
    <row r="3574" spans="1:2">
      <c r="A3574" s="23" t="s">
        <v>3898</v>
      </c>
      <c r="B3574" s="23"/>
    </row>
    <row r="3575" spans="1:2">
      <c r="A3575" s="23" t="s">
        <v>3899</v>
      </c>
      <c r="B3575" s="23"/>
    </row>
    <row r="3576" spans="1:2">
      <c r="A3576" s="23" t="s">
        <v>3900</v>
      </c>
      <c r="B3576" s="23"/>
    </row>
    <row r="3577" spans="1:2">
      <c r="A3577" s="23" t="s">
        <v>3901</v>
      </c>
      <c r="B3577" s="23"/>
    </row>
    <row r="3578" spans="1:2">
      <c r="A3578" s="23" t="s">
        <v>3902</v>
      </c>
      <c r="B3578" s="23"/>
    </row>
    <row r="3579" spans="1:2">
      <c r="A3579" s="23" t="s">
        <v>3903</v>
      </c>
      <c r="B3579" s="23"/>
    </row>
    <row r="3580" spans="1:2">
      <c r="A3580" s="23" t="s">
        <v>3904</v>
      </c>
      <c r="B3580" s="23"/>
    </row>
    <row r="3581" spans="1:2">
      <c r="A3581" s="23" t="s">
        <v>3905</v>
      </c>
      <c r="B3581" s="23"/>
    </row>
    <row r="3582" spans="1:2">
      <c r="A3582" s="23" t="s">
        <v>3906</v>
      </c>
      <c r="B3582" s="23"/>
    </row>
    <row r="3583" spans="1:2">
      <c r="A3583" s="23" t="s">
        <v>3907</v>
      </c>
      <c r="B3583" s="23"/>
    </row>
    <row r="3584" spans="1:2">
      <c r="A3584" s="23" t="s">
        <v>3908</v>
      </c>
      <c r="B3584" s="23"/>
    </row>
    <row r="3585" spans="1:2">
      <c r="A3585" s="23" t="s">
        <v>3909</v>
      </c>
      <c r="B3585" s="23"/>
    </row>
    <row r="3586" spans="1:2">
      <c r="A3586" s="23" t="s">
        <v>3910</v>
      </c>
      <c r="B3586" s="23"/>
    </row>
    <row r="3587" spans="1:2">
      <c r="A3587" s="23" t="s">
        <v>3911</v>
      </c>
      <c r="B3587" s="23"/>
    </row>
    <row r="3588" spans="1:2">
      <c r="A3588" s="23" t="s">
        <v>3912</v>
      </c>
      <c r="B3588" s="23"/>
    </row>
    <row r="3589" spans="1:2">
      <c r="A3589" s="23" t="s">
        <v>3913</v>
      </c>
      <c r="B3589" s="23"/>
    </row>
    <row r="3590" spans="1:2">
      <c r="A3590" s="23" t="s">
        <v>3914</v>
      </c>
      <c r="B3590" s="23"/>
    </row>
    <row r="3591" spans="1:2">
      <c r="A3591" s="23" t="s">
        <v>3915</v>
      </c>
      <c r="B3591" s="23"/>
    </row>
    <row r="3592" spans="1:2">
      <c r="A3592" s="23" t="s">
        <v>3916</v>
      </c>
      <c r="B3592" s="23"/>
    </row>
    <row r="3593" spans="1:2">
      <c r="A3593" s="23" t="s">
        <v>3917</v>
      </c>
      <c r="B3593" s="23"/>
    </row>
    <row r="3594" spans="1:2">
      <c r="A3594" s="23" t="s">
        <v>3918</v>
      </c>
      <c r="B3594" s="23"/>
    </row>
    <row r="3595" spans="1:2">
      <c r="A3595" s="23" t="s">
        <v>3919</v>
      </c>
      <c r="B3595" s="23"/>
    </row>
    <row r="3596" spans="1:2">
      <c r="A3596" s="23" t="s">
        <v>3920</v>
      </c>
      <c r="B3596" s="23"/>
    </row>
    <row r="3597" spans="1:2">
      <c r="A3597" s="23" t="s">
        <v>3921</v>
      </c>
      <c r="B3597" s="23"/>
    </row>
    <row r="3598" spans="1:2">
      <c r="A3598" s="23" t="s">
        <v>3922</v>
      </c>
      <c r="B3598" s="23"/>
    </row>
    <row r="3599" spans="1:2">
      <c r="A3599" s="23" t="s">
        <v>3923</v>
      </c>
      <c r="B3599" s="23"/>
    </row>
    <row r="3600" spans="1:2">
      <c r="A3600" s="23" t="s">
        <v>3924</v>
      </c>
      <c r="B3600" s="23"/>
    </row>
    <row r="3601" spans="1:2">
      <c r="A3601" s="23" t="s">
        <v>3925</v>
      </c>
      <c r="B3601" s="23"/>
    </row>
    <row r="3602" spans="1:2">
      <c r="A3602" s="23" t="s">
        <v>3926</v>
      </c>
      <c r="B3602" s="23"/>
    </row>
    <row r="3603" spans="1:2">
      <c r="A3603" s="23" t="s">
        <v>3927</v>
      </c>
      <c r="B3603" s="23"/>
    </row>
    <row r="3604" spans="1:2">
      <c r="A3604" s="23" t="s">
        <v>3928</v>
      </c>
      <c r="B3604" s="23"/>
    </row>
    <row r="3605" spans="1:2">
      <c r="A3605" s="23" t="s">
        <v>3929</v>
      </c>
      <c r="B3605" s="23"/>
    </row>
    <row r="3606" spans="1:2">
      <c r="A3606" s="23" t="s">
        <v>3930</v>
      </c>
      <c r="B3606" s="23"/>
    </row>
    <row r="3607" spans="1:2">
      <c r="A3607" s="23" t="s">
        <v>3931</v>
      </c>
      <c r="B3607" s="23"/>
    </row>
    <row r="3608" spans="1:2">
      <c r="A3608" s="23" t="s">
        <v>3932</v>
      </c>
      <c r="B3608" s="23"/>
    </row>
    <row r="3609" spans="1:2">
      <c r="A3609" s="23" t="s">
        <v>3933</v>
      </c>
      <c r="B3609" s="23"/>
    </row>
    <row r="3610" spans="1:2">
      <c r="A3610" s="23" t="s">
        <v>3934</v>
      </c>
      <c r="B3610" s="23"/>
    </row>
    <row r="3611" spans="1:2">
      <c r="A3611" s="23" t="s">
        <v>3935</v>
      </c>
      <c r="B3611" s="23"/>
    </row>
    <row r="3612" spans="1:2">
      <c r="A3612" s="23" t="s">
        <v>3936</v>
      </c>
      <c r="B3612" s="23"/>
    </row>
    <row r="3613" spans="1:2">
      <c r="A3613" s="23" t="s">
        <v>3937</v>
      </c>
      <c r="B3613" s="23"/>
    </row>
    <row r="3614" spans="1:2">
      <c r="A3614" s="23" t="s">
        <v>3938</v>
      </c>
      <c r="B3614" s="23"/>
    </row>
    <row r="3615" spans="1:2">
      <c r="A3615" s="23" t="s">
        <v>3939</v>
      </c>
      <c r="B3615" s="23"/>
    </row>
    <row r="3616" spans="1:2">
      <c r="A3616" s="23" t="s">
        <v>3940</v>
      </c>
      <c r="B3616" s="23"/>
    </row>
    <row r="3617" spans="1:2">
      <c r="A3617" s="23" t="s">
        <v>3941</v>
      </c>
      <c r="B3617" s="23"/>
    </row>
    <row r="3618" spans="1:2">
      <c r="A3618" s="23" t="s">
        <v>3942</v>
      </c>
      <c r="B3618" s="23"/>
    </row>
    <row r="3619" spans="1:2">
      <c r="A3619" s="23" t="s">
        <v>3943</v>
      </c>
      <c r="B3619" s="23"/>
    </row>
    <row r="3620" spans="1:2">
      <c r="A3620" s="23" t="s">
        <v>3944</v>
      </c>
      <c r="B3620" s="23"/>
    </row>
    <row r="3621" spans="1:2">
      <c r="A3621" s="23" t="s">
        <v>3945</v>
      </c>
      <c r="B3621" s="23"/>
    </row>
    <row r="3622" spans="1:2">
      <c r="A3622" s="23" t="s">
        <v>3946</v>
      </c>
      <c r="B3622" s="23"/>
    </row>
    <row r="3623" spans="1:2">
      <c r="A3623" s="23" t="s">
        <v>3947</v>
      </c>
      <c r="B3623" s="23"/>
    </row>
    <row r="3624" spans="1:2">
      <c r="A3624" s="23" t="s">
        <v>3948</v>
      </c>
      <c r="B3624" s="23"/>
    </row>
    <row r="3625" spans="1:2">
      <c r="A3625" s="23" t="s">
        <v>3949</v>
      </c>
      <c r="B3625" s="23"/>
    </row>
    <row r="3626" spans="1:2">
      <c r="A3626" s="23" t="s">
        <v>3950</v>
      </c>
      <c r="B3626" s="23"/>
    </row>
    <row r="3627" spans="1:2">
      <c r="A3627" s="23" t="s">
        <v>3951</v>
      </c>
      <c r="B3627" s="23"/>
    </row>
    <row r="3628" spans="1:2">
      <c r="A3628" s="23" t="s">
        <v>3952</v>
      </c>
      <c r="B3628" s="23"/>
    </row>
    <row r="3629" spans="1:2">
      <c r="A3629" s="23" t="s">
        <v>3953</v>
      </c>
      <c r="B3629" s="23"/>
    </row>
    <row r="3630" spans="1:2">
      <c r="A3630" s="23" t="s">
        <v>3954</v>
      </c>
      <c r="B3630" s="23"/>
    </row>
    <row r="3631" spans="1:2">
      <c r="A3631" s="23" t="s">
        <v>3955</v>
      </c>
      <c r="B3631" s="23"/>
    </row>
    <row r="3632" spans="1:2">
      <c r="A3632" s="23" t="s">
        <v>3956</v>
      </c>
      <c r="B3632" s="23"/>
    </row>
    <row r="3633" spans="1:2">
      <c r="A3633" s="23" t="s">
        <v>3957</v>
      </c>
      <c r="B3633" s="23"/>
    </row>
    <row r="3634" spans="1:2">
      <c r="A3634" s="23" t="s">
        <v>3958</v>
      </c>
      <c r="B3634" s="23"/>
    </row>
    <row r="3635" spans="1:2">
      <c r="A3635" s="23" t="s">
        <v>3959</v>
      </c>
      <c r="B3635" s="23"/>
    </row>
    <row r="3636" spans="1:2">
      <c r="A3636" s="23" t="s">
        <v>3960</v>
      </c>
      <c r="B3636" s="23"/>
    </row>
    <row r="3637" spans="1:2">
      <c r="A3637" s="23" t="s">
        <v>3961</v>
      </c>
      <c r="B3637" s="23"/>
    </row>
    <row r="3638" spans="1:2">
      <c r="A3638" s="23" t="s">
        <v>3962</v>
      </c>
      <c r="B3638" s="23"/>
    </row>
    <row r="3639" spans="1:2">
      <c r="A3639" s="23" t="s">
        <v>3963</v>
      </c>
      <c r="B3639" s="23"/>
    </row>
    <row r="3640" spans="1:2">
      <c r="A3640" s="23" t="s">
        <v>3964</v>
      </c>
      <c r="B3640" s="23"/>
    </row>
    <row r="3641" spans="1:2">
      <c r="A3641" s="23" t="s">
        <v>3965</v>
      </c>
      <c r="B3641" s="23"/>
    </row>
    <row r="3642" spans="1:2">
      <c r="A3642" s="23" t="s">
        <v>3966</v>
      </c>
      <c r="B3642" s="23"/>
    </row>
    <row r="3643" spans="1:2">
      <c r="A3643" s="23" t="s">
        <v>3967</v>
      </c>
      <c r="B3643" s="23"/>
    </row>
    <row r="3644" spans="1:2">
      <c r="A3644" s="23" t="s">
        <v>3968</v>
      </c>
      <c r="B3644" s="23"/>
    </row>
    <row r="3645" spans="1:2">
      <c r="A3645" s="23" t="s">
        <v>3969</v>
      </c>
      <c r="B3645" s="23"/>
    </row>
    <row r="3646" spans="1:2">
      <c r="A3646" s="23" t="s">
        <v>3970</v>
      </c>
      <c r="B3646" s="23"/>
    </row>
    <row r="3647" spans="1:2">
      <c r="A3647" s="23" t="s">
        <v>3971</v>
      </c>
      <c r="B3647" s="23"/>
    </row>
    <row r="3648" spans="1:2">
      <c r="A3648" s="23" t="s">
        <v>3972</v>
      </c>
      <c r="B3648" s="23"/>
    </row>
    <row r="3649" spans="1:2">
      <c r="A3649" s="23" t="s">
        <v>3973</v>
      </c>
      <c r="B3649" s="23"/>
    </row>
    <row r="3650" spans="1:2">
      <c r="A3650" s="23" t="s">
        <v>3974</v>
      </c>
      <c r="B3650" s="23"/>
    </row>
    <row r="3651" spans="1:2">
      <c r="A3651" s="23" t="s">
        <v>3975</v>
      </c>
      <c r="B3651" s="23"/>
    </row>
    <row r="3652" spans="1:2">
      <c r="A3652" s="23" t="s">
        <v>3976</v>
      </c>
      <c r="B3652" s="23"/>
    </row>
    <row r="3653" spans="1:2">
      <c r="A3653" s="23" t="s">
        <v>3977</v>
      </c>
      <c r="B3653" s="23"/>
    </row>
    <row r="3654" spans="1:2">
      <c r="A3654" s="23" t="s">
        <v>3978</v>
      </c>
      <c r="B3654" s="23"/>
    </row>
    <row r="3655" spans="1:2">
      <c r="A3655" s="23" t="s">
        <v>3979</v>
      </c>
      <c r="B3655" s="23"/>
    </row>
    <row r="3656" spans="1:2">
      <c r="A3656" s="23" t="s">
        <v>3980</v>
      </c>
      <c r="B3656" s="23"/>
    </row>
    <row r="3657" spans="1:2">
      <c r="A3657" s="23" t="s">
        <v>3981</v>
      </c>
      <c r="B3657" s="23"/>
    </row>
    <row r="3658" spans="1:2">
      <c r="A3658" s="23" t="s">
        <v>3982</v>
      </c>
      <c r="B3658" s="23"/>
    </row>
    <row r="3659" spans="1:2">
      <c r="A3659" s="23" t="s">
        <v>3983</v>
      </c>
      <c r="B3659" s="23"/>
    </row>
    <row r="3660" spans="1:2">
      <c r="A3660" s="23" t="s">
        <v>3984</v>
      </c>
      <c r="B3660" s="23"/>
    </row>
    <row r="3661" spans="1:2">
      <c r="A3661" s="23" t="s">
        <v>3985</v>
      </c>
      <c r="B3661" s="23"/>
    </row>
    <row r="3662" spans="1:2">
      <c r="A3662" s="23" t="s">
        <v>3986</v>
      </c>
      <c r="B3662" s="23"/>
    </row>
    <row r="3663" spans="1:2">
      <c r="A3663" s="23" t="s">
        <v>3987</v>
      </c>
      <c r="B3663" s="23"/>
    </row>
    <row r="3664" spans="1:2">
      <c r="A3664" s="23" t="s">
        <v>3988</v>
      </c>
      <c r="B3664" s="23"/>
    </row>
    <row r="3665" spans="1:2">
      <c r="A3665" s="23" t="s">
        <v>3989</v>
      </c>
      <c r="B3665" s="23"/>
    </row>
    <row r="3666" spans="1:2">
      <c r="A3666" s="23" t="s">
        <v>3990</v>
      </c>
      <c r="B3666" s="23"/>
    </row>
    <row r="3667" spans="1:2">
      <c r="A3667" s="23" t="s">
        <v>3991</v>
      </c>
      <c r="B3667" s="23"/>
    </row>
    <row r="3668" spans="1:2">
      <c r="A3668" s="23" t="s">
        <v>3992</v>
      </c>
      <c r="B3668" s="23"/>
    </row>
    <row r="3669" spans="1:2">
      <c r="A3669" s="23" t="s">
        <v>3993</v>
      </c>
      <c r="B3669" s="23"/>
    </row>
    <row r="3670" spans="1:2">
      <c r="A3670" s="23" t="s">
        <v>3994</v>
      </c>
      <c r="B3670" s="23"/>
    </row>
    <row r="3671" spans="1:2">
      <c r="A3671" s="23" t="s">
        <v>3995</v>
      </c>
      <c r="B3671" s="23"/>
    </row>
    <row r="3672" spans="1:2">
      <c r="A3672" s="23" t="s">
        <v>3996</v>
      </c>
      <c r="B3672" s="23"/>
    </row>
    <row r="3673" spans="1:2">
      <c r="A3673" s="23" t="s">
        <v>3997</v>
      </c>
      <c r="B3673" s="23"/>
    </row>
    <row r="3674" spans="1:2">
      <c r="A3674" s="23" t="s">
        <v>3998</v>
      </c>
      <c r="B3674" s="23"/>
    </row>
    <row r="3675" spans="1:2">
      <c r="A3675" s="23" t="s">
        <v>3999</v>
      </c>
      <c r="B3675" s="23"/>
    </row>
    <row r="3676" spans="1:2">
      <c r="A3676" s="23" t="s">
        <v>4000</v>
      </c>
      <c r="B3676" s="23"/>
    </row>
    <row r="3677" spans="1:2">
      <c r="A3677" s="23" t="s">
        <v>4001</v>
      </c>
      <c r="B3677" s="23"/>
    </row>
    <row r="3678" spans="1:2">
      <c r="A3678" s="23" t="s">
        <v>4002</v>
      </c>
      <c r="B3678" s="23"/>
    </row>
    <row r="3679" spans="1:2">
      <c r="A3679" s="23" t="s">
        <v>4003</v>
      </c>
      <c r="B3679" s="23"/>
    </row>
    <row r="3680" spans="1:2">
      <c r="A3680" s="23" t="s">
        <v>4004</v>
      </c>
      <c r="B3680" s="23"/>
    </row>
    <row r="3681" spans="1:2">
      <c r="A3681" s="23" t="s">
        <v>4005</v>
      </c>
      <c r="B3681" s="23"/>
    </row>
    <row r="3682" spans="1:2">
      <c r="A3682" s="23" t="s">
        <v>4006</v>
      </c>
      <c r="B3682" s="23"/>
    </row>
    <row r="3683" spans="1:2">
      <c r="A3683" s="23" t="s">
        <v>4007</v>
      </c>
      <c r="B3683" s="23"/>
    </row>
    <row r="3684" spans="1:2">
      <c r="A3684" s="23" t="s">
        <v>4008</v>
      </c>
      <c r="B3684" s="23"/>
    </row>
    <row r="3685" spans="1:2">
      <c r="A3685" s="23" t="s">
        <v>4009</v>
      </c>
      <c r="B3685" s="23"/>
    </row>
    <row r="3686" spans="1:2">
      <c r="A3686" s="23" t="s">
        <v>4010</v>
      </c>
      <c r="B3686" s="23"/>
    </row>
    <row r="3687" spans="1:2">
      <c r="A3687" s="23" t="s">
        <v>4011</v>
      </c>
      <c r="B3687" s="23"/>
    </row>
    <row r="3688" spans="1:2">
      <c r="A3688" s="23" t="s">
        <v>4012</v>
      </c>
      <c r="B3688" s="23"/>
    </row>
    <row r="3689" spans="1:2">
      <c r="A3689" s="23" t="s">
        <v>4013</v>
      </c>
      <c r="B3689" s="23"/>
    </row>
    <row r="3690" spans="1:2">
      <c r="A3690" s="23" t="s">
        <v>4014</v>
      </c>
      <c r="B3690" s="23"/>
    </row>
    <row r="3691" spans="1:2">
      <c r="A3691" s="23" t="s">
        <v>4015</v>
      </c>
      <c r="B3691" s="23"/>
    </row>
    <row r="3692" spans="1:2">
      <c r="A3692" s="23" t="s">
        <v>4016</v>
      </c>
      <c r="B3692" s="23"/>
    </row>
    <row r="3693" spans="1:2">
      <c r="A3693" s="23" t="s">
        <v>4017</v>
      </c>
      <c r="B3693" s="23"/>
    </row>
    <row r="3694" spans="1:2">
      <c r="A3694" s="23" t="s">
        <v>4018</v>
      </c>
      <c r="B3694" s="23"/>
    </row>
    <row r="3695" spans="1:2">
      <c r="A3695" s="23" t="s">
        <v>4019</v>
      </c>
      <c r="B3695" s="23"/>
    </row>
    <row r="3696" spans="1:2">
      <c r="A3696" s="23" t="s">
        <v>4020</v>
      </c>
      <c r="B3696" s="23"/>
    </row>
    <row r="3697" spans="1:2">
      <c r="A3697" s="23" t="s">
        <v>4021</v>
      </c>
      <c r="B3697" s="23"/>
    </row>
    <row r="3698" spans="1:2">
      <c r="A3698" s="23" t="s">
        <v>4022</v>
      </c>
      <c r="B3698" s="23"/>
    </row>
    <row r="3699" spans="1:2">
      <c r="A3699" s="23" t="s">
        <v>4023</v>
      </c>
      <c r="B3699" s="23"/>
    </row>
    <row r="3700" spans="1:2">
      <c r="A3700" s="23" t="s">
        <v>4024</v>
      </c>
      <c r="B3700" s="23"/>
    </row>
    <row r="3701" spans="1:2">
      <c r="A3701" s="23" t="s">
        <v>4025</v>
      </c>
      <c r="B3701" s="23"/>
    </row>
    <row r="3702" spans="1:2">
      <c r="A3702" s="23" t="s">
        <v>4026</v>
      </c>
      <c r="B3702" s="23"/>
    </row>
    <row r="3703" spans="1:2">
      <c r="A3703" s="23" t="s">
        <v>4027</v>
      </c>
      <c r="B3703" s="23"/>
    </row>
    <row r="3704" spans="1:2">
      <c r="A3704" s="23" t="s">
        <v>4028</v>
      </c>
      <c r="B3704" s="23"/>
    </row>
    <row r="3705" spans="1:2">
      <c r="A3705" s="23" t="s">
        <v>4029</v>
      </c>
      <c r="B3705" s="23"/>
    </row>
    <row r="3706" spans="1:2">
      <c r="A3706" s="23" t="s">
        <v>4030</v>
      </c>
      <c r="B3706" s="23"/>
    </row>
    <row r="3707" spans="1:2">
      <c r="A3707" s="23" t="s">
        <v>4031</v>
      </c>
      <c r="B3707" s="23"/>
    </row>
    <row r="3708" spans="1:2">
      <c r="A3708" s="23" t="s">
        <v>4032</v>
      </c>
      <c r="B3708" s="23"/>
    </row>
    <row r="3709" spans="1:2">
      <c r="A3709" s="23" t="s">
        <v>4033</v>
      </c>
      <c r="B3709" s="23"/>
    </row>
    <row r="3710" spans="1:2">
      <c r="A3710" s="23" t="s">
        <v>4034</v>
      </c>
      <c r="B3710" s="23"/>
    </row>
    <row r="3711" spans="1:2">
      <c r="A3711" s="23" t="s">
        <v>4035</v>
      </c>
      <c r="B3711" s="23"/>
    </row>
    <row r="3712" spans="1:2">
      <c r="A3712" s="23" t="s">
        <v>4036</v>
      </c>
      <c r="B3712" s="23"/>
    </row>
    <row r="3713" spans="1:2">
      <c r="A3713" s="23" t="s">
        <v>4037</v>
      </c>
      <c r="B3713" s="23"/>
    </row>
    <row r="3714" spans="1:2">
      <c r="A3714" s="23" t="s">
        <v>4038</v>
      </c>
      <c r="B3714" s="23"/>
    </row>
    <row r="3715" spans="1:2">
      <c r="A3715" s="23" t="s">
        <v>4039</v>
      </c>
      <c r="B3715" s="23"/>
    </row>
    <row r="3716" spans="1:2">
      <c r="A3716" s="23" t="s">
        <v>4040</v>
      </c>
      <c r="B3716" s="23"/>
    </row>
    <row r="3717" spans="1:2">
      <c r="A3717" s="23" t="s">
        <v>4041</v>
      </c>
      <c r="B3717" s="23"/>
    </row>
    <row r="3718" spans="1:2">
      <c r="A3718" s="23" t="s">
        <v>4042</v>
      </c>
      <c r="B3718" s="23"/>
    </row>
    <row r="3719" spans="1:2">
      <c r="A3719" s="23" t="s">
        <v>4043</v>
      </c>
      <c r="B3719" s="23"/>
    </row>
    <row r="3720" spans="1:2">
      <c r="A3720" s="23" t="s">
        <v>4044</v>
      </c>
      <c r="B3720" s="23"/>
    </row>
    <row r="3721" spans="1:2">
      <c r="A3721" s="23" t="s">
        <v>4045</v>
      </c>
      <c r="B3721" s="23"/>
    </row>
    <row r="3722" spans="1:2">
      <c r="A3722" s="23" t="s">
        <v>4046</v>
      </c>
      <c r="B3722" s="23"/>
    </row>
    <row r="3723" spans="1:2">
      <c r="A3723" s="23" t="s">
        <v>4047</v>
      </c>
      <c r="B3723" s="23"/>
    </row>
    <row r="3724" spans="1:2">
      <c r="A3724" s="23" t="s">
        <v>4048</v>
      </c>
      <c r="B3724" s="23"/>
    </row>
    <row r="3725" spans="1:2">
      <c r="A3725" s="23" t="s">
        <v>4049</v>
      </c>
      <c r="B3725" s="23"/>
    </row>
    <row r="3726" spans="1:2">
      <c r="A3726" s="23" t="s">
        <v>4050</v>
      </c>
      <c r="B3726" s="23"/>
    </row>
    <row r="3727" spans="1:2">
      <c r="A3727" s="23" t="s">
        <v>4051</v>
      </c>
      <c r="B3727" s="23"/>
    </row>
    <row r="3728" spans="1:2">
      <c r="A3728" s="23" t="s">
        <v>4052</v>
      </c>
      <c r="B3728" s="23"/>
    </row>
    <row r="3729" spans="1:2">
      <c r="A3729" s="23" t="s">
        <v>4053</v>
      </c>
      <c r="B3729" s="23"/>
    </row>
    <row r="3730" spans="1:2">
      <c r="A3730" s="23" t="s">
        <v>4054</v>
      </c>
      <c r="B3730" s="23"/>
    </row>
    <row r="3731" spans="1:2">
      <c r="A3731" s="23" t="s">
        <v>4055</v>
      </c>
      <c r="B3731" s="23"/>
    </row>
    <row r="3732" spans="1:2">
      <c r="A3732" s="23" t="s">
        <v>4056</v>
      </c>
      <c r="B3732" s="23"/>
    </row>
    <row r="3733" spans="1:2">
      <c r="A3733" s="23" t="s">
        <v>4057</v>
      </c>
      <c r="B3733" s="23"/>
    </row>
    <row r="3734" spans="1:2">
      <c r="A3734" s="23" t="s">
        <v>4058</v>
      </c>
      <c r="B3734" s="23"/>
    </row>
    <row r="3735" spans="1:2">
      <c r="A3735" s="23" t="s">
        <v>4059</v>
      </c>
      <c r="B3735" s="23"/>
    </row>
    <row r="3736" spans="1:2">
      <c r="A3736" s="23" t="s">
        <v>4060</v>
      </c>
      <c r="B3736" s="23"/>
    </row>
    <row r="3737" spans="1:2">
      <c r="A3737" s="23" t="s">
        <v>4061</v>
      </c>
      <c r="B3737" s="23"/>
    </row>
    <row r="3738" spans="1:2">
      <c r="A3738" s="23" t="s">
        <v>4062</v>
      </c>
      <c r="B3738" s="23"/>
    </row>
    <row r="3739" spans="1:2">
      <c r="A3739" s="23" t="s">
        <v>4063</v>
      </c>
      <c r="B3739" s="23"/>
    </row>
    <row r="3740" spans="1:2">
      <c r="A3740" s="23" t="s">
        <v>4064</v>
      </c>
      <c r="B3740" s="23"/>
    </row>
    <row r="3741" spans="1:2">
      <c r="A3741" s="23" t="s">
        <v>4065</v>
      </c>
      <c r="B3741" s="23"/>
    </row>
    <row r="3742" spans="1:2">
      <c r="A3742" s="23" t="s">
        <v>4066</v>
      </c>
      <c r="B3742" s="23"/>
    </row>
    <row r="3743" spans="1:2">
      <c r="A3743" s="23" t="s">
        <v>4067</v>
      </c>
      <c r="B3743" s="23"/>
    </row>
    <row r="3744" spans="1:2">
      <c r="A3744" s="23" t="s">
        <v>4068</v>
      </c>
      <c r="B3744" s="23"/>
    </row>
    <row r="3745" spans="1:2">
      <c r="A3745" s="23" t="s">
        <v>4069</v>
      </c>
      <c r="B3745" s="23"/>
    </row>
    <row r="3746" spans="1:2">
      <c r="A3746" s="23" t="s">
        <v>4070</v>
      </c>
      <c r="B3746" s="23"/>
    </row>
    <row r="3747" spans="1:2">
      <c r="A3747" s="23" t="s">
        <v>4071</v>
      </c>
      <c r="B3747" s="23"/>
    </row>
    <row r="3748" spans="1:2">
      <c r="A3748" s="23" t="s">
        <v>4072</v>
      </c>
      <c r="B3748" s="23"/>
    </row>
    <row r="3749" spans="1:2">
      <c r="A3749" s="23" t="s">
        <v>4073</v>
      </c>
      <c r="B3749" s="23"/>
    </row>
    <row r="3750" spans="1:2">
      <c r="A3750" s="23" t="s">
        <v>4074</v>
      </c>
      <c r="B3750" s="23"/>
    </row>
    <row r="3751" spans="1:2">
      <c r="A3751" s="23" t="s">
        <v>4075</v>
      </c>
      <c r="B3751" s="23"/>
    </row>
    <row r="3752" spans="1:2">
      <c r="A3752" s="23" t="s">
        <v>4076</v>
      </c>
      <c r="B3752" s="23"/>
    </row>
    <row r="3753" spans="1:2">
      <c r="A3753" s="23" t="s">
        <v>4077</v>
      </c>
      <c r="B3753" s="23"/>
    </row>
    <row r="3754" spans="1:2">
      <c r="A3754" s="23" t="s">
        <v>4078</v>
      </c>
      <c r="B3754" s="23"/>
    </row>
    <row r="3755" spans="1:2">
      <c r="A3755" s="23" t="s">
        <v>4079</v>
      </c>
      <c r="B3755" s="23"/>
    </row>
    <row r="3756" spans="1:2">
      <c r="A3756" s="23" t="s">
        <v>4080</v>
      </c>
      <c r="B3756" s="23"/>
    </row>
    <row r="3757" spans="1:2">
      <c r="A3757" s="23" t="s">
        <v>4081</v>
      </c>
      <c r="B3757" s="23"/>
    </row>
    <row r="3758" spans="1:2">
      <c r="A3758" s="23" t="s">
        <v>4082</v>
      </c>
      <c r="B3758" s="23"/>
    </row>
    <row r="3759" spans="1:2">
      <c r="A3759" s="23" t="s">
        <v>4083</v>
      </c>
      <c r="B3759" s="23"/>
    </row>
    <row r="3760" spans="1:2">
      <c r="A3760" s="23" t="s">
        <v>4084</v>
      </c>
      <c r="B3760" s="23"/>
    </row>
    <row r="3761" spans="1:2">
      <c r="A3761" s="23" t="s">
        <v>4085</v>
      </c>
      <c r="B3761" s="23"/>
    </row>
    <row r="3762" spans="1:2">
      <c r="A3762" s="23" t="s">
        <v>4086</v>
      </c>
      <c r="B3762" s="23"/>
    </row>
    <row r="3763" spans="1:2">
      <c r="A3763" s="23" t="s">
        <v>4087</v>
      </c>
      <c r="B3763" s="23"/>
    </row>
    <row r="3764" spans="1:2">
      <c r="A3764" s="23" t="s">
        <v>4088</v>
      </c>
      <c r="B3764" s="23"/>
    </row>
    <row r="3765" spans="1:2">
      <c r="A3765" s="23" t="s">
        <v>4089</v>
      </c>
      <c r="B3765" s="23"/>
    </row>
    <row r="3766" spans="1:2">
      <c r="A3766" s="23" t="s">
        <v>4090</v>
      </c>
      <c r="B3766" s="23"/>
    </row>
    <row r="3767" spans="1:2">
      <c r="A3767" s="23" t="s">
        <v>4091</v>
      </c>
      <c r="B3767" s="23"/>
    </row>
    <row r="3768" spans="1:2">
      <c r="A3768" s="23" t="s">
        <v>4092</v>
      </c>
      <c r="B3768" s="23"/>
    </row>
    <row r="3769" spans="1:2">
      <c r="A3769" s="23" t="s">
        <v>4093</v>
      </c>
      <c r="B3769" s="23"/>
    </row>
    <row r="3770" spans="1:2">
      <c r="A3770" s="23" t="s">
        <v>4094</v>
      </c>
      <c r="B3770" s="23"/>
    </row>
    <row r="3771" spans="1:2">
      <c r="A3771" s="23" t="s">
        <v>4095</v>
      </c>
      <c r="B3771" s="23"/>
    </row>
    <row r="3772" spans="1:2">
      <c r="A3772" s="23" t="s">
        <v>4096</v>
      </c>
      <c r="B3772" s="23"/>
    </row>
    <row r="3773" spans="1:2">
      <c r="A3773" s="23" t="s">
        <v>4097</v>
      </c>
      <c r="B3773" s="23"/>
    </row>
    <row r="3774" spans="1:2">
      <c r="A3774" s="23" t="s">
        <v>4098</v>
      </c>
      <c r="B3774" s="23"/>
    </row>
    <row r="3775" spans="1:2">
      <c r="A3775" s="23" t="s">
        <v>4099</v>
      </c>
      <c r="B3775" s="23"/>
    </row>
    <row r="3776" spans="1:2">
      <c r="A3776" s="23" t="s">
        <v>4100</v>
      </c>
      <c r="B3776" s="23"/>
    </row>
    <row r="3777" spans="1:2">
      <c r="A3777" s="23" t="s">
        <v>4101</v>
      </c>
      <c r="B3777" s="23"/>
    </row>
    <row r="3778" spans="1:2">
      <c r="A3778" s="23" t="s">
        <v>4102</v>
      </c>
      <c r="B3778" s="23"/>
    </row>
    <row r="3779" spans="1:2">
      <c r="A3779" s="23" t="s">
        <v>4103</v>
      </c>
      <c r="B3779" s="23"/>
    </row>
    <row r="3780" spans="1:2">
      <c r="A3780" s="23" t="s">
        <v>4104</v>
      </c>
      <c r="B3780" s="23"/>
    </row>
    <row r="3781" spans="1:2">
      <c r="A3781" s="23" t="s">
        <v>4105</v>
      </c>
      <c r="B3781" s="23"/>
    </row>
    <row r="3782" spans="1:2">
      <c r="A3782" s="23" t="s">
        <v>4106</v>
      </c>
      <c r="B3782" s="23"/>
    </row>
    <row r="3783" spans="1:2">
      <c r="A3783" s="23" t="s">
        <v>4107</v>
      </c>
      <c r="B3783" s="23"/>
    </row>
    <row r="3784" spans="1:2">
      <c r="A3784" s="23" t="s">
        <v>4108</v>
      </c>
      <c r="B3784" s="23"/>
    </row>
    <row r="3785" spans="1:2">
      <c r="A3785" s="23" t="s">
        <v>4109</v>
      </c>
      <c r="B3785" s="23"/>
    </row>
    <row r="3786" spans="1:2">
      <c r="A3786" s="23" t="s">
        <v>4110</v>
      </c>
      <c r="B3786" s="23"/>
    </row>
    <row r="3787" spans="1:2">
      <c r="A3787" s="23" t="s">
        <v>4111</v>
      </c>
      <c r="B3787" s="23"/>
    </row>
    <row r="3788" spans="1:2">
      <c r="A3788" s="23" t="s">
        <v>4112</v>
      </c>
      <c r="B3788" s="23"/>
    </row>
    <row r="3789" spans="1:2">
      <c r="A3789" s="23" t="s">
        <v>4113</v>
      </c>
      <c r="B3789" s="23"/>
    </row>
    <row r="3790" spans="1:2">
      <c r="A3790" s="23" t="s">
        <v>4114</v>
      </c>
      <c r="B3790" s="23"/>
    </row>
    <row r="3791" spans="1:2">
      <c r="A3791" s="23" t="s">
        <v>4115</v>
      </c>
      <c r="B3791" s="23"/>
    </row>
    <row r="3792" spans="1:2">
      <c r="A3792" s="23" t="s">
        <v>4116</v>
      </c>
      <c r="B3792" s="23"/>
    </row>
    <row r="3793" spans="1:2">
      <c r="A3793" s="23" t="s">
        <v>4117</v>
      </c>
      <c r="B3793" s="23"/>
    </row>
    <row r="3794" spans="1:2">
      <c r="A3794" s="23" t="s">
        <v>4118</v>
      </c>
      <c r="B3794" s="23"/>
    </row>
    <row r="3795" spans="1:2">
      <c r="A3795" s="23" t="s">
        <v>4119</v>
      </c>
      <c r="B3795" s="23"/>
    </row>
    <row r="3796" spans="1:2">
      <c r="A3796" s="23" t="s">
        <v>4120</v>
      </c>
      <c r="B3796" s="23"/>
    </row>
    <row r="3797" spans="1:2">
      <c r="A3797" s="23" t="s">
        <v>4121</v>
      </c>
      <c r="B3797" s="23"/>
    </row>
    <row r="3798" spans="1:2">
      <c r="A3798" s="23" t="s">
        <v>4122</v>
      </c>
      <c r="B3798" s="23"/>
    </row>
    <row r="3799" spans="1:2">
      <c r="A3799" s="23" t="s">
        <v>4123</v>
      </c>
      <c r="B3799" s="23"/>
    </row>
    <row r="3800" spans="1:2">
      <c r="A3800" s="23" t="s">
        <v>4124</v>
      </c>
      <c r="B3800" s="23"/>
    </row>
    <row r="3801" spans="1:2">
      <c r="A3801" s="23" t="s">
        <v>4125</v>
      </c>
      <c r="B3801" s="23"/>
    </row>
    <row r="3802" spans="1:2">
      <c r="A3802" s="23" t="s">
        <v>4126</v>
      </c>
      <c r="B3802" s="23"/>
    </row>
    <row r="3803" spans="1:2">
      <c r="A3803" s="23" t="s">
        <v>4127</v>
      </c>
      <c r="B3803" s="23"/>
    </row>
    <row r="3804" spans="1:2">
      <c r="A3804" s="23" t="s">
        <v>4128</v>
      </c>
      <c r="B3804" s="23"/>
    </row>
    <row r="3805" spans="1:2">
      <c r="A3805" s="23" t="s">
        <v>4129</v>
      </c>
      <c r="B3805" s="23"/>
    </row>
    <row r="3806" spans="1:2">
      <c r="A3806" s="23" t="s">
        <v>4130</v>
      </c>
      <c r="B3806" s="23"/>
    </row>
    <row r="3807" spans="1:2">
      <c r="A3807" s="23" t="s">
        <v>4131</v>
      </c>
      <c r="B3807" s="23"/>
    </row>
    <row r="3808" spans="1:2">
      <c r="A3808" s="23" t="s">
        <v>4132</v>
      </c>
      <c r="B3808" s="23"/>
    </row>
    <row r="3809" spans="1:2">
      <c r="A3809" s="23" t="s">
        <v>4133</v>
      </c>
      <c r="B3809" s="23"/>
    </row>
    <row r="3810" spans="1:2">
      <c r="A3810" s="23" t="s">
        <v>4134</v>
      </c>
      <c r="B3810" s="23"/>
    </row>
    <row r="3811" spans="1:2">
      <c r="A3811" s="23" t="s">
        <v>4135</v>
      </c>
      <c r="B3811" s="23"/>
    </row>
    <row r="3812" spans="1:2">
      <c r="A3812" s="23" t="s">
        <v>4136</v>
      </c>
      <c r="B3812" s="23"/>
    </row>
    <row r="3813" spans="1:2">
      <c r="A3813" s="23" t="s">
        <v>4137</v>
      </c>
      <c r="B3813" s="23"/>
    </row>
    <row r="3814" spans="1:2">
      <c r="A3814" s="23" t="s">
        <v>4138</v>
      </c>
      <c r="B3814" s="23"/>
    </row>
    <row r="3815" spans="1:2">
      <c r="A3815" s="23" t="s">
        <v>4139</v>
      </c>
      <c r="B3815" s="23"/>
    </row>
    <row r="3816" spans="1:2">
      <c r="A3816" s="23" t="s">
        <v>4140</v>
      </c>
      <c r="B3816" s="23"/>
    </row>
    <row r="3817" spans="1:2">
      <c r="A3817" s="23" t="s">
        <v>4141</v>
      </c>
      <c r="B3817" s="23"/>
    </row>
    <row r="3818" spans="1:2">
      <c r="A3818" s="23" t="s">
        <v>4142</v>
      </c>
      <c r="B3818" s="23"/>
    </row>
    <row r="3819" spans="1:2">
      <c r="A3819" s="23" t="s">
        <v>4143</v>
      </c>
      <c r="B3819" s="23"/>
    </row>
    <row r="3820" spans="1:2">
      <c r="A3820" s="23" t="s">
        <v>4144</v>
      </c>
      <c r="B3820" s="23"/>
    </row>
    <row r="3821" spans="1:2">
      <c r="A3821" s="23" t="s">
        <v>4145</v>
      </c>
      <c r="B3821" s="23"/>
    </row>
    <row r="3822" spans="1:2">
      <c r="A3822" s="23" t="s">
        <v>4146</v>
      </c>
      <c r="B3822" s="23"/>
    </row>
    <row r="3823" spans="1:2">
      <c r="A3823" s="23" t="s">
        <v>4147</v>
      </c>
      <c r="B3823" s="23"/>
    </row>
    <row r="3824" spans="1:2">
      <c r="A3824" s="23" t="s">
        <v>4148</v>
      </c>
      <c r="B3824" s="23"/>
    </row>
    <row r="3825" spans="1:2">
      <c r="A3825" s="23" t="s">
        <v>4149</v>
      </c>
      <c r="B3825" s="23"/>
    </row>
    <row r="3826" spans="1:2">
      <c r="A3826" s="23" t="s">
        <v>4150</v>
      </c>
      <c r="B3826" s="23"/>
    </row>
    <row r="3827" spans="1:2">
      <c r="A3827" s="23" t="s">
        <v>4151</v>
      </c>
      <c r="B3827" s="23"/>
    </row>
    <row r="3828" spans="1:2">
      <c r="A3828" s="23" t="s">
        <v>4152</v>
      </c>
      <c r="B3828" s="23"/>
    </row>
    <row r="3829" spans="1:2">
      <c r="A3829" s="23" t="s">
        <v>4153</v>
      </c>
      <c r="B3829" s="23"/>
    </row>
    <row r="3830" spans="1:2">
      <c r="A3830" s="23" t="s">
        <v>4154</v>
      </c>
      <c r="B3830" s="23"/>
    </row>
    <row r="3831" spans="1:2">
      <c r="A3831" s="23" t="s">
        <v>4155</v>
      </c>
      <c r="B3831" s="23"/>
    </row>
    <row r="3832" spans="1:2">
      <c r="A3832" s="23" t="s">
        <v>4156</v>
      </c>
      <c r="B3832" s="23"/>
    </row>
    <row r="3833" spans="1:2">
      <c r="A3833" s="23" t="s">
        <v>4157</v>
      </c>
      <c r="B3833" s="23"/>
    </row>
    <row r="3834" spans="1:2">
      <c r="A3834" s="23" t="s">
        <v>4158</v>
      </c>
      <c r="B3834" s="23"/>
    </row>
    <row r="3835" spans="1:2">
      <c r="A3835" s="23" t="s">
        <v>4159</v>
      </c>
      <c r="B3835" s="23"/>
    </row>
    <row r="3836" spans="1:2">
      <c r="A3836" s="23" t="s">
        <v>4160</v>
      </c>
      <c r="B3836" s="23"/>
    </row>
    <row r="3837" spans="1:2">
      <c r="A3837" s="23" t="s">
        <v>4161</v>
      </c>
      <c r="B3837" s="23"/>
    </row>
    <row r="3838" spans="1:2">
      <c r="A3838" s="23" t="s">
        <v>4162</v>
      </c>
      <c r="B3838" s="23"/>
    </row>
    <row r="3839" spans="1:2">
      <c r="A3839" s="23" t="s">
        <v>4163</v>
      </c>
      <c r="B3839" s="23"/>
    </row>
    <row r="3840" spans="1:2">
      <c r="A3840" s="23" t="s">
        <v>4164</v>
      </c>
      <c r="B3840" s="23"/>
    </row>
    <row r="3841" spans="1:2">
      <c r="A3841" s="23" t="s">
        <v>4165</v>
      </c>
      <c r="B3841" s="23"/>
    </row>
    <row r="3842" spans="1:2">
      <c r="A3842" s="23" t="s">
        <v>4166</v>
      </c>
      <c r="B3842" s="23"/>
    </row>
    <row r="3843" spans="1:2">
      <c r="A3843" s="23" t="s">
        <v>4167</v>
      </c>
      <c r="B3843" s="23"/>
    </row>
    <row r="3844" spans="1:2">
      <c r="A3844" s="23" t="s">
        <v>4168</v>
      </c>
      <c r="B3844" s="23"/>
    </row>
    <row r="3845" spans="1:2">
      <c r="A3845" s="23" t="s">
        <v>4169</v>
      </c>
      <c r="B3845" s="23"/>
    </row>
    <row r="3846" spans="1:2">
      <c r="A3846" s="23" t="s">
        <v>4170</v>
      </c>
      <c r="B3846" s="23"/>
    </row>
    <row r="3847" spans="1:2">
      <c r="A3847" s="23" t="s">
        <v>4171</v>
      </c>
      <c r="B3847" s="23"/>
    </row>
    <row r="3848" spans="1:2">
      <c r="A3848" s="23" t="s">
        <v>4172</v>
      </c>
      <c r="B3848" s="23"/>
    </row>
    <row r="3849" spans="1:2">
      <c r="A3849" s="23" t="s">
        <v>4173</v>
      </c>
      <c r="B3849" s="23"/>
    </row>
    <row r="3850" spans="1:2">
      <c r="A3850" s="23" t="s">
        <v>4174</v>
      </c>
      <c r="B3850" s="23"/>
    </row>
    <row r="3851" spans="1:2">
      <c r="A3851" s="23" t="s">
        <v>4175</v>
      </c>
      <c r="B3851" s="23"/>
    </row>
    <row r="3852" spans="1:2">
      <c r="A3852" s="23" t="s">
        <v>4176</v>
      </c>
      <c r="B3852" s="23"/>
    </row>
    <row r="3853" spans="1:2">
      <c r="A3853" s="23" t="s">
        <v>4177</v>
      </c>
      <c r="B3853" s="23"/>
    </row>
    <row r="3854" spans="1:2">
      <c r="A3854" s="23" t="s">
        <v>4178</v>
      </c>
      <c r="B3854" s="23"/>
    </row>
    <row r="3855" spans="1:2">
      <c r="A3855" s="23" t="s">
        <v>4179</v>
      </c>
      <c r="B3855" s="23"/>
    </row>
    <row r="3856" spans="1:2">
      <c r="A3856" s="23" t="s">
        <v>4180</v>
      </c>
      <c r="B3856" s="23"/>
    </row>
    <row r="3857" spans="1:2">
      <c r="A3857" s="23" t="s">
        <v>4181</v>
      </c>
      <c r="B3857" s="23"/>
    </row>
    <row r="3858" spans="1:2">
      <c r="A3858" s="23" t="s">
        <v>4182</v>
      </c>
      <c r="B3858" s="23"/>
    </row>
    <row r="3859" spans="1:2">
      <c r="A3859" s="23" t="s">
        <v>4183</v>
      </c>
      <c r="B3859" s="23"/>
    </row>
    <row r="3860" spans="1:2">
      <c r="A3860" s="23" t="s">
        <v>4184</v>
      </c>
      <c r="B3860" s="23"/>
    </row>
    <row r="3861" spans="1:2">
      <c r="A3861" s="23" t="s">
        <v>4185</v>
      </c>
      <c r="B3861" s="23"/>
    </row>
    <row r="3862" spans="1:2">
      <c r="A3862" s="23" t="s">
        <v>4186</v>
      </c>
      <c r="B3862" s="23"/>
    </row>
    <row r="3863" spans="1:2">
      <c r="A3863" s="23" t="s">
        <v>4187</v>
      </c>
      <c r="B3863" s="23"/>
    </row>
    <row r="3864" spans="1:2">
      <c r="A3864" s="23" t="s">
        <v>4188</v>
      </c>
      <c r="B3864" s="23"/>
    </row>
    <row r="3865" spans="1:2">
      <c r="A3865" s="23" t="s">
        <v>4189</v>
      </c>
      <c r="B3865" s="23"/>
    </row>
    <row r="3866" spans="1:2">
      <c r="A3866" s="23" t="s">
        <v>4190</v>
      </c>
      <c r="B3866" s="23"/>
    </row>
    <row r="3867" spans="1:2">
      <c r="A3867" s="23" t="s">
        <v>4191</v>
      </c>
      <c r="B3867" s="23"/>
    </row>
    <row r="3868" spans="1:2">
      <c r="A3868" s="23" t="s">
        <v>4192</v>
      </c>
      <c r="B3868" s="23"/>
    </row>
    <row r="3869" spans="1:2">
      <c r="A3869" s="23" t="s">
        <v>4193</v>
      </c>
      <c r="B3869" s="23"/>
    </row>
    <row r="3870" spans="1:2">
      <c r="A3870" s="23" t="s">
        <v>4194</v>
      </c>
      <c r="B3870" s="23"/>
    </row>
    <row r="3871" spans="1:2">
      <c r="A3871" s="23" t="s">
        <v>4195</v>
      </c>
      <c r="B3871" s="23"/>
    </row>
    <row r="3872" spans="1:2">
      <c r="A3872" s="23" t="s">
        <v>4196</v>
      </c>
      <c r="B3872" s="23"/>
    </row>
    <row r="3873" spans="1:2">
      <c r="A3873" s="23" t="s">
        <v>4197</v>
      </c>
      <c r="B3873" s="23"/>
    </row>
    <row r="3874" spans="1:2">
      <c r="A3874" s="23" t="s">
        <v>4198</v>
      </c>
      <c r="B3874" s="23"/>
    </row>
    <row r="3875" spans="1:2">
      <c r="A3875" s="23" t="s">
        <v>4199</v>
      </c>
      <c r="B3875" s="23"/>
    </row>
    <row r="3876" spans="1:2">
      <c r="A3876" s="23" t="s">
        <v>4200</v>
      </c>
      <c r="B3876" s="23"/>
    </row>
    <row r="3877" spans="1:2">
      <c r="A3877" s="23" t="s">
        <v>4201</v>
      </c>
      <c r="B3877" s="23"/>
    </row>
    <row r="3878" spans="1:2">
      <c r="A3878" s="23" t="s">
        <v>4202</v>
      </c>
      <c r="B3878" s="23"/>
    </row>
    <row r="3879" spans="1:2">
      <c r="A3879" s="23" t="s">
        <v>4203</v>
      </c>
      <c r="B3879" s="23"/>
    </row>
    <row r="3880" spans="1:2">
      <c r="A3880" s="23" t="s">
        <v>4204</v>
      </c>
      <c r="B3880" s="23"/>
    </row>
    <row r="3881" spans="1:2">
      <c r="A3881" s="23" t="s">
        <v>4205</v>
      </c>
      <c r="B3881" s="23"/>
    </row>
    <row r="3882" spans="1:2">
      <c r="A3882" s="23" t="s">
        <v>4206</v>
      </c>
      <c r="B3882" s="23"/>
    </row>
    <row r="3883" spans="1:2">
      <c r="A3883" s="23" t="s">
        <v>4207</v>
      </c>
      <c r="B3883" s="23"/>
    </row>
    <row r="3884" spans="1:2">
      <c r="A3884" s="23" t="s">
        <v>4208</v>
      </c>
      <c r="B3884" s="23"/>
    </row>
    <row r="3885" spans="1:2">
      <c r="A3885" s="23" t="s">
        <v>4209</v>
      </c>
      <c r="B3885" s="23"/>
    </row>
    <row r="3886" spans="1:2">
      <c r="A3886" s="23" t="s">
        <v>4210</v>
      </c>
      <c r="B3886" s="23"/>
    </row>
    <row r="3887" spans="1:2">
      <c r="A3887" s="23" t="s">
        <v>4211</v>
      </c>
      <c r="B3887" s="23"/>
    </row>
    <row r="3888" spans="1:2">
      <c r="A3888" s="23" t="s">
        <v>4212</v>
      </c>
      <c r="B3888" s="23"/>
    </row>
    <row r="3889" spans="1:2">
      <c r="A3889" s="23" t="s">
        <v>4213</v>
      </c>
      <c r="B3889" s="23"/>
    </row>
    <row r="3890" spans="1:2">
      <c r="A3890" s="23" t="s">
        <v>4214</v>
      </c>
      <c r="B3890" s="23"/>
    </row>
    <row r="3891" spans="1:2">
      <c r="A3891" s="23" t="s">
        <v>4215</v>
      </c>
      <c r="B3891" s="23"/>
    </row>
    <row r="3892" spans="1:2">
      <c r="A3892" s="23" t="s">
        <v>4216</v>
      </c>
      <c r="B3892" s="23"/>
    </row>
    <row r="3893" spans="1:2">
      <c r="A3893" s="23" t="s">
        <v>4217</v>
      </c>
      <c r="B3893" s="23"/>
    </row>
    <row r="3894" spans="1:2">
      <c r="A3894" s="23" t="s">
        <v>4218</v>
      </c>
      <c r="B3894" s="23"/>
    </row>
    <row r="3895" spans="1:2">
      <c r="A3895" s="23" t="s">
        <v>4219</v>
      </c>
      <c r="B3895" s="23"/>
    </row>
    <row r="3896" spans="1:2">
      <c r="A3896" s="23" t="s">
        <v>4220</v>
      </c>
      <c r="B3896" s="23"/>
    </row>
    <row r="3897" spans="1:2">
      <c r="A3897" s="23" t="s">
        <v>4221</v>
      </c>
      <c r="B3897" s="23"/>
    </row>
    <row r="3898" spans="1:2">
      <c r="A3898" s="23" t="s">
        <v>4222</v>
      </c>
      <c r="B3898" s="23"/>
    </row>
    <row r="3899" spans="1:2">
      <c r="A3899" s="23" t="s">
        <v>4223</v>
      </c>
      <c r="B3899" s="23"/>
    </row>
    <row r="3900" spans="1:2">
      <c r="A3900" s="23" t="s">
        <v>4224</v>
      </c>
      <c r="B3900" s="23"/>
    </row>
    <row r="3901" spans="1:2">
      <c r="A3901" s="23" t="s">
        <v>4225</v>
      </c>
      <c r="B3901" s="23"/>
    </row>
    <row r="3902" spans="1:2">
      <c r="A3902" s="23" t="s">
        <v>4226</v>
      </c>
      <c r="B3902" s="23"/>
    </row>
    <row r="3903" spans="1:2">
      <c r="A3903" s="23" t="s">
        <v>4227</v>
      </c>
      <c r="B3903" s="23"/>
    </row>
    <row r="3904" spans="1:2">
      <c r="A3904" s="23" t="s">
        <v>4228</v>
      </c>
      <c r="B3904" s="23"/>
    </row>
    <row r="3905" spans="1:2">
      <c r="A3905" s="23" t="s">
        <v>4229</v>
      </c>
      <c r="B3905" s="23"/>
    </row>
    <row r="3906" spans="1:2">
      <c r="A3906" s="23" t="s">
        <v>4230</v>
      </c>
      <c r="B3906" s="23"/>
    </row>
    <row r="3907" spans="1:2">
      <c r="A3907" s="23" t="s">
        <v>4231</v>
      </c>
      <c r="B3907" s="23"/>
    </row>
    <row r="3908" spans="1:2">
      <c r="A3908" s="23" t="s">
        <v>4232</v>
      </c>
      <c r="B3908" s="23"/>
    </row>
    <row r="3909" spans="1:2">
      <c r="A3909" s="23" t="s">
        <v>4233</v>
      </c>
      <c r="B3909" s="23"/>
    </row>
    <row r="3910" spans="1:2">
      <c r="A3910" s="23" t="s">
        <v>4234</v>
      </c>
      <c r="B3910" s="23"/>
    </row>
    <row r="3911" spans="1:2">
      <c r="A3911" s="23" t="s">
        <v>4235</v>
      </c>
      <c r="B3911" s="23"/>
    </row>
    <row r="3912" spans="1:2">
      <c r="A3912" s="23" t="s">
        <v>4236</v>
      </c>
      <c r="B3912" s="23"/>
    </row>
    <row r="3913" spans="1:2">
      <c r="A3913" s="23" t="s">
        <v>4237</v>
      </c>
      <c r="B3913" s="23"/>
    </row>
    <row r="3914" spans="1:2">
      <c r="A3914" s="23" t="s">
        <v>4238</v>
      </c>
      <c r="B3914" s="23"/>
    </row>
    <row r="3915" spans="1:2">
      <c r="A3915" s="23" t="s">
        <v>4239</v>
      </c>
      <c r="B3915" s="23"/>
    </row>
    <row r="3916" spans="1:2">
      <c r="A3916" s="23" t="s">
        <v>4240</v>
      </c>
      <c r="B3916" s="23"/>
    </row>
    <row r="3917" spans="1:2">
      <c r="A3917" s="23" t="s">
        <v>4241</v>
      </c>
      <c r="B3917" s="23"/>
    </row>
    <row r="3918" spans="1:2">
      <c r="A3918" s="23" t="s">
        <v>4242</v>
      </c>
      <c r="B3918" s="23"/>
    </row>
    <row r="3919" spans="1:2">
      <c r="A3919" s="23" t="s">
        <v>4243</v>
      </c>
      <c r="B3919" s="23"/>
    </row>
    <row r="3920" spans="1:2">
      <c r="A3920" s="23" t="s">
        <v>4244</v>
      </c>
      <c r="B3920" s="23"/>
    </row>
    <row r="3921" spans="1:2">
      <c r="A3921" s="23" t="s">
        <v>4245</v>
      </c>
      <c r="B3921" s="23"/>
    </row>
    <row r="3922" spans="1:2">
      <c r="A3922" s="23" t="s">
        <v>4246</v>
      </c>
      <c r="B3922" s="23"/>
    </row>
    <row r="3923" spans="1:2">
      <c r="A3923" s="23" t="s">
        <v>4247</v>
      </c>
      <c r="B3923" s="23"/>
    </row>
    <row r="3924" spans="1:2">
      <c r="A3924" s="23" t="s">
        <v>4248</v>
      </c>
      <c r="B3924" s="23"/>
    </row>
    <row r="3925" spans="1:2">
      <c r="A3925" s="23" t="s">
        <v>4249</v>
      </c>
      <c r="B3925" s="23"/>
    </row>
    <row r="3926" spans="1:2">
      <c r="A3926" s="23" t="s">
        <v>4250</v>
      </c>
      <c r="B3926" s="23"/>
    </row>
    <row r="3927" spans="1:2">
      <c r="A3927" s="23" t="s">
        <v>4251</v>
      </c>
      <c r="B3927" s="23"/>
    </row>
    <row r="3928" spans="1:2">
      <c r="A3928" s="23" t="s">
        <v>4252</v>
      </c>
      <c r="B3928" s="23"/>
    </row>
    <row r="3929" spans="1:2">
      <c r="A3929" s="23" t="s">
        <v>4253</v>
      </c>
      <c r="B3929" s="23"/>
    </row>
    <row r="3930" spans="1:2">
      <c r="A3930" s="23" t="s">
        <v>4254</v>
      </c>
      <c r="B3930" s="23"/>
    </row>
    <row r="3931" spans="1:2">
      <c r="A3931" s="23" t="s">
        <v>4255</v>
      </c>
      <c r="B3931" s="23"/>
    </row>
    <row r="3932" spans="1:2">
      <c r="A3932" s="23" t="s">
        <v>4256</v>
      </c>
      <c r="B3932" s="23"/>
    </row>
    <row r="3933" spans="1:2">
      <c r="A3933" s="23" t="s">
        <v>4257</v>
      </c>
      <c r="B3933" s="23"/>
    </row>
    <row r="3934" spans="1:2">
      <c r="A3934" s="23" t="s">
        <v>4258</v>
      </c>
      <c r="B3934" s="23"/>
    </row>
    <row r="3935" spans="1:2">
      <c r="A3935" s="23" t="s">
        <v>4259</v>
      </c>
      <c r="B3935" s="23"/>
    </row>
    <row r="3936" spans="1:2">
      <c r="A3936" s="23" t="s">
        <v>4260</v>
      </c>
      <c r="B3936" s="23"/>
    </row>
    <row r="3937" spans="1:2">
      <c r="A3937" s="23" t="s">
        <v>4261</v>
      </c>
      <c r="B3937" s="23"/>
    </row>
    <row r="3938" spans="1:2">
      <c r="A3938" s="23" t="s">
        <v>4262</v>
      </c>
      <c r="B3938" s="23"/>
    </row>
    <row r="3939" spans="1:2">
      <c r="A3939" s="23" t="s">
        <v>4263</v>
      </c>
      <c r="B3939" s="23"/>
    </row>
    <row r="3940" spans="1:2">
      <c r="A3940" s="23" t="s">
        <v>4264</v>
      </c>
      <c r="B3940" s="23"/>
    </row>
    <row r="3941" spans="1:2">
      <c r="A3941" s="23" t="s">
        <v>4265</v>
      </c>
      <c r="B3941" s="23"/>
    </row>
    <row r="3942" spans="1:2">
      <c r="A3942" s="23" t="s">
        <v>4266</v>
      </c>
      <c r="B3942" s="23"/>
    </row>
    <row r="3943" spans="1:2">
      <c r="A3943" s="23" t="s">
        <v>4267</v>
      </c>
      <c r="B3943" s="23"/>
    </row>
    <row r="3944" spans="1:2">
      <c r="A3944" s="23" t="s">
        <v>4268</v>
      </c>
      <c r="B3944" s="23"/>
    </row>
    <row r="3945" spans="1:2">
      <c r="A3945" s="23" t="s">
        <v>4269</v>
      </c>
      <c r="B3945" s="23"/>
    </row>
    <row r="3946" spans="1:2">
      <c r="A3946" s="23" t="s">
        <v>4270</v>
      </c>
      <c r="B3946" s="23"/>
    </row>
    <row r="3947" spans="1:2">
      <c r="A3947" s="23" t="s">
        <v>4271</v>
      </c>
      <c r="B3947" s="23"/>
    </row>
    <row r="3948" spans="1:2">
      <c r="A3948" s="23" t="s">
        <v>4272</v>
      </c>
      <c r="B3948" s="23"/>
    </row>
    <row r="3949" spans="1:2">
      <c r="A3949" s="23" t="s">
        <v>4273</v>
      </c>
      <c r="B3949" s="23"/>
    </row>
    <row r="3950" spans="1:2">
      <c r="A3950" s="23" t="s">
        <v>4274</v>
      </c>
      <c r="B3950" s="23"/>
    </row>
    <row r="3951" spans="1:2">
      <c r="A3951" s="23" t="s">
        <v>4275</v>
      </c>
      <c r="B3951" s="23"/>
    </row>
    <row r="3952" spans="1:2">
      <c r="A3952" s="23" t="s">
        <v>4276</v>
      </c>
      <c r="B3952" s="23"/>
    </row>
    <row r="3953" spans="1:2">
      <c r="A3953" s="23" t="s">
        <v>4277</v>
      </c>
      <c r="B3953" s="23"/>
    </row>
    <row r="3954" spans="1:2">
      <c r="A3954" s="23" t="s">
        <v>4278</v>
      </c>
      <c r="B3954" s="23"/>
    </row>
    <row r="3955" spans="1:2">
      <c r="A3955" s="23" t="s">
        <v>4279</v>
      </c>
      <c r="B3955" s="23"/>
    </row>
    <row r="3956" spans="1:2">
      <c r="A3956" s="23" t="s">
        <v>4280</v>
      </c>
      <c r="B3956" s="23"/>
    </row>
    <row r="3957" spans="1:2">
      <c r="A3957" s="23" t="s">
        <v>4281</v>
      </c>
      <c r="B3957" s="23"/>
    </row>
    <row r="3958" spans="1:2">
      <c r="A3958" s="23" t="s">
        <v>4282</v>
      </c>
      <c r="B3958" s="23"/>
    </row>
    <row r="3959" spans="1:2">
      <c r="A3959" s="23" t="s">
        <v>4283</v>
      </c>
      <c r="B3959" s="23"/>
    </row>
    <row r="3960" spans="1:2">
      <c r="A3960" s="23" t="s">
        <v>4284</v>
      </c>
      <c r="B3960" s="23"/>
    </row>
    <row r="3961" spans="1:2">
      <c r="A3961" s="23" t="s">
        <v>4285</v>
      </c>
      <c r="B3961" s="23"/>
    </row>
    <row r="3962" spans="1:2">
      <c r="A3962" s="23" t="s">
        <v>4286</v>
      </c>
      <c r="B3962" s="23"/>
    </row>
    <row r="3963" spans="1:2">
      <c r="A3963" s="23" t="s">
        <v>4287</v>
      </c>
      <c r="B3963" s="23"/>
    </row>
    <row r="3964" spans="1:2">
      <c r="A3964" s="23" t="s">
        <v>4288</v>
      </c>
      <c r="B3964" s="23"/>
    </row>
    <row r="3965" spans="1:2">
      <c r="A3965" s="23" t="s">
        <v>4289</v>
      </c>
      <c r="B3965" s="23"/>
    </row>
    <row r="3966" spans="1:2">
      <c r="A3966" s="23" t="s">
        <v>4290</v>
      </c>
      <c r="B3966" s="23"/>
    </row>
    <row r="3967" spans="1:2">
      <c r="A3967" s="23" t="s">
        <v>4291</v>
      </c>
      <c r="B3967" s="23"/>
    </row>
    <row r="3968" spans="1:2">
      <c r="A3968" s="23" t="s">
        <v>4292</v>
      </c>
      <c r="B3968" s="23"/>
    </row>
    <row r="3969" spans="1:2">
      <c r="A3969" s="23" t="s">
        <v>4293</v>
      </c>
      <c r="B3969" s="23"/>
    </row>
    <row r="3970" spans="1:2">
      <c r="A3970" s="23" t="s">
        <v>4294</v>
      </c>
      <c r="B3970" s="23"/>
    </row>
    <row r="3971" spans="1:2">
      <c r="A3971" s="23" t="s">
        <v>4295</v>
      </c>
      <c r="B3971" s="23"/>
    </row>
    <row r="3972" spans="1:2">
      <c r="A3972" s="23" t="s">
        <v>4296</v>
      </c>
      <c r="B3972" s="23"/>
    </row>
    <row r="3973" spans="1:2">
      <c r="A3973" s="23" t="s">
        <v>4297</v>
      </c>
      <c r="B3973" s="23"/>
    </row>
    <row r="3974" spans="1:2">
      <c r="A3974" s="23" t="s">
        <v>4298</v>
      </c>
      <c r="B3974" s="23"/>
    </row>
    <row r="3975" spans="1:2">
      <c r="A3975" s="23" t="s">
        <v>4299</v>
      </c>
      <c r="B3975" s="23"/>
    </row>
    <row r="3976" spans="1:2">
      <c r="A3976" s="23" t="s">
        <v>4300</v>
      </c>
      <c r="B3976" s="23"/>
    </row>
    <row r="3977" spans="1:2">
      <c r="A3977" s="23" t="s">
        <v>4301</v>
      </c>
      <c r="B3977" s="23"/>
    </row>
    <row r="3978" spans="1:2">
      <c r="A3978" s="23" t="s">
        <v>4302</v>
      </c>
      <c r="B3978" s="23"/>
    </row>
    <row r="3979" spans="1:2">
      <c r="A3979" s="23" t="s">
        <v>4303</v>
      </c>
      <c r="B3979" s="23"/>
    </row>
    <row r="3980" spans="1:2">
      <c r="A3980" s="23" t="s">
        <v>4304</v>
      </c>
      <c r="B3980" s="23"/>
    </row>
    <row r="3981" spans="1:2">
      <c r="A3981" s="23" t="s">
        <v>4305</v>
      </c>
      <c r="B3981" s="23"/>
    </row>
    <row r="3982" spans="1:2">
      <c r="A3982" s="23" t="s">
        <v>4306</v>
      </c>
      <c r="B3982" s="23"/>
    </row>
    <row r="3983" spans="1:2">
      <c r="A3983" s="23" t="s">
        <v>4307</v>
      </c>
      <c r="B3983" s="23"/>
    </row>
    <row r="3984" spans="1:2">
      <c r="A3984" s="23" t="s">
        <v>4308</v>
      </c>
      <c r="B3984" s="23"/>
    </row>
    <row r="3985" spans="1:2">
      <c r="A3985" s="23" t="s">
        <v>4309</v>
      </c>
      <c r="B3985" s="23"/>
    </row>
    <row r="3986" spans="1:2">
      <c r="A3986" s="23" t="s">
        <v>4310</v>
      </c>
      <c r="B3986" s="23"/>
    </row>
    <row r="3987" spans="1:2">
      <c r="A3987" s="23" t="s">
        <v>4311</v>
      </c>
      <c r="B3987" s="23"/>
    </row>
    <row r="3988" spans="1:2">
      <c r="A3988" s="23" t="s">
        <v>4312</v>
      </c>
      <c r="B3988" s="23"/>
    </row>
    <row r="3989" spans="1:2">
      <c r="A3989" s="23" t="s">
        <v>4313</v>
      </c>
      <c r="B3989" s="23"/>
    </row>
    <row r="3990" spans="1:2">
      <c r="A3990" s="23" t="s">
        <v>4314</v>
      </c>
      <c r="B3990" s="23"/>
    </row>
    <row r="3991" spans="1:2">
      <c r="A3991" s="23" t="s">
        <v>4315</v>
      </c>
      <c r="B3991" s="23"/>
    </row>
    <row r="3992" spans="1:2">
      <c r="A3992" s="23" t="s">
        <v>4316</v>
      </c>
      <c r="B3992" s="23"/>
    </row>
    <row r="3993" spans="1:2">
      <c r="A3993" s="23" t="s">
        <v>4317</v>
      </c>
      <c r="B3993" s="23"/>
    </row>
    <row r="3994" spans="1:2">
      <c r="A3994" s="23" t="s">
        <v>4318</v>
      </c>
      <c r="B3994" s="23"/>
    </row>
    <row r="3995" spans="1:2">
      <c r="A3995" s="23" t="s">
        <v>4319</v>
      </c>
      <c r="B3995" s="23"/>
    </row>
    <row r="3996" spans="1:2">
      <c r="A3996" s="23" t="s">
        <v>4320</v>
      </c>
      <c r="B3996" s="23"/>
    </row>
    <row r="3997" spans="1:2">
      <c r="A3997" s="23" t="s">
        <v>4321</v>
      </c>
      <c r="B3997" s="23"/>
    </row>
    <row r="3998" spans="1:2">
      <c r="A3998" s="23" t="s">
        <v>4322</v>
      </c>
      <c r="B3998" s="23"/>
    </row>
    <row r="3999" spans="1:2">
      <c r="A3999" s="23" t="s">
        <v>4323</v>
      </c>
      <c r="B3999" s="23"/>
    </row>
    <row r="4000" spans="1:2">
      <c r="A4000" s="23" t="s">
        <v>4324</v>
      </c>
      <c r="B4000" s="23"/>
    </row>
    <row r="4001" spans="1:2">
      <c r="A4001" s="23" t="s">
        <v>4325</v>
      </c>
      <c r="B4001" s="23"/>
    </row>
    <row r="4002" spans="1:2">
      <c r="A4002" s="23" t="s">
        <v>4326</v>
      </c>
      <c r="B4002" s="23"/>
    </row>
    <row r="4003" spans="1:2">
      <c r="A4003" s="23" t="s">
        <v>4327</v>
      </c>
      <c r="B4003" s="23"/>
    </row>
    <row r="4004" spans="1:2">
      <c r="A4004" s="23" t="s">
        <v>4328</v>
      </c>
      <c r="B4004" s="23"/>
    </row>
    <row r="4005" spans="1:2">
      <c r="A4005" s="23" t="s">
        <v>4329</v>
      </c>
      <c r="B4005" s="23"/>
    </row>
    <row r="4006" spans="1:2">
      <c r="A4006" s="23" t="s">
        <v>4330</v>
      </c>
      <c r="B4006" s="23"/>
    </row>
    <row r="4007" spans="1:2">
      <c r="A4007" s="23" t="s">
        <v>4331</v>
      </c>
      <c r="B4007" s="23"/>
    </row>
    <row r="4008" spans="1:2">
      <c r="A4008" s="23" t="s">
        <v>4332</v>
      </c>
      <c r="B4008" s="23"/>
    </row>
    <row r="4009" spans="1:2">
      <c r="A4009" s="23" t="s">
        <v>4333</v>
      </c>
      <c r="B4009" s="23"/>
    </row>
    <row r="4010" spans="1:2">
      <c r="A4010" s="23" t="s">
        <v>4334</v>
      </c>
      <c r="B4010" s="23"/>
    </row>
    <row r="4011" spans="1:2">
      <c r="A4011" s="23" t="s">
        <v>4335</v>
      </c>
      <c r="B4011" s="23"/>
    </row>
    <row r="4012" spans="1:2">
      <c r="A4012" s="23" t="s">
        <v>4336</v>
      </c>
      <c r="B4012" s="23"/>
    </row>
    <row r="4013" spans="1:2">
      <c r="A4013" s="23" t="s">
        <v>4337</v>
      </c>
      <c r="B4013" s="23"/>
    </row>
    <row r="4014" spans="1:2">
      <c r="A4014" s="23" t="s">
        <v>4338</v>
      </c>
      <c r="B4014" s="23"/>
    </row>
    <row r="4015" spans="1:2">
      <c r="A4015" s="23" t="s">
        <v>4339</v>
      </c>
      <c r="B4015" s="23"/>
    </row>
    <row r="4016" spans="1:2">
      <c r="A4016" s="23" t="s">
        <v>4340</v>
      </c>
      <c r="B4016" s="23"/>
    </row>
    <row r="4017" spans="1:2">
      <c r="A4017" s="23" t="s">
        <v>4341</v>
      </c>
      <c r="B4017" s="23"/>
    </row>
    <row r="4018" spans="1:2">
      <c r="A4018" s="23" t="s">
        <v>4342</v>
      </c>
      <c r="B4018" s="23"/>
    </row>
    <row r="4019" spans="1:2">
      <c r="A4019" s="23" t="s">
        <v>4343</v>
      </c>
      <c r="B4019" s="23"/>
    </row>
    <row r="4020" spans="1:2">
      <c r="A4020" s="23" t="s">
        <v>4344</v>
      </c>
      <c r="B4020" s="23"/>
    </row>
    <row r="4021" spans="1:2">
      <c r="A4021" s="23" t="s">
        <v>4345</v>
      </c>
      <c r="B4021" s="23"/>
    </row>
    <row r="4022" spans="1:2">
      <c r="A4022" s="23" t="s">
        <v>4346</v>
      </c>
      <c r="B4022" s="23"/>
    </row>
    <row r="4023" spans="1:2">
      <c r="A4023" s="23" t="s">
        <v>4347</v>
      </c>
      <c r="B4023" s="23"/>
    </row>
    <row r="4024" spans="1:2">
      <c r="A4024" s="23" t="s">
        <v>4348</v>
      </c>
      <c r="B4024" s="23"/>
    </row>
    <row r="4025" spans="1:2">
      <c r="A4025" s="23" t="s">
        <v>4349</v>
      </c>
      <c r="B4025" s="23"/>
    </row>
    <row r="4026" spans="1:2">
      <c r="A4026" s="23" t="s">
        <v>4350</v>
      </c>
      <c r="B4026" s="23"/>
    </row>
    <row r="4027" spans="1:2">
      <c r="A4027" s="23" t="s">
        <v>4351</v>
      </c>
      <c r="B4027" s="23"/>
    </row>
    <row r="4028" spans="1:2">
      <c r="A4028" s="23" t="s">
        <v>4352</v>
      </c>
      <c r="B4028" s="23"/>
    </row>
    <row r="4029" spans="1:2">
      <c r="A4029" s="23" t="s">
        <v>4353</v>
      </c>
      <c r="B4029" s="23"/>
    </row>
    <row r="4030" spans="1:2">
      <c r="A4030" s="23" t="s">
        <v>4354</v>
      </c>
      <c r="B4030" s="23"/>
    </row>
    <row r="4031" spans="1:2">
      <c r="A4031" s="23" t="s">
        <v>4355</v>
      </c>
      <c r="B4031" s="23"/>
    </row>
    <row r="4032" spans="1:2">
      <c r="A4032" s="23" t="s">
        <v>4356</v>
      </c>
      <c r="B4032" s="23"/>
    </row>
    <row r="4033" spans="1:2">
      <c r="A4033" s="23" t="s">
        <v>4357</v>
      </c>
      <c r="B4033" s="23"/>
    </row>
    <row r="4034" spans="1:2">
      <c r="A4034" s="23" t="s">
        <v>4358</v>
      </c>
      <c r="B4034" s="23"/>
    </row>
    <row r="4035" spans="1:2">
      <c r="A4035" s="23" t="s">
        <v>4359</v>
      </c>
      <c r="B4035" s="23"/>
    </row>
    <row r="4036" spans="1:2">
      <c r="A4036" s="23" t="s">
        <v>4360</v>
      </c>
      <c r="B4036" s="23"/>
    </row>
    <row r="4037" spans="1:2">
      <c r="A4037" s="23" t="s">
        <v>4361</v>
      </c>
      <c r="B4037" s="23"/>
    </row>
    <row r="4038" spans="1:2">
      <c r="A4038" s="23" t="s">
        <v>4362</v>
      </c>
      <c r="B4038" s="23"/>
    </row>
    <row r="4039" spans="1:2">
      <c r="A4039" s="23" t="s">
        <v>4363</v>
      </c>
      <c r="B4039" s="23"/>
    </row>
    <row r="4040" spans="1:2">
      <c r="A4040" s="23" t="s">
        <v>4364</v>
      </c>
      <c r="B4040" s="23"/>
    </row>
    <row r="4041" spans="1:2">
      <c r="A4041" s="23" t="s">
        <v>4365</v>
      </c>
      <c r="B4041" s="23"/>
    </row>
    <row r="4042" spans="1:2">
      <c r="A4042" s="23" t="s">
        <v>4366</v>
      </c>
      <c r="B4042" s="23"/>
    </row>
    <row r="4043" spans="1:2">
      <c r="A4043" s="23" t="s">
        <v>4367</v>
      </c>
      <c r="B4043" s="23"/>
    </row>
    <row r="4044" spans="1:2">
      <c r="A4044" s="23" t="s">
        <v>4368</v>
      </c>
      <c r="B4044" s="23"/>
    </row>
    <row r="4045" spans="1:2">
      <c r="A4045" s="23" t="s">
        <v>4369</v>
      </c>
      <c r="B4045" s="23"/>
    </row>
    <row r="4046" spans="1:2">
      <c r="A4046" s="23" t="s">
        <v>4370</v>
      </c>
      <c r="B4046" s="23"/>
    </row>
    <row r="4047" spans="1:2">
      <c r="A4047" s="23" t="s">
        <v>4371</v>
      </c>
      <c r="B4047" s="23"/>
    </row>
    <row r="4048" spans="1:2">
      <c r="A4048" s="23" t="s">
        <v>4372</v>
      </c>
      <c r="B4048" s="23"/>
    </row>
    <row r="4049" spans="1:2">
      <c r="A4049" s="23" t="s">
        <v>4373</v>
      </c>
      <c r="B4049" s="23"/>
    </row>
    <row r="4050" spans="1:2">
      <c r="A4050" s="23" t="s">
        <v>4374</v>
      </c>
      <c r="B4050" s="23"/>
    </row>
    <row r="4051" spans="1:2">
      <c r="A4051" s="23" t="s">
        <v>4375</v>
      </c>
      <c r="B4051" s="23"/>
    </row>
    <row r="4052" spans="1:2">
      <c r="A4052" s="23" t="s">
        <v>4376</v>
      </c>
      <c r="B4052" s="23"/>
    </row>
    <row r="4053" spans="1:2">
      <c r="A4053" s="23" t="s">
        <v>4377</v>
      </c>
      <c r="B4053" s="23"/>
    </row>
    <row r="4054" spans="1:2">
      <c r="A4054" s="23" t="s">
        <v>4378</v>
      </c>
      <c r="B4054" s="23"/>
    </row>
    <row r="4055" spans="1:2">
      <c r="A4055" s="23" t="s">
        <v>4379</v>
      </c>
      <c r="B4055" s="23"/>
    </row>
    <row r="4056" spans="1:2">
      <c r="A4056" s="23" t="s">
        <v>4380</v>
      </c>
      <c r="B4056" s="23"/>
    </row>
    <row r="4057" spans="1:2">
      <c r="A4057" s="23" t="s">
        <v>4381</v>
      </c>
      <c r="B4057" s="23"/>
    </row>
    <row r="4058" spans="1:2">
      <c r="A4058" s="23" t="s">
        <v>4382</v>
      </c>
      <c r="B4058" s="23"/>
    </row>
    <row r="4059" spans="1:2">
      <c r="A4059" s="23" t="s">
        <v>4383</v>
      </c>
      <c r="B4059" s="23"/>
    </row>
    <row r="4060" spans="1:2">
      <c r="A4060" s="23" t="s">
        <v>4384</v>
      </c>
      <c r="B4060" s="23"/>
    </row>
    <row r="4061" spans="1:2">
      <c r="A4061" s="23" t="s">
        <v>4385</v>
      </c>
      <c r="B4061" s="23"/>
    </row>
    <row r="4062" spans="1:2">
      <c r="A4062" s="23" t="s">
        <v>4386</v>
      </c>
      <c r="B4062" s="23"/>
    </row>
    <row r="4063" spans="1:2">
      <c r="A4063" s="23" t="s">
        <v>4387</v>
      </c>
      <c r="B4063" s="23"/>
    </row>
    <row r="4064" spans="1:2">
      <c r="A4064" s="23" t="s">
        <v>4388</v>
      </c>
      <c r="B4064" s="23"/>
    </row>
    <row r="4065" spans="1:2">
      <c r="A4065" s="23" t="s">
        <v>4389</v>
      </c>
      <c r="B4065" s="23"/>
    </row>
    <row r="4066" spans="1:2">
      <c r="A4066" s="23" t="s">
        <v>4390</v>
      </c>
      <c r="B4066" s="23"/>
    </row>
    <row r="4067" spans="1:2">
      <c r="A4067" s="23" t="s">
        <v>4391</v>
      </c>
      <c r="B4067" s="23"/>
    </row>
    <row r="4068" spans="1:2">
      <c r="A4068" s="23" t="s">
        <v>4392</v>
      </c>
      <c r="B4068" s="23"/>
    </row>
    <row r="4069" spans="1:2">
      <c r="A4069" s="23" t="s">
        <v>4393</v>
      </c>
      <c r="B4069" s="23"/>
    </row>
    <row r="4070" spans="1:2">
      <c r="A4070" s="23" t="s">
        <v>4394</v>
      </c>
      <c r="B4070" s="23"/>
    </row>
    <row r="4071" spans="1:2">
      <c r="A4071" s="23" t="s">
        <v>4395</v>
      </c>
      <c r="B4071" s="23"/>
    </row>
    <row r="4072" spans="1:2">
      <c r="A4072" s="23" t="s">
        <v>4396</v>
      </c>
      <c r="B4072" s="23"/>
    </row>
    <row r="4073" spans="1:2">
      <c r="A4073" s="23" t="s">
        <v>4397</v>
      </c>
      <c r="B4073" s="23"/>
    </row>
    <row r="4074" spans="1:2">
      <c r="A4074" s="23" t="s">
        <v>4398</v>
      </c>
      <c r="B4074" s="23"/>
    </row>
    <row r="4075" spans="1:2">
      <c r="A4075" s="23" t="s">
        <v>4399</v>
      </c>
      <c r="B4075" s="23"/>
    </row>
    <row r="4076" spans="1:2">
      <c r="A4076" s="23" t="s">
        <v>4400</v>
      </c>
      <c r="B4076" s="23"/>
    </row>
    <row r="4077" spans="1:2">
      <c r="A4077" s="23" t="s">
        <v>4401</v>
      </c>
      <c r="B4077" s="23"/>
    </row>
    <row r="4078" spans="1:2">
      <c r="A4078" s="23" t="s">
        <v>4402</v>
      </c>
      <c r="B4078" s="23"/>
    </row>
    <row r="4079" spans="1:2">
      <c r="A4079" s="23" t="s">
        <v>4403</v>
      </c>
      <c r="B4079" s="23"/>
    </row>
    <row r="4080" spans="1:2">
      <c r="A4080" s="23" t="s">
        <v>4404</v>
      </c>
      <c r="B4080" s="23"/>
    </row>
    <row r="4081" spans="1:2">
      <c r="A4081" s="23" t="s">
        <v>4405</v>
      </c>
      <c r="B4081" s="23"/>
    </row>
    <row r="4082" spans="1:2">
      <c r="A4082" s="23" t="s">
        <v>4406</v>
      </c>
      <c r="B4082" s="23"/>
    </row>
    <row r="4083" spans="1:2">
      <c r="A4083" s="23" t="s">
        <v>4407</v>
      </c>
      <c r="B4083" s="23"/>
    </row>
    <row r="4084" spans="1:2">
      <c r="A4084" s="23" t="s">
        <v>4408</v>
      </c>
      <c r="B4084" s="23"/>
    </row>
    <row r="4085" spans="1:2">
      <c r="A4085" s="23" t="s">
        <v>4409</v>
      </c>
      <c r="B4085" s="23"/>
    </row>
    <row r="4086" spans="1:2">
      <c r="A4086" s="23" t="s">
        <v>4410</v>
      </c>
      <c r="B4086" s="23"/>
    </row>
    <row r="4087" spans="1:2">
      <c r="A4087" s="23" t="s">
        <v>4411</v>
      </c>
      <c r="B4087" s="23"/>
    </row>
    <row r="4088" spans="1:2">
      <c r="A4088" s="23" t="s">
        <v>4412</v>
      </c>
      <c r="B4088" s="23"/>
    </row>
    <row r="4089" spans="1:2">
      <c r="A4089" s="23" t="s">
        <v>4413</v>
      </c>
      <c r="B4089" s="23"/>
    </row>
    <row r="4090" spans="1:2">
      <c r="A4090" s="23" t="s">
        <v>4414</v>
      </c>
      <c r="B4090" s="23"/>
    </row>
    <row r="4091" spans="1:2">
      <c r="A4091" s="23" t="s">
        <v>4415</v>
      </c>
      <c r="B4091" s="23"/>
    </row>
    <row r="4092" spans="1:2">
      <c r="A4092" s="23" t="s">
        <v>4416</v>
      </c>
      <c r="B4092" s="23"/>
    </row>
    <row r="4093" spans="1:2">
      <c r="A4093" s="23" t="s">
        <v>4417</v>
      </c>
      <c r="B4093" s="23"/>
    </row>
    <row r="4094" spans="1:2">
      <c r="A4094" s="23" t="s">
        <v>4418</v>
      </c>
      <c r="B4094" s="23"/>
    </row>
    <row r="4095" spans="1:2">
      <c r="A4095" s="23" t="s">
        <v>4419</v>
      </c>
      <c r="B4095" s="23"/>
    </row>
    <row r="4096" spans="1:2">
      <c r="A4096" s="23" t="s">
        <v>4420</v>
      </c>
      <c r="B4096" s="23"/>
    </row>
    <row r="4097" spans="1:2">
      <c r="A4097" s="23" t="s">
        <v>4421</v>
      </c>
      <c r="B4097" s="23"/>
    </row>
    <row r="4098" spans="1:2">
      <c r="A4098" s="23" t="s">
        <v>4422</v>
      </c>
      <c r="B4098" s="23"/>
    </row>
    <row r="4099" spans="1:2">
      <c r="A4099" s="23" t="s">
        <v>4423</v>
      </c>
      <c r="B4099" s="23"/>
    </row>
    <row r="4100" spans="1:2">
      <c r="A4100" s="23" t="s">
        <v>4424</v>
      </c>
      <c r="B4100" s="23"/>
    </row>
    <row r="4101" spans="1:2">
      <c r="A4101" s="23" t="s">
        <v>4425</v>
      </c>
      <c r="B4101" s="23"/>
    </row>
    <row r="4102" spans="1:2">
      <c r="A4102" s="23" t="s">
        <v>4426</v>
      </c>
      <c r="B4102" s="23"/>
    </row>
    <row r="4103" spans="1:2">
      <c r="A4103" s="23" t="s">
        <v>4427</v>
      </c>
      <c r="B4103" s="23"/>
    </row>
    <row r="4104" spans="1:2">
      <c r="A4104" s="23" t="s">
        <v>4428</v>
      </c>
      <c r="B4104" s="23"/>
    </row>
    <row r="4105" spans="1:2">
      <c r="A4105" s="23" t="s">
        <v>4429</v>
      </c>
      <c r="B4105" s="23"/>
    </row>
    <row r="4106" spans="1:2">
      <c r="A4106" s="23" t="s">
        <v>4430</v>
      </c>
      <c r="B4106" s="23"/>
    </row>
    <row r="4107" spans="1:2">
      <c r="A4107" s="23" t="s">
        <v>4431</v>
      </c>
      <c r="B4107" s="23"/>
    </row>
    <row r="4108" spans="1:2">
      <c r="A4108" s="23" t="s">
        <v>4432</v>
      </c>
      <c r="B4108" s="23"/>
    </row>
    <row r="4109" spans="1:2">
      <c r="A4109" s="23" t="s">
        <v>4433</v>
      </c>
      <c r="B4109" s="23"/>
    </row>
    <row r="4110" spans="1:2">
      <c r="A4110" s="23" t="s">
        <v>4434</v>
      </c>
      <c r="B4110" s="23"/>
    </row>
    <row r="4111" spans="1:2">
      <c r="A4111" s="23" t="s">
        <v>4435</v>
      </c>
      <c r="B4111" s="23"/>
    </row>
    <row r="4112" spans="1:2">
      <c r="A4112" s="23" t="s">
        <v>4436</v>
      </c>
      <c r="B4112" s="23"/>
    </row>
    <row r="4113" spans="1:2">
      <c r="A4113" s="23" t="s">
        <v>4437</v>
      </c>
      <c r="B4113" s="23"/>
    </row>
    <row r="4114" spans="1:2">
      <c r="A4114" s="23" t="s">
        <v>4438</v>
      </c>
      <c r="B4114" s="23"/>
    </row>
    <row r="4115" spans="1:2">
      <c r="A4115" s="23" t="s">
        <v>4439</v>
      </c>
      <c r="B4115" s="23"/>
    </row>
    <row r="4116" spans="1:2">
      <c r="A4116" s="23" t="s">
        <v>4440</v>
      </c>
      <c r="B4116" s="23"/>
    </row>
    <row r="4117" spans="1:2">
      <c r="A4117" s="23" t="s">
        <v>4441</v>
      </c>
      <c r="B4117" s="23"/>
    </row>
    <row r="4118" spans="1:2">
      <c r="A4118" s="23" t="s">
        <v>4442</v>
      </c>
      <c r="B4118" s="23"/>
    </row>
    <row r="4119" spans="1:2">
      <c r="A4119" s="23" t="s">
        <v>4443</v>
      </c>
      <c r="B4119" s="23"/>
    </row>
    <row r="4120" spans="1:2">
      <c r="A4120" s="23" t="s">
        <v>4444</v>
      </c>
      <c r="B4120" s="23"/>
    </row>
    <row r="4121" spans="1:2">
      <c r="A4121" s="23" t="s">
        <v>4445</v>
      </c>
      <c r="B4121" s="23"/>
    </row>
    <row r="4122" spans="1:2">
      <c r="A4122" s="23" t="s">
        <v>4446</v>
      </c>
      <c r="B4122" s="23"/>
    </row>
    <row r="4123" spans="1:2">
      <c r="A4123" s="23" t="s">
        <v>4447</v>
      </c>
      <c r="B4123" s="23"/>
    </row>
    <row r="4124" spans="1:2">
      <c r="A4124" s="23" t="s">
        <v>4448</v>
      </c>
      <c r="B4124" s="23"/>
    </row>
    <row r="4125" spans="1:2">
      <c r="A4125" s="23" t="s">
        <v>4449</v>
      </c>
      <c r="B4125" s="23"/>
    </row>
    <row r="4126" spans="1:2">
      <c r="A4126" s="23" t="s">
        <v>4450</v>
      </c>
      <c r="B4126" s="23"/>
    </row>
    <row r="4127" spans="1:2">
      <c r="A4127" s="23" t="s">
        <v>4451</v>
      </c>
      <c r="B4127" s="23"/>
    </row>
    <row r="4128" spans="1:2">
      <c r="A4128" s="23" t="s">
        <v>4452</v>
      </c>
      <c r="B4128" s="23"/>
    </row>
    <row r="4129" spans="1:2">
      <c r="A4129" s="23" t="s">
        <v>4453</v>
      </c>
      <c r="B4129" s="23"/>
    </row>
    <row r="4130" spans="1:2">
      <c r="A4130" s="23" t="s">
        <v>4454</v>
      </c>
      <c r="B4130" s="23"/>
    </row>
    <row r="4131" spans="1:2">
      <c r="A4131" s="23" t="s">
        <v>4455</v>
      </c>
      <c r="B4131" s="23"/>
    </row>
    <row r="4132" spans="1:2">
      <c r="A4132" s="23" t="s">
        <v>4456</v>
      </c>
      <c r="B4132" s="23"/>
    </row>
    <row r="4133" spans="1:2">
      <c r="A4133" s="23" t="s">
        <v>4457</v>
      </c>
      <c r="B4133" s="23"/>
    </row>
    <row r="4134" spans="1:2">
      <c r="A4134" s="23" t="s">
        <v>4458</v>
      </c>
      <c r="B4134" s="23"/>
    </row>
    <row r="4135" spans="1:2">
      <c r="A4135" s="23" t="s">
        <v>4459</v>
      </c>
      <c r="B4135" s="23"/>
    </row>
    <row r="4136" spans="1:2">
      <c r="A4136" s="23" t="s">
        <v>4460</v>
      </c>
      <c r="B4136" s="23"/>
    </row>
    <row r="4137" spans="1:2">
      <c r="A4137" s="23" t="s">
        <v>4461</v>
      </c>
      <c r="B4137" s="23"/>
    </row>
    <row r="4138" spans="1:2">
      <c r="A4138" s="23" t="s">
        <v>4462</v>
      </c>
      <c r="B4138" s="23"/>
    </row>
    <row r="4139" spans="1:2">
      <c r="A4139" s="23" t="s">
        <v>4463</v>
      </c>
      <c r="B4139" s="23"/>
    </row>
    <row r="4140" spans="1:2">
      <c r="A4140" s="23" t="s">
        <v>4464</v>
      </c>
      <c r="B4140" s="23"/>
    </row>
    <row r="4141" spans="1:2">
      <c r="A4141" s="23" t="s">
        <v>4465</v>
      </c>
      <c r="B4141" s="23"/>
    </row>
    <row r="4142" spans="1:2">
      <c r="A4142" s="23" t="s">
        <v>4466</v>
      </c>
      <c r="B4142" s="23"/>
    </row>
    <row r="4143" spans="1:2">
      <c r="A4143" s="23" t="s">
        <v>4467</v>
      </c>
      <c r="B4143" s="23"/>
    </row>
    <row r="4144" spans="1:2">
      <c r="A4144" s="23" t="s">
        <v>4468</v>
      </c>
      <c r="B4144" s="23"/>
    </row>
    <row r="4145" spans="1:2">
      <c r="A4145" s="23" t="s">
        <v>4469</v>
      </c>
      <c r="B4145" s="23"/>
    </row>
    <row r="4146" spans="1:2">
      <c r="A4146" s="23" t="s">
        <v>4470</v>
      </c>
      <c r="B4146" s="23"/>
    </row>
    <row r="4147" spans="1:2">
      <c r="A4147" s="23" t="s">
        <v>4471</v>
      </c>
      <c r="B4147" s="23"/>
    </row>
    <row r="4148" spans="1:2">
      <c r="A4148" s="23" t="s">
        <v>4472</v>
      </c>
      <c r="B4148" s="23"/>
    </row>
    <row r="4149" spans="1:2">
      <c r="A4149" s="23" t="s">
        <v>4473</v>
      </c>
      <c r="B4149" s="23"/>
    </row>
    <row r="4150" spans="1:2">
      <c r="A4150" s="23" t="s">
        <v>4474</v>
      </c>
      <c r="B4150" s="23"/>
    </row>
    <row r="4151" spans="1:2">
      <c r="A4151" s="23" t="s">
        <v>4475</v>
      </c>
      <c r="B4151" s="23"/>
    </row>
    <row r="4152" spans="1:2">
      <c r="A4152" s="23" t="s">
        <v>4476</v>
      </c>
      <c r="B4152" s="23"/>
    </row>
    <row r="4153" spans="1:2">
      <c r="A4153" s="23" t="s">
        <v>4477</v>
      </c>
      <c r="B4153" s="23"/>
    </row>
    <row r="4154" spans="1:2">
      <c r="A4154" s="23" t="s">
        <v>4478</v>
      </c>
      <c r="B4154" s="23"/>
    </row>
    <row r="4155" spans="1:2">
      <c r="A4155" s="23" t="s">
        <v>4479</v>
      </c>
      <c r="B4155" s="23"/>
    </row>
    <row r="4156" spans="1:2">
      <c r="A4156" s="23" t="s">
        <v>4480</v>
      </c>
      <c r="B4156" s="23"/>
    </row>
    <row r="4157" spans="1:2">
      <c r="A4157" s="23" t="s">
        <v>4481</v>
      </c>
      <c r="B4157" s="23"/>
    </row>
    <row r="4158" spans="1:2">
      <c r="A4158" s="23" t="s">
        <v>4482</v>
      </c>
      <c r="B4158" s="23"/>
    </row>
    <row r="4159" spans="1:2">
      <c r="A4159" s="23" t="s">
        <v>4483</v>
      </c>
      <c r="B4159" s="23"/>
    </row>
    <row r="4160" spans="1:2">
      <c r="A4160" s="23" t="s">
        <v>4484</v>
      </c>
      <c r="B4160" s="23"/>
    </row>
    <row r="4161" spans="1:2">
      <c r="A4161" s="23" t="s">
        <v>4485</v>
      </c>
      <c r="B4161" s="23"/>
    </row>
    <row r="4162" spans="1:2">
      <c r="A4162" s="23" t="s">
        <v>4486</v>
      </c>
      <c r="B4162" s="23"/>
    </row>
    <row r="4163" spans="1:2">
      <c r="A4163" s="23" t="s">
        <v>4487</v>
      </c>
      <c r="B4163" s="23"/>
    </row>
    <row r="4164" spans="1:2">
      <c r="A4164" s="23" t="s">
        <v>4488</v>
      </c>
      <c r="B4164" s="23"/>
    </row>
    <row r="4165" spans="1:2">
      <c r="A4165" s="23" t="s">
        <v>4489</v>
      </c>
      <c r="B4165" s="23"/>
    </row>
    <row r="4166" spans="1:2">
      <c r="A4166" s="23" t="s">
        <v>4490</v>
      </c>
      <c r="B4166" s="23"/>
    </row>
    <row r="4167" spans="1:2">
      <c r="A4167" s="23" t="s">
        <v>4491</v>
      </c>
      <c r="B4167" s="23"/>
    </row>
    <row r="4168" spans="1:2">
      <c r="A4168" s="23" t="s">
        <v>4492</v>
      </c>
      <c r="B4168" s="23"/>
    </row>
    <row r="4169" spans="1:2">
      <c r="A4169" s="23" t="s">
        <v>4493</v>
      </c>
      <c r="B4169" s="23"/>
    </row>
    <row r="4170" spans="1:2">
      <c r="A4170" s="23" t="s">
        <v>4494</v>
      </c>
      <c r="B4170" s="23"/>
    </row>
    <row r="4171" spans="1:2">
      <c r="A4171" s="23" t="s">
        <v>4495</v>
      </c>
      <c r="B4171" s="23"/>
    </row>
    <row r="4172" spans="1:2">
      <c r="A4172" s="23" t="s">
        <v>4496</v>
      </c>
      <c r="B4172" s="23"/>
    </row>
    <row r="4173" spans="1:2">
      <c r="A4173" s="23" t="s">
        <v>4497</v>
      </c>
      <c r="B4173" s="23"/>
    </row>
    <row r="4174" spans="1:2">
      <c r="A4174" s="23" t="s">
        <v>4498</v>
      </c>
      <c r="B4174" s="23"/>
    </row>
    <row r="4175" spans="1:2">
      <c r="A4175" s="23" t="s">
        <v>4499</v>
      </c>
      <c r="B4175" s="23"/>
    </row>
    <row r="4176" spans="1:2">
      <c r="A4176" s="23" t="s">
        <v>4500</v>
      </c>
      <c r="B4176" s="23"/>
    </row>
    <row r="4177" spans="1:2">
      <c r="A4177" s="23" t="s">
        <v>4501</v>
      </c>
      <c r="B4177" s="23"/>
    </row>
    <row r="4178" spans="1:2">
      <c r="A4178" s="23" t="s">
        <v>4502</v>
      </c>
      <c r="B4178" s="23"/>
    </row>
    <row r="4179" spans="1:2">
      <c r="A4179" s="23" t="s">
        <v>4503</v>
      </c>
      <c r="B4179" s="23"/>
    </row>
    <row r="4180" spans="1:2">
      <c r="A4180" s="23" t="s">
        <v>4504</v>
      </c>
      <c r="B4180" s="23"/>
    </row>
    <row r="4181" spans="1:2">
      <c r="A4181" s="23" t="s">
        <v>4505</v>
      </c>
      <c r="B4181" s="23"/>
    </row>
    <row r="4182" spans="1:2">
      <c r="A4182" s="23" t="s">
        <v>4506</v>
      </c>
      <c r="B4182" s="23"/>
    </row>
    <row r="4183" spans="1:2">
      <c r="A4183" s="23" t="s">
        <v>4507</v>
      </c>
      <c r="B4183" s="23"/>
    </row>
    <row r="4184" spans="1:2">
      <c r="A4184" s="23" t="s">
        <v>4508</v>
      </c>
      <c r="B4184" s="23"/>
    </row>
    <row r="4185" spans="1:2">
      <c r="A4185" s="23" t="s">
        <v>4509</v>
      </c>
      <c r="B4185" s="23"/>
    </row>
    <row r="4186" spans="1:2">
      <c r="A4186" s="23" t="s">
        <v>4510</v>
      </c>
      <c r="B4186" s="23"/>
    </row>
    <row r="4187" spans="1:2">
      <c r="A4187" s="23" t="s">
        <v>4511</v>
      </c>
      <c r="B4187" s="23"/>
    </row>
    <row r="4188" spans="1:2">
      <c r="A4188" s="23" t="s">
        <v>4512</v>
      </c>
      <c r="B4188" s="23"/>
    </row>
    <row r="4189" spans="1:2">
      <c r="A4189" s="23" t="s">
        <v>4513</v>
      </c>
      <c r="B4189" s="23"/>
    </row>
    <row r="4190" spans="1:2">
      <c r="A4190" s="23" t="s">
        <v>4514</v>
      </c>
      <c r="B4190" s="23"/>
    </row>
    <row r="4191" spans="1:2">
      <c r="A4191" s="23" t="s">
        <v>4515</v>
      </c>
      <c r="B4191" s="23"/>
    </row>
    <row r="4192" spans="1:2">
      <c r="A4192" s="23" t="s">
        <v>4516</v>
      </c>
      <c r="B4192" s="23"/>
    </row>
    <row r="4193" spans="1:2">
      <c r="A4193" s="23" t="s">
        <v>4517</v>
      </c>
      <c r="B4193" s="23"/>
    </row>
    <row r="4194" spans="1:2">
      <c r="A4194" s="23" t="s">
        <v>4518</v>
      </c>
      <c r="B4194" s="23"/>
    </row>
    <row r="4195" spans="1:2">
      <c r="A4195" s="23" t="s">
        <v>4519</v>
      </c>
      <c r="B4195" s="23"/>
    </row>
    <row r="4196" spans="1:2">
      <c r="A4196" s="23" t="s">
        <v>4520</v>
      </c>
      <c r="B4196" s="23"/>
    </row>
    <row r="4197" spans="1:2">
      <c r="A4197" s="23" t="s">
        <v>4521</v>
      </c>
      <c r="B4197" s="23"/>
    </row>
    <row r="4198" spans="1:2">
      <c r="A4198" s="23" t="s">
        <v>4522</v>
      </c>
      <c r="B4198" s="23"/>
    </row>
    <row r="4199" spans="1:2">
      <c r="A4199" s="23" t="s">
        <v>4523</v>
      </c>
      <c r="B4199" s="23"/>
    </row>
    <row r="4200" spans="1:2">
      <c r="A4200" s="23" t="s">
        <v>4524</v>
      </c>
      <c r="B4200" s="23"/>
    </row>
    <row r="4201" spans="1:2">
      <c r="A4201" s="23" t="s">
        <v>4525</v>
      </c>
      <c r="B4201" s="23"/>
    </row>
    <row r="4202" spans="1:2">
      <c r="A4202" s="23" t="s">
        <v>4526</v>
      </c>
      <c r="B4202" s="23"/>
    </row>
    <row r="4203" spans="1:2">
      <c r="A4203" s="23" t="s">
        <v>4527</v>
      </c>
      <c r="B4203" s="23"/>
    </row>
    <row r="4204" spans="1:2">
      <c r="A4204" s="23" t="s">
        <v>4528</v>
      </c>
      <c r="B4204" s="23"/>
    </row>
    <row r="4205" spans="1:2">
      <c r="A4205" s="23" t="s">
        <v>4529</v>
      </c>
      <c r="B4205" s="23"/>
    </row>
    <row r="4206" spans="1:2">
      <c r="A4206" s="23" t="s">
        <v>4530</v>
      </c>
      <c r="B4206" s="23"/>
    </row>
    <row r="4207" spans="1:2">
      <c r="A4207" s="23" t="s">
        <v>4531</v>
      </c>
      <c r="B4207" s="23"/>
    </row>
    <row r="4208" spans="1:2">
      <c r="A4208" s="23" t="s">
        <v>4532</v>
      </c>
      <c r="B4208" s="23"/>
    </row>
    <row r="4209" spans="1:2">
      <c r="A4209" s="23" t="s">
        <v>4533</v>
      </c>
      <c r="B4209" s="23"/>
    </row>
    <row r="4210" spans="1:2">
      <c r="A4210" s="23" t="s">
        <v>4534</v>
      </c>
      <c r="B4210" s="23"/>
    </row>
    <row r="4211" spans="1:2">
      <c r="A4211" s="23" t="s">
        <v>4535</v>
      </c>
      <c r="B4211" s="23"/>
    </row>
    <row r="4212" spans="1:2">
      <c r="A4212" s="23" t="s">
        <v>4536</v>
      </c>
      <c r="B4212" s="23"/>
    </row>
    <row r="4213" spans="1:2">
      <c r="A4213" s="23" t="s">
        <v>4537</v>
      </c>
      <c r="B4213" s="23"/>
    </row>
    <row r="4214" spans="1:2">
      <c r="A4214" s="23" t="s">
        <v>4538</v>
      </c>
      <c r="B4214" s="23"/>
    </row>
    <row r="4215" spans="1:2">
      <c r="A4215" s="23" t="s">
        <v>4539</v>
      </c>
      <c r="B4215" s="23"/>
    </row>
    <row r="4216" spans="1:2">
      <c r="A4216" s="23" t="s">
        <v>4540</v>
      </c>
      <c r="B4216" s="23"/>
    </row>
    <row r="4217" spans="1:2">
      <c r="A4217" s="23" t="s">
        <v>4541</v>
      </c>
      <c r="B4217" s="23"/>
    </row>
    <row r="4218" spans="1:2">
      <c r="A4218" s="23" t="s">
        <v>4542</v>
      </c>
      <c r="B4218" s="23"/>
    </row>
    <row r="4219" spans="1:2">
      <c r="A4219" s="23" t="s">
        <v>4543</v>
      </c>
      <c r="B4219" s="23"/>
    </row>
    <row r="4220" spans="1:2">
      <c r="A4220" s="23" t="s">
        <v>4544</v>
      </c>
      <c r="B4220" s="23"/>
    </row>
    <row r="4221" spans="1:2">
      <c r="A4221" s="23" t="s">
        <v>4545</v>
      </c>
      <c r="B4221" s="23"/>
    </row>
    <row r="4222" spans="1:2">
      <c r="A4222" s="23" t="s">
        <v>4546</v>
      </c>
      <c r="B4222" s="23"/>
    </row>
    <row r="4223" spans="1:2">
      <c r="A4223" s="23" t="s">
        <v>4547</v>
      </c>
      <c r="B4223" s="23"/>
    </row>
    <row r="4224" spans="1:2">
      <c r="A4224" s="23" t="s">
        <v>4548</v>
      </c>
      <c r="B4224" s="23"/>
    </row>
    <row r="4225" spans="1:2">
      <c r="A4225" s="23" t="s">
        <v>4549</v>
      </c>
      <c r="B4225" s="23"/>
    </row>
    <row r="4226" spans="1:2">
      <c r="A4226" s="23" t="s">
        <v>4550</v>
      </c>
      <c r="B4226" s="23"/>
    </row>
    <row r="4227" spans="1:2">
      <c r="A4227" s="23" t="s">
        <v>4551</v>
      </c>
      <c r="B4227" s="23"/>
    </row>
    <row r="4228" spans="1:2">
      <c r="A4228" s="23" t="s">
        <v>4552</v>
      </c>
      <c r="B4228" s="23"/>
    </row>
    <row r="4229" spans="1:2">
      <c r="A4229" s="23" t="s">
        <v>4553</v>
      </c>
      <c r="B4229" s="23"/>
    </row>
    <row r="4230" spans="1:2">
      <c r="A4230" s="23" t="s">
        <v>4554</v>
      </c>
      <c r="B4230" s="23"/>
    </row>
    <row r="4231" spans="1:2">
      <c r="A4231" s="23" t="s">
        <v>4555</v>
      </c>
      <c r="B4231" s="23"/>
    </row>
    <row r="4232" spans="1:2">
      <c r="A4232" s="23" t="s">
        <v>4556</v>
      </c>
      <c r="B4232" s="23"/>
    </row>
    <row r="4233" spans="1:2">
      <c r="A4233" s="23" t="s">
        <v>4557</v>
      </c>
      <c r="B4233" s="23"/>
    </row>
    <row r="4234" spans="1:2">
      <c r="A4234" s="23" t="s">
        <v>4558</v>
      </c>
      <c r="B4234" s="23"/>
    </row>
    <row r="4235" spans="1:2">
      <c r="A4235" s="23" t="s">
        <v>4559</v>
      </c>
      <c r="B4235" s="23"/>
    </row>
    <row r="4236" spans="1:2">
      <c r="A4236" s="23" t="s">
        <v>4560</v>
      </c>
      <c r="B4236" s="23"/>
    </row>
    <row r="4237" spans="1:2">
      <c r="A4237" s="23" t="s">
        <v>4561</v>
      </c>
      <c r="B4237" s="23"/>
    </row>
    <row r="4238" spans="1:2">
      <c r="A4238" s="23" t="s">
        <v>4562</v>
      </c>
      <c r="B4238" s="23"/>
    </row>
    <row r="4239" spans="1:2">
      <c r="A4239" s="23" t="s">
        <v>4563</v>
      </c>
      <c r="B4239" s="23"/>
    </row>
    <row r="4240" spans="1:2">
      <c r="A4240" s="23" t="s">
        <v>4564</v>
      </c>
      <c r="B4240" s="23"/>
    </row>
    <row r="4241" spans="1:2">
      <c r="A4241" s="23" t="s">
        <v>4565</v>
      </c>
      <c r="B4241" s="23"/>
    </row>
    <row r="4242" spans="1:2">
      <c r="A4242" s="23" t="s">
        <v>4566</v>
      </c>
      <c r="B4242" s="23"/>
    </row>
    <row r="4243" spans="1:2">
      <c r="A4243" s="23" t="s">
        <v>4567</v>
      </c>
      <c r="B4243" s="23"/>
    </row>
    <row r="4244" spans="1:2">
      <c r="A4244" s="23" t="s">
        <v>4568</v>
      </c>
      <c r="B4244" s="23"/>
    </row>
    <row r="4245" spans="1:2">
      <c r="A4245" s="23" t="s">
        <v>4569</v>
      </c>
      <c r="B4245" s="23"/>
    </row>
    <row r="4246" spans="1:2">
      <c r="A4246" s="23" t="s">
        <v>4570</v>
      </c>
      <c r="B4246" s="23"/>
    </row>
    <row r="4247" spans="1:2">
      <c r="A4247" s="23" t="s">
        <v>4571</v>
      </c>
      <c r="B4247" s="23"/>
    </row>
    <row r="4248" spans="1:2">
      <c r="A4248" s="23" t="s">
        <v>4572</v>
      </c>
      <c r="B4248" s="23"/>
    </row>
    <row r="4249" spans="1:2">
      <c r="A4249" s="23" t="s">
        <v>4573</v>
      </c>
      <c r="B4249" s="23"/>
    </row>
    <row r="4250" spans="1:2">
      <c r="A4250" s="23" t="s">
        <v>4574</v>
      </c>
      <c r="B4250" s="23"/>
    </row>
    <row r="4251" spans="1:2">
      <c r="A4251" s="23" t="s">
        <v>4575</v>
      </c>
      <c r="B4251" s="23"/>
    </row>
    <row r="4252" spans="1:2">
      <c r="A4252" s="23" t="s">
        <v>4576</v>
      </c>
      <c r="B4252" s="23"/>
    </row>
    <row r="4253" spans="1:2">
      <c r="A4253" s="23" t="s">
        <v>4577</v>
      </c>
      <c r="B4253" s="23"/>
    </row>
    <row r="4254" spans="1:2">
      <c r="A4254" s="23" t="s">
        <v>4578</v>
      </c>
      <c r="B4254" s="23"/>
    </row>
    <row r="4255" spans="1:2">
      <c r="A4255" s="23" t="s">
        <v>4579</v>
      </c>
      <c r="B4255" s="23"/>
    </row>
    <row r="4256" spans="1:2">
      <c r="A4256" s="23" t="s">
        <v>4580</v>
      </c>
      <c r="B4256" s="23"/>
    </row>
    <row r="4257" spans="1:2">
      <c r="A4257" s="23" t="s">
        <v>4581</v>
      </c>
      <c r="B4257" s="23"/>
    </row>
    <row r="4258" spans="1:2">
      <c r="A4258" s="23" t="s">
        <v>4582</v>
      </c>
      <c r="B4258" s="23"/>
    </row>
    <row r="4259" spans="1:2">
      <c r="A4259" s="23" t="s">
        <v>4583</v>
      </c>
      <c r="B4259" s="23"/>
    </row>
    <row r="4260" spans="1:2">
      <c r="A4260" s="23" t="s">
        <v>4584</v>
      </c>
      <c r="B4260" s="23"/>
    </row>
    <row r="4261" spans="1:2">
      <c r="A4261" s="23" t="s">
        <v>4585</v>
      </c>
      <c r="B4261" s="23"/>
    </row>
    <row r="4262" spans="1:2">
      <c r="A4262" s="23" t="s">
        <v>4586</v>
      </c>
      <c r="B4262" s="23"/>
    </row>
    <row r="4263" spans="1:2">
      <c r="A4263" s="23" t="s">
        <v>4587</v>
      </c>
      <c r="B4263" s="23"/>
    </row>
    <row r="4264" spans="1:2">
      <c r="A4264" s="23" t="s">
        <v>4588</v>
      </c>
      <c r="B4264" s="23"/>
    </row>
    <row r="4265" spans="1:2">
      <c r="A4265" s="23" t="s">
        <v>4589</v>
      </c>
      <c r="B4265" s="23"/>
    </row>
    <row r="4266" spans="1:2">
      <c r="A4266" s="23" t="s">
        <v>4590</v>
      </c>
      <c r="B4266" s="23"/>
    </row>
    <row r="4267" spans="1:2">
      <c r="A4267" s="23" t="s">
        <v>4591</v>
      </c>
      <c r="B4267" s="23"/>
    </row>
    <row r="4268" spans="1:2">
      <c r="A4268" s="23" t="s">
        <v>4592</v>
      </c>
      <c r="B4268" s="23"/>
    </row>
    <row r="4269" spans="1:2">
      <c r="A4269" s="23" t="s">
        <v>4593</v>
      </c>
      <c r="B4269" s="23"/>
    </row>
    <row r="4270" spans="1:2">
      <c r="A4270" s="23" t="s">
        <v>4594</v>
      </c>
      <c r="B4270" s="23"/>
    </row>
    <row r="4271" spans="1:2">
      <c r="A4271" s="23" t="s">
        <v>4595</v>
      </c>
      <c r="B4271" s="23"/>
    </row>
    <row r="4272" spans="1:2">
      <c r="A4272" s="23" t="s">
        <v>4596</v>
      </c>
      <c r="B4272" s="23"/>
    </row>
    <row r="4273" spans="1:2">
      <c r="A4273" s="23" t="s">
        <v>4597</v>
      </c>
      <c r="B4273" s="23"/>
    </row>
    <row r="4274" spans="1:2">
      <c r="A4274" s="23" t="s">
        <v>4598</v>
      </c>
      <c r="B4274" s="23"/>
    </row>
    <row r="4275" spans="1:2">
      <c r="A4275" s="23" t="s">
        <v>4599</v>
      </c>
      <c r="B4275" s="23"/>
    </row>
    <row r="4276" spans="1:2">
      <c r="A4276" s="23" t="s">
        <v>4600</v>
      </c>
      <c r="B4276" s="23"/>
    </row>
    <row r="4277" spans="1:2">
      <c r="A4277" s="23" t="s">
        <v>4601</v>
      </c>
      <c r="B4277" s="23"/>
    </row>
    <row r="4278" spans="1:2">
      <c r="A4278" s="23" t="s">
        <v>4602</v>
      </c>
      <c r="B4278" s="23"/>
    </row>
    <row r="4279" spans="1:2">
      <c r="A4279" s="23" t="s">
        <v>4603</v>
      </c>
      <c r="B4279" s="23"/>
    </row>
    <row r="4280" spans="1:2">
      <c r="A4280" s="23" t="s">
        <v>4604</v>
      </c>
      <c r="B4280" s="23"/>
    </row>
    <row r="4281" spans="1:2">
      <c r="A4281" s="23" t="s">
        <v>4605</v>
      </c>
      <c r="B4281" s="23"/>
    </row>
    <row r="4282" spans="1:2">
      <c r="A4282" s="23" t="s">
        <v>4606</v>
      </c>
      <c r="B4282" s="23"/>
    </row>
    <row r="4283" spans="1:2">
      <c r="A4283" s="23" t="s">
        <v>4607</v>
      </c>
      <c r="B4283" s="23"/>
    </row>
    <row r="4284" spans="1:2">
      <c r="A4284" s="23" t="s">
        <v>4608</v>
      </c>
      <c r="B4284" s="23"/>
    </row>
    <row r="4285" spans="1:2">
      <c r="A4285" s="23" t="s">
        <v>4609</v>
      </c>
      <c r="B4285" s="23"/>
    </row>
    <row r="4286" spans="1:2">
      <c r="A4286" s="23" t="s">
        <v>4610</v>
      </c>
      <c r="B4286" s="23"/>
    </row>
    <row r="4287" spans="1:2">
      <c r="A4287" s="23" t="s">
        <v>4611</v>
      </c>
      <c r="B4287" s="23"/>
    </row>
    <row r="4288" spans="1:2">
      <c r="A4288" s="23" t="s">
        <v>4612</v>
      </c>
      <c r="B4288" s="23"/>
    </row>
    <row r="4289" spans="1:2">
      <c r="A4289" s="23" t="s">
        <v>4613</v>
      </c>
      <c r="B4289" s="23"/>
    </row>
    <row r="4290" spans="1:2">
      <c r="A4290" s="23" t="s">
        <v>4614</v>
      </c>
      <c r="B4290" s="23"/>
    </row>
    <row r="4291" spans="1:2">
      <c r="A4291" s="23" t="s">
        <v>4615</v>
      </c>
      <c r="B4291" s="23"/>
    </row>
    <row r="4292" spans="1:2">
      <c r="A4292" s="23" t="s">
        <v>4616</v>
      </c>
      <c r="B4292" s="23"/>
    </row>
    <row r="4293" spans="1:2">
      <c r="A4293" s="23" t="s">
        <v>4617</v>
      </c>
      <c r="B4293" s="23"/>
    </row>
    <row r="4294" spans="1:2">
      <c r="A4294" s="23" t="s">
        <v>4618</v>
      </c>
      <c r="B4294" s="23"/>
    </row>
    <row r="4295" spans="1:2">
      <c r="A4295" s="23" t="s">
        <v>4619</v>
      </c>
      <c r="B4295" s="23"/>
    </row>
    <row r="4296" spans="1:2">
      <c r="A4296" s="23" t="s">
        <v>4620</v>
      </c>
      <c r="B4296" s="23"/>
    </row>
    <row r="4297" spans="1:2">
      <c r="A4297" s="23" t="s">
        <v>4621</v>
      </c>
      <c r="B4297" s="23"/>
    </row>
    <row r="4298" spans="1:2">
      <c r="A4298" s="23" t="s">
        <v>4622</v>
      </c>
      <c r="B4298" s="23"/>
    </row>
    <row r="4299" spans="1:2">
      <c r="A4299" s="23" t="s">
        <v>4623</v>
      </c>
      <c r="B4299" s="23"/>
    </row>
    <row r="4300" spans="1:2">
      <c r="A4300" s="23" t="s">
        <v>4624</v>
      </c>
      <c r="B4300" s="23"/>
    </row>
    <row r="4301" spans="1:2">
      <c r="A4301" s="23" t="s">
        <v>4625</v>
      </c>
      <c r="B4301" s="23"/>
    </row>
    <row r="4302" spans="1:2">
      <c r="A4302" s="23" t="s">
        <v>4626</v>
      </c>
      <c r="B4302" s="23"/>
    </row>
    <row r="4303" spans="1:2">
      <c r="A4303" s="23" t="s">
        <v>4627</v>
      </c>
      <c r="B4303" s="23"/>
    </row>
    <row r="4304" spans="1:2">
      <c r="A4304" s="23" t="s">
        <v>4628</v>
      </c>
      <c r="B4304" s="23"/>
    </row>
    <row r="4305" spans="1:2">
      <c r="A4305" s="23" t="s">
        <v>4629</v>
      </c>
      <c r="B4305" s="23"/>
    </row>
    <row r="4306" spans="1:2">
      <c r="A4306" s="23" t="s">
        <v>4630</v>
      </c>
      <c r="B4306" s="23"/>
    </row>
    <row r="4307" spans="1:2">
      <c r="A4307" s="23" t="s">
        <v>4631</v>
      </c>
      <c r="B4307" s="23"/>
    </row>
    <row r="4308" spans="1:2">
      <c r="A4308" s="23" t="s">
        <v>4632</v>
      </c>
      <c r="B4308" s="23"/>
    </row>
    <row r="4309" spans="1:2">
      <c r="A4309" s="23" t="s">
        <v>4633</v>
      </c>
      <c r="B4309" s="23"/>
    </row>
    <row r="4310" spans="1:2">
      <c r="A4310" s="23" t="s">
        <v>4634</v>
      </c>
      <c r="B4310" s="23"/>
    </row>
    <row r="4311" spans="1:2">
      <c r="A4311" s="23" t="s">
        <v>4635</v>
      </c>
      <c r="B4311" s="23"/>
    </row>
    <row r="4312" spans="1:2">
      <c r="A4312" s="23" t="s">
        <v>4636</v>
      </c>
      <c r="B4312" s="23"/>
    </row>
    <row r="4313" spans="1:2">
      <c r="A4313" s="23" t="s">
        <v>4637</v>
      </c>
      <c r="B4313" s="23"/>
    </row>
    <row r="4314" spans="1:2">
      <c r="A4314" s="23" t="s">
        <v>4638</v>
      </c>
      <c r="B4314" s="23"/>
    </row>
    <row r="4315" spans="1:2">
      <c r="A4315" s="23" t="s">
        <v>4639</v>
      </c>
      <c r="B4315" s="23"/>
    </row>
    <row r="4316" spans="1:2">
      <c r="A4316" s="23" t="s">
        <v>4640</v>
      </c>
      <c r="B4316" s="23"/>
    </row>
    <row r="4317" spans="1:2">
      <c r="A4317" s="23" t="s">
        <v>4641</v>
      </c>
      <c r="B4317" s="23"/>
    </row>
    <row r="4318" spans="1:2">
      <c r="A4318" s="23" t="s">
        <v>4642</v>
      </c>
      <c r="B4318" s="23"/>
    </row>
    <row r="4319" spans="1:2">
      <c r="A4319" s="23" t="s">
        <v>4643</v>
      </c>
      <c r="B4319" s="23"/>
    </row>
    <row r="4320" spans="1:2">
      <c r="A4320" s="23" t="s">
        <v>4644</v>
      </c>
      <c r="B4320" s="23"/>
    </row>
    <row r="4321" spans="1:2">
      <c r="A4321" s="23" t="s">
        <v>4645</v>
      </c>
      <c r="B4321" s="23"/>
    </row>
    <row r="4322" spans="1:2">
      <c r="A4322" s="23" t="s">
        <v>4646</v>
      </c>
      <c r="B4322" s="23"/>
    </row>
    <row r="4323" spans="1:2">
      <c r="A4323" s="23" t="s">
        <v>4647</v>
      </c>
      <c r="B4323" s="23"/>
    </row>
    <row r="4324" spans="1:2">
      <c r="A4324" s="23" t="s">
        <v>4648</v>
      </c>
      <c r="B4324" s="23"/>
    </row>
    <row r="4325" spans="1:2">
      <c r="A4325" s="23" t="s">
        <v>4649</v>
      </c>
      <c r="B4325" s="23"/>
    </row>
    <row r="4326" spans="1:2">
      <c r="A4326" s="23" t="s">
        <v>4650</v>
      </c>
      <c r="B4326" s="23"/>
    </row>
    <row r="4327" spans="1:2">
      <c r="A4327" s="23" t="s">
        <v>4651</v>
      </c>
      <c r="B4327" s="23"/>
    </row>
    <row r="4328" spans="1:2">
      <c r="A4328" s="23" t="s">
        <v>4652</v>
      </c>
      <c r="B4328" s="23"/>
    </row>
    <row r="4329" spans="1:2">
      <c r="A4329" s="23" t="s">
        <v>4653</v>
      </c>
      <c r="B4329" s="23"/>
    </row>
    <row r="4330" spans="1:2">
      <c r="A4330" s="23" t="s">
        <v>4654</v>
      </c>
      <c r="B4330" s="23"/>
    </row>
    <row r="4331" spans="1:2">
      <c r="A4331" s="23" t="s">
        <v>4655</v>
      </c>
      <c r="B4331" s="23"/>
    </row>
    <row r="4332" spans="1:2">
      <c r="A4332" s="23" t="s">
        <v>4656</v>
      </c>
      <c r="B4332" s="23"/>
    </row>
    <row r="4333" spans="1:2">
      <c r="A4333" s="23" t="s">
        <v>4657</v>
      </c>
      <c r="B4333" s="23"/>
    </row>
    <row r="4334" spans="1:2">
      <c r="A4334" s="23" t="s">
        <v>4658</v>
      </c>
      <c r="B4334" s="23"/>
    </row>
    <row r="4335" spans="1:2">
      <c r="A4335" s="23" t="s">
        <v>4659</v>
      </c>
      <c r="B4335" s="23"/>
    </row>
    <row r="4336" spans="1:2">
      <c r="A4336" s="23" t="s">
        <v>4660</v>
      </c>
      <c r="B4336" s="23"/>
    </row>
    <row r="4337" spans="1:2">
      <c r="A4337" s="23" t="s">
        <v>4661</v>
      </c>
      <c r="B4337" s="23"/>
    </row>
    <row r="4338" spans="1:2">
      <c r="A4338" s="23" t="s">
        <v>4662</v>
      </c>
      <c r="B4338" s="23"/>
    </row>
    <row r="4339" spans="1:2">
      <c r="A4339" s="23" t="s">
        <v>4663</v>
      </c>
      <c r="B4339" s="23"/>
    </row>
    <row r="4340" spans="1:2">
      <c r="A4340" s="23" t="s">
        <v>4664</v>
      </c>
      <c r="B4340" s="23"/>
    </row>
    <row r="4341" spans="1:2">
      <c r="A4341" s="23" t="s">
        <v>4665</v>
      </c>
      <c r="B4341" s="23"/>
    </row>
    <row r="4342" spans="1:2">
      <c r="A4342" s="23" t="s">
        <v>4666</v>
      </c>
      <c r="B4342" s="23"/>
    </row>
    <row r="4343" spans="1:2">
      <c r="A4343" s="23" t="s">
        <v>4667</v>
      </c>
      <c r="B4343" s="23"/>
    </row>
    <row r="4344" spans="1:2">
      <c r="A4344" s="23" t="s">
        <v>4668</v>
      </c>
      <c r="B4344" s="23"/>
    </row>
    <row r="4345" spans="1:2">
      <c r="A4345" s="23" t="s">
        <v>4669</v>
      </c>
      <c r="B4345" s="23"/>
    </row>
    <row r="4346" spans="1:2">
      <c r="A4346" s="23" t="s">
        <v>4670</v>
      </c>
      <c r="B4346" s="23"/>
    </row>
    <row r="4347" spans="1:2">
      <c r="A4347" s="23" t="s">
        <v>4671</v>
      </c>
      <c r="B4347" s="23"/>
    </row>
    <row r="4348" spans="1:2">
      <c r="A4348" s="23" t="s">
        <v>4672</v>
      </c>
      <c r="B4348" s="23"/>
    </row>
    <row r="4349" spans="1:2">
      <c r="A4349" s="23" t="s">
        <v>4673</v>
      </c>
      <c r="B4349" s="23"/>
    </row>
    <row r="4350" spans="1:2">
      <c r="A4350" s="23" t="s">
        <v>4674</v>
      </c>
      <c r="B4350" s="23"/>
    </row>
    <row r="4351" spans="1:2">
      <c r="A4351" s="23" t="s">
        <v>4675</v>
      </c>
      <c r="B4351" s="23"/>
    </row>
    <row r="4352" spans="1:2">
      <c r="A4352" s="23" t="s">
        <v>4676</v>
      </c>
      <c r="B4352" s="23"/>
    </row>
    <row r="4353" spans="1:2">
      <c r="A4353" s="23" t="s">
        <v>4677</v>
      </c>
      <c r="B4353" s="23"/>
    </row>
    <row r="4354" spans="1:2">
      <c r="A4354" s="23" t="s">
        <v>4678</v>
      </c>
      <c r="B4354" s="23"/>
    </row>
    <row r="4355" spans="1:2">
      <c r="A4355" s="23" t="s">
        <v>4679</v>
      </c>
      <c r="B4355" s="23"/>
    </row>
    <row r="4356" spans="1:2">
      <c r="A4356" s="23" t="s">
        <v>4680</v>
      </c>
      <c r="B4356" s="23"/>
    </row>
    <row r="4357" spans="1:2">
      <c r="A4357" s="23" t="s">
        <v>4681</v>
      </c>
      <c r="B4357" s="23"/>
    </row>
    <row r="4358" spans="1:2">
      <c r="A4358" s="23" t="s">
        <v>4682</v>
      </c>
      <c r="B4358" s="23"/>
    </row>
    <row r="4359" spans="1:2">
      <c r="A4359" s="23" t="s">
        <v>4683</v>
      </c>
      <c r="B4359" s="23"/>
    </row>
    <row r="4360" spans="1:2">
      <c r="A4360" s="23" t="s">
        <v>4684</v>
      </c>
      <c r="B4360" s="23"/>
    </row>
    <row r="4361" spans="1:2">
      <c r="A4361" s="23" t="s">
        <v>4685</v>
      </c>
      <c r="B4361" s="23"/>
    </row>
    <row r="4362" spans="1:2">
      <c r="A4362" s="23" t="s">
        <v>4686</v>
      </c>
      <c r="B4362" s="23"/>
    </row>
    <row r="4363" spans="1:2">
      <c r="A4363" s="23" t="s">
        <v>4687</v>
      </c>
      <c r="B4363" s="23"/>
    </row>
    <row r="4364" spans="1:2">
      <c r="A4364" s="23" t="s">
        <v>4688</v>
      </c>
      <c r="B4364" s="23"/>
    </row>
    <row r="4365" spans="1:2">
      <c r="A4365" s="23" t="s">
        <v>4689</v>
      </c>
      <c r="B4365" s="23"/>
    </row>
    <row r="4366" spans="1:2">
      <c r="A4366" s="23" t="s">
        <v>4690</v>
      </c>
      <c r="B4366" s="23"/>
    </row>
    <row r="4367" spans="1:2">
      <c r="A4367" s="23" t="s">
        <v>4691</v>
      </c>
      <c r="B4367" s="23"/>
    </row>
    <row r="4368" spans="1:2">
      <c r="A4368" s="23" t="s">
        <v>4692</v>
      </c>
      <c r="B4368" s="23"/>
    </row>
    <row r="4369" spans="1:2">
      <c r="A4369" s="23" t="s">
        <v>4693</v>
      </c>
      <c r="B4369" s="23"/>
    </row>
    <row r="4370" spans="1:2">
      <c r="A4370" s="23" t="s">
        <v>4694</v>
      </c>
      <c r="B4370" s="23"/>
    </row>
    <row r="4371" spans="1:2">
      <c r="A4371" s="23" t="s">
        <v>4695</v>
      </c>
      <c r="B4371" s="23"/>
    </row>
    <row r="4372" spans="1:2">
      <c r="A4372" s="23" t="s">
        <v>4696</v>
      </c>
      <c r="B4372" s="23"/>
    </row>
    <row r="4373" spans="1:2">
      <c r="A4373" s="23" t="s">
        <v>4697</v>
      </c>
      <c r="B4373" s="23"/>
    </row>
    <row r="4374" spans="1:2">
      <c r="A4374" s="23" t="s">
        <v>4698</v>
      </c>
      <c r="B4374" s="23"/>
    </row>
    <row r="4375" spans="1:2">
      <c r="A4375" s="23" t="s">
        <v>4699</v>
      </c>
      <c r="B4375" s="23"/>
    </row>
    <row r="4376" spans="1:2">
      <c r="A4376" s="23" t="s">
        <v>4700</v>
      </c>
      <c r="B4376" s="23"/>
    </row>
    <row r="4377" spans="1:2">
      <c r="A4377" s="23" t="s">
        <v>4701</v>
      </c>
      <c r="B4377" s="23"/>
    </row>
    <row r="4378" spans="1:2">
      <c r="A4378" s="23" t="s">
        <v>4702</v>
      </c>
      <c r="B4378" s="23"/>
    </row>
    <row r="4379" spans="1:2">
      <c r="A4379" s="23" t="s">
        <v>4703</v>
      </c>
      <c r="B4379" s="23"/>
    </row>
    <row r="4380" spans="1:2">
      <c r="A4380" s="23" t="s">
        <v>4704</v>
      </c>
      <c r="B4380" s="23"/>
    </row>
    <row r="4381" spans="1:2">
      <c r="A4381" s="23" t="s">
        <v>4705</v>
      </c>
      <c r="B4381" s="23"/>
    </row>
    <row r="4382" spans="1:2">
      <c r="A4382" s="23" t="s">
        <v>4706</v>
      </c>
      <c r="B4382" s="23"/>
    </row>
    <row r="4383" spans="1:2">
      <c r="A4383" s="23" t="s">
        <v>4707</v>
      </c>
      <c r="B4383" s="23"/>
    </row>
    <row r="4384" spans="1:2">
      <c r="A4384" s="23" t="s">
        <v>4708</v>
      </c>
      <c r="B4384" s="23"/>
    </row>
    <row r="4385" spans="1:2">
      <c r="A4385" s="23" t="s">
        <v>4709</v>
      </c>
      <c r="B4385" s="23"/>
    </row>
    <row r="4386" spans="1:2">
      <c r="A4386" s="23" t="s">
        <v>4710</v>
      </c>
      <c r="B4386" s="23"/>
    </row>
    <row r="4387" spans="1:2">
      <c r="A4387" s="23" t="s">
        <v>4711</v>
      </c>
      <c r="B4387" s="23"/>
    </row>
    <row r="4388" spans="1:2">
      <c r="A4388" s="23" t="s">
        <v>4712</v>
      </c>
      <c r="B4388" s="23"/>
    </row>
    <row r="4389" spans="1:2">
      <c r="A4389" s="23" t="s">
        <v>4713</v>
      </c>
      <c r="B4389" s="23"/>
    </row>
    <row r="4390" spans="1:2">
      <c r="A4390" s="23" t="s">
        <v>4714</v>
      </c>
      <c r="B4390" s="23"/>
    </row>
    <row r="4391" spans="1:2">
      <c r="A4391" s="23" t="s">
        <v>4715</v>
      </c>
      <c r="B4391" s="23"/>
    </row>
    <row r="4392" spans="1:2">
      <c r="A4392" s="23" t="s">
        <v>4716</v>
      </c>
      <c r="B4392" s="23"/>
    </row>
    <row r="4393" spans="1:2">
      <c r="A4393" s="23" t="s">
        <v>4717</v>
      </c>
      <c r="B4393" s="23"/>
    </row>
    <row r="4394" spans="1:2">
      <c r="A4394" s="23" t="s">
        <v>4718</v>
      </c>
      <c r="B4394" s="23"/>
    </row>
    <row r="4395" spans="1:2">
      <c r="A4395" s="23" t="s">
        <v>4719</v>
      </c>
      <c r="B4395" s="23"/>
    </row>
    <row r="4396" spans="1:2">
      <c r="A4396" s="23" t="s">
        <v>4720</v>
      </c>
      <c r="B4396" s="23"/>
    </row>
    <row r="4397" spans="1:2">
      <c r="A4397" s="23" t="s">
        <v>4721</v>
      </c>
      <c r="B4397" s="23"/>
    </row>
    <row r="4398" spans="1:2">
      <c r="A4398" s="23" t="s">
        <v>4722</v>
      </c>
      <c r="B4398" s="23"/>
    </row>
    <row r="4399" spans="1:2">
      <c r="A4399" s="23" t="s">
        <v>4723</v>
      </c>
      <c r="B4399" s="23"/>
    </row>
    <row r="4400" spans="1:2">
      <c r="A4400" s="23" t="s">
        <v>4724</v>
      </c>
      <c r="B4400" s="23"/>
    </row>
    <row r="4401" spans="1:2">
      <c r="A4401" s="23" t="s">
        <v>4725</v>
      </c>
      <c r="B4401" s="23"/>
    </row>
    <row r="4402" spans="1:2">
      <c r="A4402" s="23" t="s">
        <v>4726</v>
      </c>
      <c r="B4402" s="23"/>
    </row>
    <row r="4403" spans="1:2">
      <c r="A4403" s="23" t="s">
        <v>4727</v>
      </c>
      <c r="B4403" s="23"/>
    </row>
    <row r="4404" spans="1:2">
      <c r="A4404" s="23" t="s">
        <v>4728</v>
      </c>
      <c r="B4404" s="23"/>
    </row>
    <row r="4405" spans="1:2">
      <c r="A4405" s="23" t="s">
        <v>4729</v>
      </c>
      <c r="B4405" s="23"/>
    </row>
    <row r="4406" spans="1:2">
      <c r="A4406" s="23" t="s">
        <v>4730</v>
      </c>
      <c r="B4406" s="23"/>
    </row>
    <row r="4407" spans="1:2">
      <c r="A4407" s="23" t="s">
        <v>4731</v>
      </c>
      <c r="B4407" s="23"/>
    </row>
    <row r="4408" spans="1:2">
      <c r="A4408" s="23" t="s">
        <v>4732</v>
      </c>
      <c r="B4408" s="23"/>
    </row>
    <row r="4409" spans="1:2">
      <c r="A4409" s="23" t="s">
        <v>4733</v>
      </c>
      <c r="B4409" s="23"/>
    </row>
    <row r="4410" spans="1:2">
      <c r="A4410" s="23" t="s">
        <v>4734</v>
      </c>
      <c r="B4410" s="23"/>
    </row>
    <row r="4411" spans="1:2">
      <c r="A4411" s="23" t="s">
        <v>4735</v>
      </c>
      <c r="B4411" s="23"/>
    </row>
    <row r="4412" spans="1:2">
      <c r="A4412" s="23" t="s">
        <v>4736</v>
      </c>
      <c r="B4412" s="23"/>
    </row>
    <row r="4413" spans="1:2">
      <c r="A4413" s="23" t="s">
        <v>4737</v>
      </c>
      <c r="B4413" s="23"/>
    </row>
    <row r="4414" spans="1:2">
      <c r="A4414" s="23" t="s">
        <v>4738</v>
      </c>
      <c r="B4414" s="23"/>
    </row>
    <row r="4415" spans="1:2">
      <c r="A4415" s="23" t="s">
        <v>4739</v>
      </c>
      <c r="B4415" s="23"/>
    </row>
    <row r="4416" spans="1:2">
      <c r="A4416" s="23" t="s">
        <v>4740</v>
      </c>
      <c r="B4416" s="23"/>
    </row>
    <row r="4417" spans="1:2">
      <c r="A4417" s="23" t="s">
        <v>4741</v>
      </c>
      <c r="B4417" s="23"/>
    </row>
    <row r="4418" spans="1:2">
      <c r="A4418" s="23" t="s">
        <v>4742</v>
      </c>
      <c r="B4418" s="23"/>
    </row>
    <row r="4419" spans="1:2">
      <c r="A4419" s="23" t="s">
        <v>4743</v>
      </c>
      <c r="B4419" s="23"/>
    </row>
    <row r="4420" spans="1:2">
      <c r="A4420" s="23" t="s">
        <v>4744</v>
      </c>
      <c r="B4420" s="23"/>
    </row>
    <row r="4421" spans="1:2">
      <c r="A4421" s="23" t="s">
        <v>4745</v>
      </c>
      <c r="B4421" s="23"/>
    </row>
    <row r="4422" spans="1:2">
      <c r="A4422" s="23" t="s">
        <v>4746</v>
      </c>
      <c r="B4422" s="23"/>
    </row>
    <row r="4423" spans="1:2">
      <c r="A4423" s="23" t="s">
        <v>4747</v>
      </c>
      <c r="B4423" s="23"/>
    </row>
    <row r="4424" spans="1:2">
      <c r="A4424" s="23" t="s">
        <v>4748</v>
      </c>
      <c r="B4424" s="23"/>
    </row>
    <row r="4425" spans="1:2">
      <c r="A4425" s="23" t="s">
        <v>4749</v>
      </c>
      <c r="B4425" s="23"/>
    </row>
    <row r="4426" spans="1:2">
      <c r="A4426" s="23" t="s">
        <v>4750</v>
      </c>
      <c r="B4426" s="23"/>
    </row>
    <row r="4427" spans="1:2">
      <c r="A4427" s="23" t="s">
        <v>4751</v>
      </c>
      <c r="B4427" s="23"/>
    </row>
    <row r="4428" spans="1:2">
      <c r="A4428" s="23" t="s">
        <v>4752</v>
      </c>
      <c r="B4428" s="23"/>
    </row>
    <row r="4429" spans="1:2">
      <c r="A4429" s="23" t="s">
        <v>4753</v>
      </c>
      <c r="B4429" s="23"/>
    </row>
    <row r="4430" spans="1:2">
      <c r="A4430" s="23" t="s">
        <v>4754</v>
      </c>
      <c r="B4430" s="23"/>
    </row>
    <row r="4431" spans="1:2">
      <c r="A4431" s="23" t="s">
        <v>4755</v>
      </c>
      <c r="B4431" s="23"/>
    </row>
    <row r="4432" spans="1:2">
      <c r="A4432" s="23" t="s">
        <v>4756</v>
      </c>
      <c r="B4432" s="23"/>
    </row>
    <row r="4433" spans="1:2">
      <c r="A4433" s="23" t="s">
        <v>4757</v>
      </c>
      <c r="B4433" s="23"/>
    </row>
    <row r="4434" spans="1:2">
      <c r="A4434" s="23" t="s">
        <v>4758</v>
      </c>
      <c r="B4434" s="23"/>
    </row>
    <row r="4435" spans="1:2">
      <c r="A4435" s="23" t="s">
        <v>4759</v>
      </c>
      <c r="B4435" s="23"/>
    </row>
    <row r="4436" spans="1:2">
      <c r="A4436" s="23" t="s">
        <v>4760</v>
      </c>
      <c r="B4436" s="23"/>
    </row>
    <row r="4437" spans="1:2">
      <c r="A4437" s="23" t="s">
        <v>4761</v>
      </c>
      <c r="B4437" s="23"/>
    </row>
    <row r="4438" spans="1:2">
      <c r="A4438" s="23" t="s">
        <v>4762</v>
      </c>
      <c r="B4438" s="23"/>
    </row>
    <row r="4439" spans="1:2">
      <c r="A4439" s="23" t="s">
        <v>4763</v>
      </c>
      <c r="B4439" s="23"/>
    </row>
    <row r="4440" spans="1:2">
      <c r="A4440" s="23" t="s">
        <v>4764</v>
      </c>
      <c r="B4440" s="23"/>
    </row>
    <row r="4441" spans="1:2">
      <c r="A4441" s="23" t="s">
        <v>4765</v>
      </c>
      <c r="B4441" s="23"/>
    </row>
    <row r="4442" spans="1:2">
      <c r="A4442" s="23" t="s">
        <v>4766</v>
      </c>
      <c r="B4442" s="23"/>
    </row>
    <row r="4443" spans="1:2">
      <c r="A4443" s="23" t="s">
        <v>4767</v>
      </c>
      <c r="B4443" s="23"/>
    </row>
    <row r="4444" spans="1:2">
      <c r="A4444" s="23" t="s">
        <v>4768</v>
      </c>
      <c r="B4444" s="23"/>
    </row>
    <row r="4445" spans="1:2">
      <c r="A4445" s="23" t="s">
        <v>4769</v>
      </c>
      <c r="B4445" s="23"/>
    </row>
    <row r="4446" spans="1:2">
      <c r="A4446" s="23" t="s">
        <v>4770</v>
      </c>
      <c r="B4446" s="23"/>
    </row>
    <row r="4447" spans="1:2">
      <c r="A4447" s="23" t="s">
        <v>4771</v>
      </c>
      <c r="B4447" s="23"/>
    </row>
    <row r="4448" spans="1:2">
      <c r="A4448" s="23" t="s">
        <v>4772</v>
      </c>
      <c r="B4448" s="23"/>
    </row>
    <row r="4449" spans="1:2">
      <c r="A4449" s="23" t="s">
        <v>4773</v>
      </c>
      <c r="B4449" s="23"/>
    </row>
    <row r="4450" spans="1:2">
      <c r="A4450" s="23" t="s">
        <v>4774</v>
      </c>
      <c r="B4450" s="23"/>
    </row>
    <row r="4451" spans="1:2">
      <c r="A4451" s="23" t="s">
        <v>4775</v>
      </c>
      <c r="B4451" s="23"/>
    </row>
    <row r="4452" spans="1:2">
      <c r="A4452" s="23" t="s">
        <v>4776</v>
      </c>
      <c r="B4452" s="23"/>
    </row>
    <row r="4453" spans="1:2">
      <c r="A4453" s="23" t="s">
        <v>4777</v>
      </c>
      <c r="B4453" s="23"/>
    </row>
    <row r="4454" spans="1:2">
      <c r="A4454" s="23" t="s">
        <v>4778</v>
      </c>
      <c r="B4454" s="23"/>
    </row>
    <row r="4455" spans="1:2">
      <c r="A4455" s="23" t="s">
        <v>4779</v>
      </c>
      <c r="B4455" s="23"/>
    </row>
    <row r="4456" spans="1:2">
      <c r="A4456" s="23" t="s">
        <v>4780</v>
      </c>
      <c r="B4456" s="23"/>
    </row>
    <row r="4457" spans="1:2">
      <c r="A4457" s="23" t="s">
        <v>4781</v>
      </c>
      <c r="B4457" s="23"/>
    </row>
    <row r="4458" spans="1:2">
      <c r="A4458" s="23" t="s">
        <v>4782</v>
      </c>
      <c r="B4458" s="23"/>
    </row>
    <row r="4459" spans="1:2">
      <c r="A4459" s="23" t="s">
        <v>4783</v>
      </c>
      <c r="B4459" s="23"/>
    </row>
    <row r="4460" spans="1:2">
      <c r="A4460" s="23" t="s">
        <v>4784</v>
      </c>
      <c r="B4460" s="23"/>
    </row>
    <row r="4461" spans="1:2">
      <c r="A4461" s="23" t="s">
        <v>4785</v>
      </c>
      <c r="B4461" s="23"/>
    </row>
    <row r="4462" spans="1:2">
      <c r="A4462" s="23" t="s">
        <v>4786</v>
      </c>
      <c r="B4462" s="23"/>
    </row>
    <row r="4463" spans="1:2">
      <c r="A4463" s="23" t="s">
        <v>4787</v>
      </c>
      <c r="B4463" s="23"/>
    </row>
    <row r="4464" spans="1:2">
      <c r="A4464" s="23" t="s">
        <v>4788</v>
      </c>
      <c r="B4464" s="23"/>
    </row>
    <row r="4465" spans="1:2">
      <c r="A4465" s="23" t="s">
        <v>4789</v>
      </c>
      <c r="B4465" s="23"/>
    </row>
    <row r="4466" spans="1:2">
      <c r="A4466" s="23" t="s">
        <v>4790</v>
      </c>
      <c r="B4466" s="23"/>
    </row>
    <row r="4467" spans="1:2">
      <c r="A4467" s="23" t="s">
        <v>4791</v>
      </c>
      <c r="B4467" s="23"/>
    </row>
    <row r="4468" spans="1:2">
      <c r="A4468" s="23" t="s">
        <v>4792</v>
      </c>
      <c r="B4468" s="23"/>
    </row>
    <row r="4469" spans="1:2">
      <c r="A4469" s="23" t="s">
        <v>4793</v>
      </c>
      <c r="B4469" s="23"/>
    </row>
    <row r="4470" spans="1:2">
      <c r="A4470" s="23" t="s">
        <v>4794</v>
      </c>
      <c r="B4470" s="23"/>
    </row>
    <row r="4471" spans="1:2">
      <c r="A4471" s="23" t="s">
        <v>4795</v>
      </c>
      <c r="B4471" s="23"/>
    </row>
    <row r="4472" spans="1:2">
      <c r="A4472" s="23" t="s">
        <v>4796</v>
      </c>
      <c r="B4472" s="23"/>
    </row>
    <row r="4473" spans="1:2">
      <c r="A4473" s="23" t="s">
        <v>4797</v>
      </c>
      <c r="B4473" s="23"/>
    </row>
    <row r="4474" spans="1:2">
      <c r="A4474" s="23" t="s">
        <v>4798</v>
      </c>
      <c r="B4474" s="23"/>
    </row>
    <row r="4475" spans="1:2">
      <c r="A4475" s="23" t="s">
        <v>4799</v>
      </c>
      <c r="B4475" s="23"/>
    </row>
    <row r="4476" spans="1:2">
      <c r="A4476" s="23" t="s">
        <v>4800</v>
      </c>
      <c r="B4476" s="23"/>
    </row>
    <row r="4477" spans="1:2">
      <c r="A4477" s="23" t="s">
        <v>4801</v>
      </c>
      <c r="B4477" s="23"/>
    </row>
    <row r="4478" spans="1:2">
      <c r="A4478" s="23" t="s">
        <v>4802</v>
      </c>
      <c r="B4478" s="23"/>
    </row>
    <row r="4479" spans="1:2">
      <c r="A4479" s="23" t="s">
        <v>4803</v>
      </c>
      <c r="B4479" s="23"/>
    </row>
    <row r="4480" spans="1:2">
      <c r="A4480" s="23" t="s">
        <v>4804</v>
      </c>
      <c r="B4480" s="23"/>
    </row>
    <row r="4481" spans="1:2">
      <c r="A4481" s="23" t="s">
        <v>4805</v>
      </c>
      <c r="B4481" s="23"/>
    </row>
    <row r="4482" spans="1:2">
      <c r="A4482" s="23" t="s">
        <v>4806</v>
      </c>
      <c r="B4482" s="23"/>
    </row>
    <row r="4483" spans="1:2">
      <c r="A4483" s="23" t="s">
        <v>4807</v>
      </c>
      <c r="B4483" s="23"/>
    </row>
    <row r="4484" spans="1:2">
      <c r="A4484" s="23" t="s">
        <v>4808</v>
      </c>
      <c r="B4484" s="23"/>
    </row>
    <row r="4485" spans="1:2">
      <c r="A4485" s="23" t="s">
        <v>4809</v>
      </c>
      <c r="B4485" s="23"/>
    </row>
    <row r="4486" spans="1:2">
      <c r="A4486" s="23" t="s">
        <v>4810</v>
      </c>
      <c r="B4486" s="23"/>
    </row>
    <row r="4487" spans="1:2">
      <c r="A4487" s="23" t="s">
        <v>4811</v>
      </c>
      <c r="B4487" s="23"/>
    </row>
    <row r="4488" spans="1:2">
      <c r="A4488" s="23" t="s">
        <v>4812</v>
      </c>
      <c r="B4488" s="23"/>
    </row>
    <row r="4489" spans="1:2">
      <c r="A4489" s="23" t="s">
        <v>4813</v>
      </c>
      <c r="B4489" s="23"/>
    </row>
    <row r="4490" spans="1:2">
      <c r="A4490" s="23" t="s">
        <v>4814</v>
      </c>
      <c r="B4490" s="23"/>
    </row>
    <row r="4491" spans="1:2">
      <c r="A4491" s="23" t="s">
        <v>4815</v>
      </c>
      <c r="B4491" s="23"/>
    </row>
    <row r="4492" spans="1:2">
      <c r="A4492" s="23" t="s">
        <v>4816</v>
      </c>
      <c r="B4492" s="23"/>
    </row>
    <row r="4493" spans="1:2">
      <c r="A4493" s="23" t="s">
        <v>4817</v>
      </c>
      <c r="B4493" s="23"/>
    </row>
    <row r="4494" spans="1:2">
      <c r="A4494" s="23" t="s">
        <v>4818</v>
      </c>
      <c r="B4494" s="23"/>
    </row>
    <row r="4495" spans="1:2">
      <c r="A4495" s="23" t="s">
        <v>4819</v>
      </c>
      <c r="B4495" s="23"/>
    </row>
    <row r="4496" spans="1:2">
      <c r="A4496" s="23" t="s">
        <v>4820</v>
      </c>
      <c r="B4496" s="23"/>
    </row>
    <row r="4497" spans="1:2">
      <c r="A4497" s="23" t="s">
        <v>4821</v>
      </c>
      <c r="B4497" s="23"/>
    </row>
    <row r="4498" spans="1:2">
      <c r="A4498" s="23" t="s">
        <v>4822</v>
      </c>
      <c r="B4498" s="23"/>
    </row>
    <row r="4499" spans="1:2">
      <c r="A4499" s="23" t="s">
        <v>4823</v>
      </c>
      <c r="B4499" s="23"/>
    </row>
    <row r="4500" spans="1:2">
      <c r="A4500" s="23" t="s">
        <v>4824</v>
      </c>
      <c r="B4500" s="23"/>
    </row>
    <row r="4501" spans="1:2">
      <c r="A4501" s="23" t="s">
        <v>4825</v>
      </c>
      <c r="B4501" s="23"/>
    </row>
    <row r="4502" spans="1:2">
      <c r="A4502" s="23" t="s">
        <v>4826</v>
      </c>
      <c r="B4502" s="23"/>
    </row>
    <row r="4503" spans="1:2">
      <c r="A4503" s="23" t="s">
        <v>4827</v>
      </c>
      <c r="B4503" s="23"/>
    </row>
    <row r="4504" spans="1:2">
      <c r="A4504" s="23" t="s">
        <v>4828</v>
      </c>
      <c r="B4504" s="23"/>
    </row>
    <row r="4505" spans="1:2">
      <c r="A4505" s="23" t="s">
        <v>4829</v>
      </c>
      <c r="B4505" s="23"/>
    </row>
    <row r="4506" spans="1:2">
      <c r="A4506" s="23" t="s">
        <v>4830</v>
      </c>
      <c r="B4506" s="23"/>
    </row>
    <row r="4507" spans="1:2">
      <c r="A4507" s="23" t="s">
        <v>4831</v>
      </c>
      <c r="B4507" s="23"/>
    </row>
    <row r="4508" spans="1:2">
      <c r="A4508" s="23" t="s">
        <v>4832</v>
      </c>
      <c r="B4508" s="23"/>
    </row>
    <row r="4509" spans="1:2">
      <c r="A4509" s="23" t="s">
        <v>4833</v>
      </c>
      <c r="B4509" s="23"/>
    </row>
    <row r="4510" spans="1:2">
      <c r="A4510" s="23" t="s">
        <v>4834</v>
      </c>
      <c r="B4510" s="23"/>
    </row>
    <row r="4511" spans="1:2">
      <c r="A4511" s="23" t="s">
        <v>4835</v>
      </c>
      <c r="B4511" s="23"/>
    </row>
    <row r="4512" spans="1:2">
      <c r="A4512" s="23" t="s">
        <v>4836</v>
      </c>
      <c r="B4512" s="23"/>
    </row>
    <row r="4513" spans="1:2">
      <c r="A4513" s="23" t="s">
        <v>4837</v>
      </c>
      <c r="B4513" s="23"/>
    </row>
    <row r="4514" spans="1:2">
      <c r="A4514" s="23" t="s">
        <v>4838</v>
      </c>
      <c r="B4514" s="23"/>
    </row>
    <row r="4515" spans="1:2">
      <c r="A4515" s="23" t="s">
        <v>4839</v>
      </c>
      <c r="B4515" s="23"/>
    </row>
    <row r="4516" spans="1:2">
      <c r="A4516" s="23" t="s">
        <v>4840</v>
      </c>
      <c r="B4516" s="23"/>
    </row>
    <row r="4517" spans="1:2">
      <c r="A4517" s="23" t="s">
        <v>4841</v>
      </c>
      <c r="B4517" s="23"/>
    </row>
    <row r="4518" spans="1:2">
      <c r="A4518" s="23" t="s">
        <v>4842</v>
      </c>
      <c r="B4518" s="23"/>
    </row>
    <row r="4519" spans="1:2">
      <c r="A4519" s="23" t="s">
        <v>4843</v>
      </c>
      <c r="B4519" s="23"/>
    </row>
    <row r="4520" spans="1:2">
      <c r="A4520" s="23" t="s">
        <v>4844</v>
      </c>
      <c r="B4520" s="23"/>
    </row>
    <row r="4521" spans="1:2">
      <c r="A4521" s="23" t="s">
        <v>4845</v>
      </c>
      <c r="B4521" s="23"/>
    </row>
    <row r="4522" spans="1:2">
      <c r="A4522" s="23" t="s">
        <v>4846</v>
      </c>
      <c r="B4522" s="23"/>
    </row>
    <row r="4523" spans="1:2">
      <c r="A4523" s="23" t="s">
        <v>4847</v>
      </c>
      <c r="B4523" s="23"/>
    </row>
    <row r="4524" spans="1:2">
      <c r="A4524" s="23" t="s">
        <v>4848</v>
      </c>
      <c r="B4524" s="23"/>
    </row>
    <row r="4525" spans="1:2">
      <c r="A4525" s="23" t="s">
        <v>4849</v>
      </c>
      <c r="B4525" s="23"/>
    </row>
    <row r="4526" spans="1:2">
      <c r="A4526" s="23" t="s">
        <v>4850</v>
      </c>
      <c r="B4526" s="23"/>
    </row>
    <row r="4527" spans="1:2">
      <c r="A4527" s="23" t="s">
        <v>4851</v>
      </c>
      <c r="B4527" s="23"/>
    </row>
    <row r="4528" spans="1:2">
      <c r="A4528" s="23" t="s">
        <v>4852</v>
      </c>
      <c r="B4528" s="23"/>
    </row>
    <row r="4529" spans="1:2">
      <c r="A4529" s="23" t="s">
        <v>4853</v>
      </c>
      <c r="B4529" s="23"/>
    </row>
    <row r="4530" spans="1:2">
      <c r="A4530" s="23" t="s">
        <v>4854</v>
      </c>
      <c r="B4530" s="23"/>
    </row>
    <row r="4531" spans="1:2">
      <c r="A4531" s="23" t="s">
        <v>4855</v>
      </c>
      <c r="B4531" s="23"/>
    </row>
    <row r="4532" spans="1:2">
      <c r="A4532" s="23" t="s">
        <v>4856</v>
      </c>
      <c r="B4532" s="23"/>
    </row>
    <row r="4533" spans="1:2">
      <c r="A4533" s="23" t="s">
        <v>4857</v>
      </c>
      <c r="B4533" s="23"/>
    </row>
    <row r="4534" spans="1:2">
      <c r="A4534" s="23" t="s">
        <v>4858</v>
      </c>
      <c r="B4534" s="23"/>
    </row>
    <row r="4535" spans="1:2">
      <c r="A4535" s="23" t="s">
        <v>4859</v>
      </c>
      <c r="B4535" s="23"/>
    </row>
    <row r="4536" spans="1:2">
      <c r="A4536" s="23" t="s">
        <v>4860</v>
      </c>
      <c r="B4536" s="23"/>
    </row>
    <row r="4537" spans="1:2">
      <c r="A4537" s="23" t="s">
        <v>4861</v>
      </c>
      <c r="B4537" s="23"/>
    </row>
    <row r="4538" spans="1:2">
      <c r="A4538" s="23" t="s">
        <v>4862</v>
      </c>
      <c r="B4538" s="23"/>
    </row>
    <row r="4539" spans="1:2">
      <c r="A4539" s="23" t="s">
        <v>4863</v>
      </c>
      <c r="B4539" s="23"/>
    </row>
    <row r="4540" spans="1:2">
      <c r="A4540" s="23" t="s">
        <v>4864</v>
      </c>
      <c r="B4540" s="23"/>
    </row>
    <row r="4541" spans="1:2">
      <c r="A4541" s="23" t="s">
        <v>4865</v>
      </c>
      <c r="B4541" s="23"/>
    </row>
    <row r="4542" spans="1:2">
      <c r="A4542" s="23" t="s">
        <v>4866</v>
      </c>
      <c r="B4542" s="23"/>
    </row>
    <row r="4543" spans="1:2">
      <c r="A4543" s="23" t="s">
        <v>4867</v>
      </c>
      <c r="B4543" s="23"/>
    </row>
    <row r="4544" spans="1:2">
      <c r="A4544" s="23" t="s">
        <v>4868</v>
      </c>
      <c r="B4544" s="23"/>
    </row>
    <row r="4545" spans="1:2">
      <c r="A4545" s="23" t="s">
        <v>4869</v>
      </c>
      <c r="B4545" s="23"/>
    </row>
    <row r="4546" spans="1:2">
      <c r="A4546" s="23" t="s">
        <v>4870</v>
      </c>
      <c r="B4546" s="23"/>
    </row>
    <row r="4547" spans="1:2">
      <c r="A4547" s="23" t="s">
        <v>4871</v>
      </c>
      <c r="B4547" s="23"/>
    </row>
    <row r="4548" spans="1:2">
      <c r="A4548" s="23" t="s">
        <v>4872</v>
      </c>
      <c r="B4548" s="23"/>
    </row>
    <row r="4549" spans="1:2">
      <c r="A4549" s="23" t="s">
        <v>4873</v>
      </c>
      <c r="B4549" s="23"/>
    </row>
    <row r="4550" spans="1:2">
      <c r="A4550" s="23" t="s">
        <v>4874</v>
      </c>
      <c r="B4550" s="23"/>
    </row>
    <row r="4551" spans="1:2">
      <c r="A4551" s="23" t="s">
        <v>4875</v>
      </c>
      <c r="B4551" s="23"/>
    </row>
    <row r="4552" spans="1:2">
      <c r="A4552" s="23" t="s">
        <v>4876</v>
      </c>
      <c r="B4552" s="23"/>
    </row>
    <row r="4553" spans="1:2">
      <c r="A4553" s="23" t="s">
        <v>4877</v>
      </c>
      <c r="B4553" s="23"/>
    </row>
    <row r="4554" spans="1:2">
      <c r="A4554" s="23" t="s">
        <v>4878</v>
      </c>
      <c r="B4554" s="23"/>
    </row>
    <row r="4555" spans="1:2">
      <c r="A4555" s="23" t="s">
        <v>4879</v>
      </c>
      <c r="B4555" s="23"/>
    </row>
    <row r="4556" spans="1:2">
      <c r="A4556" s="23" t="s">
        <v>4880</v>
      </c>
      <c r="B4556" s="23"/>
    </row>
    <row r="4557" spans="1:2">
      <c r="A4557" s="23" t="s">
        <v>4881</v>
      </c>
      <c r="B4557" s="23"/>
    </row>
    <row r="4558" spans="1:2">
      <c r="A4558" s="23" t="s">
        <v>4882</v>
      </c>
      <c r="B4558" s="23"/>
    </row>
    <row r="4559" spans="1:2">
      <c r="A4559" s="23" t="s">
        <v>4883</v>
      </c>
      <c r="B4559" s="23"/>
    </row>
    <row r="4560" spans="1:2">
      <c r="A4560" s="23" t="s">
        <v>4884</v>
      </c>
      <c r="B4560" s="23"/>
    </row>
    <row r="4561" spans="1:2">
      <c r="A4561" s="23" t="s">
        <v>4885</v>
      </c>
      <c r="B4561" s="23"/>
    </row>
    <row r="4562" spans="1:2">
      <c r="A4562" s="23" t="s">
        <v>4886</v>
      </c>
      <c r="B4562" s="23"/>
    </row>
    <row r="4563" spans="1:2">
      <c r="A4563" s="23" t="s">
        <v>4887</v>
      </c>
      <c r="B4563" s="23"/>
    </row>
    <row r="4564" spans="1:2">
      <c r="A4564" s="23" t="s">
        <v>4888</v>
      </c>
      <c r="B4564" s="23"/>
    </row>
    <row r="4565" spans="1:2">
      <c r="A4565" s="23" t="s">
        <v>4889</v>
      </c>
      <c r="B4565" s="23"/>
    </row>
    <row r="4566" spans="1:2">
      <c r="A4566" s="23" t="s">
        <v>4890</v>
      </c>
      <c r="B4566" s="23"/>
    </row>
    <row r="4567" spans="1:2">
      <c r="A4567" s="23" t="s">
        <v>4891</v>
      </c>
      <c r="B4567" s="23"/>
    </row>
    <row r="4568" spans="1:2">
      <c r="A4568" s="23" t="s">
        <v>4892</v>
      </c>
      <c r="B4568" s="23"/>
    </row>
    <row r="4569" spans="1:2">
      <c r="A4569" s="23" t="s">
        <v>4893</v>
      </c>
      <c r="B4569" s="23"/>
    </row>
    <row r="4570" spans="1:2">
      <c r="A4570" s="23" t="s">
        <v>4894</v>
      </c>
      <c r="B4570" s="23"/>
    </row>
    <row r="4571" spans="1:2">
      <c r="A4571" s="23" t="s">
        <v>4895</v>
      </c>
      <c r="B4571" s="23"/>
    </row>
    <row r="4572" spans="1:2">
      <c r="A4572" s="23" t="s">
        <v>4896</v>
      </c>
      <c r="B4572" s="23"/>
    </row>
    <row r="4573" spans="1:2">
      <c r="A4573" s="23" t="s">
        <v>4897</v>
      </c>
      <c r="B4573" s="23"/>
    </row>
    <row r="4574" spans="1:2">
      <c r="A4574" s="23" t="s">
        <v>4898</v>
      </c>
      <c r="B4574" s="23"/>
    </row>
    <row r="4575" spans="1:2">
      <c r="A4575" s="23" t="s">
        <v>4899</v>
      </c>
      <c r="B4575" s="23"/>
    </row>
    <row r="4576" spans="1:2">
      <c r="A4576" s="23" t="s">
        <v>4900</v>
      </c>
      <c r="B4576" s="23"/>
    </row>
    <row r="4577" spans="1:2">
      <c r="A4577" s="23" t="s">
        <v>4901</v>
      </c>
      <c r="B4577" s="23"/>
    </row>
    <row r="4578" spans="1:2">
      <c r="A4578" s="23" t="s">
        <v>4902</v>
      </c>
      <c r="B4578" s="23"/>
    </row>
    <row r="4579" spans="1:2">
      <c r="A4579" s="23" t="s">
        <v>4903</v>
      </c>
      <c r="B4579" s="23"/>
    </row>
    <row r="4580" spans="1:2">
      <c r="A4580" s="23" t="s">
        <v>4904</v>
      </c>
      <c r="B4580" s="23"/>
    </row>
    <row r="4581" spans="1:2">
      <c r="A4581" s="23" t="s">
        <v>4905</v>
      </c>
      <c r="B4581" s="23"/>
    </row>
    <row r="4582" spans="1:2">
      <c r="A4582" s="23" t="s">
        <v>4906</v>
      </c>
      <c r="B4582" s="23"/>
    </row>
    <row r="4583" spans="1:2">
      <c r="A4583" s="23" t="s">
        <v>4907</v>
      </c>
      <c r="B4583" s="23"/>
    </row>
    <row r="4584" spans="1:2">
      <c r="A4584" s="23" t="s">
        <v>4908</v>
      </c>
      <c r="B4584" s="23"/>
    </row>
    <row r="4585" spans="1:2">
      <c r="A4585" s="23" t="s">
        <v>4909</v>
      </c>
      <c r="B4585" s="23"/>
    </row>
    <row r="4586" spans="1:2">
      <c r="A4586" s="23" t="s">
        <v>4910</v>
      </c>
      <c r="B4586" s="23"/>
    </row>
    <row r="4587" spans="1:2">
      <c r="A4587" s="23" t="s">
        <v>4911</v>
      </c>
      <c r="B4587" s="23"/>
    </row>
    <row r="4588" spans="1:2">
      <c r="A4588" s="23" t="s">
        <v>4912</v>
      </c>
      <c r="B4588" s="23"/>
    </row>
    <row r="4589" spans="1:2">
      <c r="A4589" s="23" t="s">
        <v>4913</v>
      </c>
      <c r="B4589" s="23"/>
    </row>
    <row r="4590" spans="1:2">
      <c r="A4590" s="23" t="s">
        <v>4914</v>
      </c>
      <c r="B4590" s="23"/>
    </row>
    <row r="4591" spans="1:2">
      <c r="A4591" s="23" t="s">
        <v>4915</v>
      </c>
      <c r="B4591" s="23"/>
    </row>
    <row r="4592" spans="1:2">
      <c r="A4592" s="23" t="s">
        <v>4916</v>
      </c>
      <c r="B4592" s="23"/>
    </row>
    <row r="4593" spans="1:2">
      <c r="A4593" s="23" t="s">
        <v>4917</v>
      </c>
      <c r="B4593" s="23"/>
    </row>
    <row r="4594" spans="1:2">
      <c r="A4594" s="23" t="s">
        <v>4918</v>
      </c>
      <c r="B4594" s="23"/>
    </row>
    <row r="4595" spans="1:2">
      <c r="A4595" s="23" t="s">
        <v>4919</v>
      </c>
      <c r="B4595" s="23"/>
    </row>
    <row r="4596" spans="1:2">
      <c r="A4596" s="23" t="s">
        <v>4920</v>
      </c>
      <c r="B4596" s="23"/>
    </row>
    <row r="4597" spans="1:2">
      <c r="A4597" s="23" t="s">
        <v>4921</v>
      </c>
      <c r="B4597" s="23"/>
    </row>
    <row r="4598" spans="1:2">
      <c r="A4598" s="23" t="s">
        <v>4922</v>
      </c>
      <c r="B4598" s="23"/>
    </row>
    <row r="4599" spans="1:2">
      <c r="A4599" s="23" t="s">
        <v>4923</v>
      </c>
      <c r="B4599" s="23"/>
    </row>
    <row r="4600" spans="1:2">
      <c r="A4600" s="23" t="s">
        <v>4924</v>
      </c>
      <c r="B4600" s="23"/>
    </row>
    <row r="4601" spans="1:2">
      <c r="A4601" s="23" t="s">
        <v>4925</v>
      </c>
      <c r="B4601" s="23"/>
    </row>
    <row r="4602" spans="1:2">
      <c r="A4602" s="23" t="s">
        <v>4926</v>
      </c>
      <c r="B4602" s="23"/>
    </row>
    <row r="4603" spans="1:2">
      <c r="A4603" s="23" t="s">
        <v>4927</v>
      </c>
      <c r="B4603" s="23"/>
    </row>
    <row r="4604" spans="1:2">
      <c r="A4604" s="23" t="s">
        <v>4928</v>
      </c>
      <c r="B4604" s="23"/>
    </row>
    <row r="4605" spans="1:2">
      <c r="A4605" s="23" t="s">
        <v>4929</v>
      </c>
      <c r="B4605" s="23"/>
    </row>
    <row r="4606" spans="1:2">
      <c r="A4606" s="23" t="s">
        <v>4930</v>
      </c>
      <c r="B4606" s="23"/>
    </row>
    <row r="4607" spans="1:2">
      <c r="A4607" s="23" t="s">
        <v>4931</v>
      </c>
      <c r="B4607" s="23"/>
    </row>
    <row r="4608" spans="1:2">
      <c r="A4608" s="23" t="s">
        <v>4932</v>
      </c>
      <c r="B4608" s="23"/>
    </row>
    <row r="4609" spans="1:2">
      <c r="A4609" s="23" t="s">
        <v>4933</v>
      </c>
      <c r="B4609" s="23"/>
    </row>
    <row r="4610" spans="1:2">
      <c r="A4610" s="23" t="s">
        <v>4934</v>
      </c>
      <c r="B4610" s="23"/>
    </row>
    <row r="4611" spans="1:2">
      <c r="A4611" s="23" t="s">
        <v>4935</v>
      </c>
      <c r="B4611" s="23"/>
    </row>
    <row r="4612" spans="1:2">
      <c r="A4612" s="23" t="s">
        <v>4936</v>
      </c>
      <c r="B4612" s="23"/>
    </row>
    <row r="4613" spans="1:2">
      <c r="A4613" s="23" t="s">
        <v>4937</v>
      </c>
      <c r="B4613" s="23"/>
    </row>
    <row r="4614" spans="1:2">
      <c r="A4614" s="23" t="s">
        <v>4938</v>
      </c>
      <c r="B4614" s="23"/>
    </row>
    <row r="4615" spans="1:2">
      <c r="A4615" s="23" t="s">
        <v>4939</v>
      </c>
      <c r="B4615" s="23"/>
    </row>
    <row r="4616" spans="1:2">
      <c r="A4616" s="23" t="s">
        <v>4940</v>
      </c>
      <c r="B4616" s="23"/>
    </row>
    <row r="4617" spans="1:2">
      <c r="A4617" s="23" t="s">
        <v>4941</v>
      </c>
      <c r="B4617" s="23"/>
    </row>
    <row r="4618" spans="1:2">
      <c r="A4618" s="23" t="s">
        <v>4942</v>
      </c>
      <c r="B4618" s="23"/>
    </row>
    <row r="4619" spans="1:2">
      <c r="A4619" s="23" t="s">
        <v>4943</v>
      </c>
      <c r="B4619" s="23"/>
    </row>
    <row r="4620" spans="1:2">
      <c r="A4620" s="23" t="s">
        <v>4944</v>
      </c>
      <c r="B4620" s="23"/>
    </row>
    <row r="4621" spans="1:2">
      <c r="A4621" s="23" t="s">
        <v>4945</v>
      </c>
      <c r="B4621" s="23"/>
    </row>
    <row r="4622" spans="1:2">
      <c r="A4622" s="23" t="s">
        <v>4946</v>
      </c>
      <c r="B4622" s="23"/>
    </row>
    <row r="4623" spans="1:2">
      <c r="A4623" s="23" t="s">
        <v>4947</v>
      </c>
      <c r="B4623" s="23"/>
    </row>
    <row r="4624" spans="1:2">
      <c r="A4624" s="23" t="s">
        <v>4948</v>
      </c>
      <c r="B4624" s="23"/>
    </row>
    <row r="4625" spans="1:2">
      <c r="A4625" s="23" t="s">
        <v>4949</v>
      </c>
      <c r="B4625" s="23"/>
    </row>
    <row r="4626" spans="1:2">
      <c r="A4626" s="23" t="s">
        <v>4950</v>
      </c>
      <c r="B4626" s="23"/>
    </row>
    <row r="4627" spans="1:2">
      <c r="A4627" s="23" t="s">
        <v>4951</v>
      </c>
      <c r="B4627" s="23"/>
    </row>
    <row r="4628" spans="1:2">
      <c r="A4628" s="23" t="s">
        <v>4952</v>
      </c>
      <c r="B4628" s="23"/>
    </row>
    <row r="4629" spans="1:2">
      <c r="A4629" s="23" t="s">
        <v>4953</v>
      </c>
      <c r="B4629" s="23"/>
    </row>
    <row r="4630" spans="1:2">
      <c r="A4630" s="23" t="s">
        <v>4954</v>
      </c>
      <c r="B4630" s="23"/>
    </row>
    <row r="4631" spans="1:2">
      <c r="A4631" s="23" t="s">
        <v>4955</v>
      </c>
      <c r="B4631" s="23"/>
    </row>
    <row r="4632" spans="1:2">
      <c r="A4632" s="23" t="s">
        <v>4956</v>
      </c>
      <c r="B4632" s="23"/>
    </row>
    <row r="4633" spans="1:2">
      <c r="A4633" s="23" t="s">
        <v>4957</v>
      </c>
      <c r="B4633" s="23"/>
    </row>
    <row r="4634" spans="1:2">
      <c r="A4634" s="23" t="s">
        <v>4958</v>
      </c>
      <c r="B4634" s="23"/>
    </row>
    <row r="4635" spans="1:2">
      <c r="A4635" s="23" t="s">
        <v>4959</v>
      </c>
      <c r="B4635" s="23"/>
    </row>
    <row r="4636" spans="1:2">
      <c r="A4636" s="23" t="s">
        <v>4960</v>
      </c>
      <c r="B4636" s="23"/>
    </row>
    <row r="4637" spans="1:2">
      <c r="A4637" s="23" t="s">
        <v>4961</v>
      </c>
      <c r="B4637" s="23"/>
    </row>
    <row r="4638" spans="1:2">
      <c r="A4638" s="23" t="s">
        <v>4962</v>
      </c>
      <c r="B4638" s="23"/>
    </row>
    <row r="4639" spans="1:2">
      <c r="A4639" s="23" t="s">
        <v>4963</v>
      </c>
      <c r="B4639" s="23"/>
    </row>
    <row r="4640" spans="1:2">
      <c r="A4640" s="23" t="s">
        <v>4964</v>
      </c>
      <c r="B4640" s="23"/>
    </row>
    <row r="4641" spans="1:2">
      <c r="A4641" s="23" t="s">
        <v>4965</v>
      </c>
      <c r="B4641" s="23"/>
    </row>
    <row r="4642" spans="1:2">
      <c r="A4642" s="23" t="s">
        <v>4966</v>
      </c>
      <c r="B4642" s="23"/>
    </row>
    <row r="4643" spans="1:2">
      <c r="A4643" s="23" t="s">
        <v>4967</v>
      </c>
      <c r="B4643" s="23"/>
    </row>
    <row r="4644" spans="1:2">
      <c r="A4644" s="23" t="s">
        <v>4968</v>
      </c>
      <c r="B4644" s="23"/>
    </row>
    <row r="4645" spans="1:2">
      <c r="A4645" s="23" t="s">
        <v>4969</v>
      </c>
      <c r="B4645" s="23"/>
    </row>
    <row r="4646" spans="1:2">
      <c r="A4646" s="23" t="s">
        <v>4970</v>
      </c>
      <c r="B4646" s="23"/>
    </row>
    <row r="4647" spans="1:2">
      <c r="A4647" s="23" t="s">
        <v>4971</v>
      </c>
      <c r="B4647" s="23"/>
    </row>
    <row r="4648" spans="1:2">
      <c r="A4648" s="23" t="s">
        <v>4972</v>
      </c>
      <c r="B4648" s="23"/>
    </row>
    <row r="4649" spans="1:2">
      <c r="A4649" s="23" t="s">
        <v>4973</v>
      </c>
      <c r="B4649" s="23"/>
    </row>
    <row r="4650" spans="1:2">
      <c r="A4650" s="23" t="s">
        <v>4974</v>
      </c>
      <c r="B4650" s="23"/>
    </row>
    <row r="4651" spans="1:2">
      <c r="A4651" s="23" t="s">
        <v>4975</v>
      </c>
      <c r="B4651" s="23"/>
    </row>
    <row r="4652" spans="1:2">
      <c r="A4652" s="23" t="s">
        <v>4976</v>
      </c>
      <c r="B4652" s="23"/>
    </row>
    <row r="4653" spans="1:2">
      <c r="A4653" s="23" t="s">
        <v>4977</v>
      </c>
      <c r="B4653" s="23"/>
    </row>
    <row r="4654" spans="1:2">
      <c r="A4654" s="23" t="s">
        <v>4978</v>
      </c>
      <c r="B4654" s="23"/>
    </row>
    <row r="4655" spans="1:2">
      <c r="A4655" s="23" t="s">
        <v>4979</v>
      </c>
      <c r="B4655" s="23"/>
    </row>
    <row r="4656" spans="1:2">
      <c r="A4656" s="23" t="s">
        <v>4980</v>
      </c>
      <c r="B4656" s="23"/>
    </row>
    <row r="4657" spans="1:2">
      <c r="A4657" s="23" t="s">
        <v>4981</v>
      </c>
      <c r="B4657" s="23"/>
    </row>
    <row r="4658" spans="1:2">
      <c r="A4658" s="23" t="s">
        <v>4982</v>
      </c>
      <c r="B4658" s="23"/>
    </row>
    <row r="4659" spans="1:2">
      <c r="A4659" s="23" t="s">
        <v>4983</v>
      </c>
      <c r="B4659" s="23"/>
    </row>
    <row r="4660" spans="1:2">
      <c r="A4660" s="23" t="s">
        <v>4984</v>
      </c>
      <c r="B4660" s="23"/>
    </row>
    <row r="4661" spans="1:2">
      <c r="A4661" s="23" t="s">
        <v>4985</v>
      </c>
      <c r="B4661" s="23"/>
    </row>
    <row r="4662" spans="1:2">
      <c r="A4662" s="23" t="s">
        <v>4986</v>
      </c>
      <c r="B4662" s="23"/>
    </row>
    <row r="4663" spans="1:2">
      <c r="A4663" s="23" t="s">
        <v>4987</v>
      </c>
      <c r="B4663" s="23"/>
    </row>
    <row r="4664" spans="1:2">
      <c r="A4664" s="23" t="s">
        <v>4988</v>
      </c>
      <c r="B4664" s="23"/>
    </row>
    <row r="4665" spans="1:2">
      <c r="A4665" s="23" t="s">
        <v>4989</v>
      </c>
      <c r="B4665" s="23"/>
    </row>
    <row r="4666" spans="1:2">
      <c r="A4666" s="23" t="s">
        <v>4990</v>
      </c>
      <c r="B4666" s="23"/>
    </row>
    <row r="4667" spans="1:2">
      <c r="A4667" s="23" t="s">
        <v>4991</v>
      </c>
      <c r="B4667" s="23"/>
    </row>
    <row r="4668" spans="1:2">
      <c r="A4668" s="23" t="s">
        <v>4992</v>
      </c>
      <c r="B4668" s="23"/>
    </row>
    <row r="4669" spans="1:2">
      <c r="A4669" s="23" t="s">
        <v>4993</v>
      </c>
      <c r="B4669" s="23"/>
    </row>
    <row r="4670" spans="1:2">
      <c r="A4670" s="23" t="s">
        <v>4994</v>
      </c>
      <c r="B4670" s="23"/>
    </row>
    <row r="4671" spans="1:2">
      <c r="A4671" s="23" t="s">
        <v>4995</v>
      </c>
      <c r="B4671" s="23"/>
    </row>
    <row r="4672" spans="1:2">
      <c r="A4672" s="23" t="s">
        <v>4996</v>
      </c>
      <c r="B4672" s="23"/>
    </row>
    <row r="4673" spans="1:2">
      <c r="A4673" s="23" t="s">
        <v>4997</v>
      </c>
      <c r="B4673" s="23"/>
    </row>
    <row r="4674" spans="1:2">
      <c r="A4674" s="23" t="s">
        <v>4998</v>
      </c>
      <c r="B4674" s="23"/>
    </row>
    <row r="4675" spans="1:2">
      <c r="A4675" s="23" t="s">
        <v>4999</v>
      </c>
      <c r="B4675" s="23"/>
    </row>
    <row r="4676" spans="1:2">
      <c r="A4676" s="23" t="s">
        <v>5000</v>
      </c>
      <c r="B4676" s="23"/>
    </row>
    <row r="4677" spans="1:2">
      <c r="A4677" s="23" t="s">
        <v>5001</v>
      </c>
      <c r="B4677" s="23"/>
    </row>
    <row r="4678" spans="1:2">
      <c r="A4678" s="23" t="s">
        <v>5002</v>
      </c>
      <c r="B4678" s="23"/>
    </row>
    <row r="4679" spans="1:2">
      <c r="A4679" s="23" t="s">
        <v>5003</v>
      </c>
      <c r="B4679" s="23"/>
    </row>
    <row r="4680" spans="1:2">
      <c r="A4680" s="23" t="s">
        <v>5004</v>
      </c>
      <c r="B4680" s="23"/>
    </row>
    <row r="4681" spans="1:2">
      <c r="A4681" s="23" t="s">
        <v>5005</v>
      </c>
      <c r="B4681" s="23"/>
    </row>
    <row r="4682" spans="1:2">
      <c r="A4682" s="23" t="s">
        <v>5006</v>
      </c>
      <c r="B4682" s="23"/>
    </row>
    <row r="4683" spans="1:2">
      <c r="A4683" s="23" t="s">
        <v>5007</v>
      </c>
      <c r="B4683" s="23"/>
    </row>
    <row r="4684" spans="1:2">
      <c r="A4684" s="23" t="s">
        <v>5008</v>
      </c>
      <c r="B4684" s="23"/>
    </row>
    <row r="4685" spans="1:2">
      <c r="A4685" s="23" t="s">
        <v>5009</v>
      </c>
      <c r="B4685" s="23"/>
    </row>
    <row r="4686" spans="1:2">
      <c r="A4686" s="23" t="s">
        <v>5010</v>
      </c>
      <c r="B4686" s="23"/>
    </row>
    <row r="4687" spans="1:2">
      <c r="A4687" s="23" t="s">
        <v>5011</v>
      </c>
      <c r="B4687" s="23"/>
    </row>
    <row r="4688" spans="1:2">
      <c r="A4688" s="23" t="s">
        <v>5012</v>
      </c>
      <c r="B4688" s="23"/>
    </row>
    <row r="4689" spans="1:2">
      <c r="A4689" s="23" t="s">
        <v>5013</v>
      </c>
      <c r="B4689" s="23"/>
    </row>
    <row r="4690" spans="1:2">
      <c r="A4690" s="23" t="s">
        <v>5014</v>
      </c>
      <c r="B4690" s="23"/>
    </row>
    <row r="4691" spans="1:2">
      <c r="A4691" s="23" t="s">
        <v>5015</v>
      </c>
      <c r="B4691" s="23"/>
    </row>
    <row r="4692" spans="1:2">
      <c r="A4692" s="23" t="s">
        <v>5016</v>
      </c>
      <c r="B4692" s="23"/>
    </row>
    <row r="4693" spans="1:2">
      <c r="A4693" s="23" t="s">
        <v>5017</v>
      </c>
      <c r="B4693" s="23"/>
    </row>
    <row r="4694" spans="1:2">
      <c r="A4694" s="23" t="s">
        <v>5018</v>
      </c>
      <c r="B4694" s="23"/>
    </row>
    <row r="4695" spans="1:2">
      <c r="A4695" s="23" t="s">
        <v>5019</v>
      </c>
      <c r="B4695" s="23"/>
    </row>
    <row r="4696" spans="1:2">
      <c r="A4696" s="23" t="s">
        <v>5020</v>
      </c>
      <c r="B4696" s="23"/>
    </row>
    <row r="4697" spans="1:2">
      <c r="A4697" s="23" t="s">
        <v>5021</v>
      </c>
      <c r="B4697" s="23"/>
    </row>
    <row r="4698" spans="1:2">
      <c r="A4698" s="23" t="s">
        <v>5022</v>
      </c>
      <c r="B4698" s="23"/>
    </row>
    <row r="4699" spans="1:2">
      <c r="A4699" s="23" t="s">
        <v>5023</v>
      </c>
      <c r="B4699" s="23"/>
    </row>
    <row r="4700" spans="1:2">
      <c r="A4700" s="23" t="s">
        <v>5024</v>
      </c>
      <c r="B4700" s="23"/>
    </row>
    <row r="4701" spans="1:2">
      <c r="A4701" s="23" t="s">
        <v>5025</v>
      </c>
      <c r="B4701" s="23"/>
    </row>
    <row r="4702" spans="1:2">
      <c r="A4702" s="23" t="s">
        <v>5026</v>
      </c>
      <c r="B4702" s="23"/>
    </row>
    <row r="4703" spans="1:2">
      <c r="A4703" s="23" t="s">
        <v>5027</v>
      </c>
      <c r="B4703" s="23"/>
    </row>
    <row r="4704" spans="1:2">
      <c r="A4704" s="23" t="s">
        <v>5028</v>
      </c>
      <c r="B4704" s="23"/>
    </row>
    <row r="4705" spans="1:2">
      <c r="A4705" s="23" t="s">
        <v>5029</v>
      </c>
      <c r="B4705" s="23"/>
    </row>
    <row r="4706" spans="1:2">
      <c r="A4706" s="23" t="s">
        <v>5030</v>
      </c>
      <c r="B4706" s="23"/>
    </row>
    <row r="4707" spans="1:2">
      <c r="A4707" s="23" t="s">
        <v>5031</v>
      </c>
      <c r="B4707" s="23"/>
    </row>
    <row r="4708" spans="1:2">
      <c r="A4708" s="23" t="s">
        <v>5032</v>
      </c>
      <c r="B4708" s="23"/>
    </row>
    <row r="4709" spans="1:2">
      <c r="A4709" s="23" t="s">
        <v>5033</v>
      </c>
      <c r="B4709" s="23"/>
    </row>
    <row r="4710" spans="1:2">
      <c r="A4710" s="23" t="s">
        <v>5034</v>
      </c>
      <c r="B4710" s="23"/>
    </row>
    <row r="4711" spans="1:2">
      <c r="A4711" s="23" t="s">
        <v>5035</v>
      </c>
      <c r="B4711" s="23"/>
    </row>
    <row r="4712" spans="1:2">
      <c r="A4712" s="23" t="s">
        <v>5036</v>
      </c>
      <c r="B4712" s="23"/>
    </row>
    <row r="4713" spans="1:2">
      <c r="A4713" s="23" t="s">
        <v>5037</v>
      </c>
      <c r="B4713" s="23"/>
    </row>
    <row r="4714" spans="1:2">
      <c r="A4714" s="23" t="s">
        <v>5038</v>
      </c>
      <c r="B4714" s="23"/>
    </row>
    <row r="4715" spans="1:2">
      <c r="A4715" s="23" t="s">
        <v>5039</v>
      </c>
      <c r="B4715" s="23"/>
    </row>
    <row r="4716" spans="1:2">
      <c r="A4716" s="23" t="s">
        <v>5040</v>
      </c>
      <c r="B4716" s="23"/>
    </row>
    <row r="4717" spans="1:2">
      <c r="A4717" s="23" t="s">
        <v>5041</v>
      </c>
      <c r="B4717" s="23"/>
    </row>
    <row r="4718" spans="1:2">
      <c r="A4718" s="23" t="s">
        <v>5042</v>
      </c>
      <c r="B4718" s="23"/>
    </row>
    <row r="4719" spans="1:2">
      <c r="A4719" s="23" t="s">
        <v>5043</v>
      </c>
      <c r="B4719" s="23"/>
    </row>
    <row r="4720" spans="1:2">
      <c r="A4720" s="23" t="s">
        <v>5044</v>
      </c>
      <c r="B4720" s="23"/>
    </row>
    <row r="4721" spans="1:2">
      <c r="A4721" s="23" t="s">
        <v>5045</v>
      </c>
      <c r="B4721" s="23"/>
    </row>
    <row r="4722" spans="1:2">
      <c r="A4722" s="23" t="s">
        <v>5046</v>
      </c>
      <c r="B4722" s="23"/>
    </row>
    <row r="4723" spans="1:2">
      <c r="A4723" s="23" t="s">
        <v>5047</v>
      </c>
      <c r="B4723" s="23"/>
    </row>
    <row r="4724" spans="1:2">
      <c r="A4724" s="23" t="s">
        <v>5048</v>
      </c>
      <c r="B4724" s="23"/>
    </row>
    <row r="4725" spans="1:2">
      <c r="A4725" s="23" t="s">
        <v>5049</v>
      </c>
      <c r="B4725" s="23"/>
    </row>
    <row r="4726" spans="1:2">
      <c r="A4726" s="23" t="s">
        <v>5050</v>
      </c>
      <c r="B4726" s="23"/>
    </row>
    <row r="4727" spans="1:2">
      <c r="A4727" s="23" t="s">
        <v>5051</v>
      </c>
      <c r="B4727" s="23"/>
    </row>
    <row r="4728" spans="1:2">
      <c r="A4728" s="23" t="s">
        <v>5052</v>
      </c>
      <c r="B4728" s="23"/>
    </row>
    <row r="4729" spans="1:2">
      <c r="A4729" s="23" t="s">
        <v>5053</v>
      </c>
      <c r="B4729" s="23"/>
    </row>
    <row r="4730" spans="1:2">
      <c r="A4730" s="23" t="s">
        <v>5054</v>
      </c>
      <c r="B4730" s="23"/>
    </row>
    <row r="4731" spans="1:2">
      <c r="A4731" s="23" t="s">
        <v>5055</v>
      </c>
      <c r="B4731" s="23"/>
    </row>
    <row r="4732" spans="1:2">
      <c r="A4732" s="23" t="s">
        <v>5056</v>
      </c>
      <c r="B4732" s="23"/>
    </row>
    <row r="4733" spans="1:2">
      <c r="A4733" s="23" t="s">
        <v>5057</v>
      </c>
      <c r="B4733" s="23"/>
    </row>
    <row r="4734" spans="1:2">
      <c r="A4734" s="23" t="s">
        <v>5058</v>
      </c>
      <c r="B4734" s="23"/>
    </row>
    <row r="4735" spans="1:2">
      <c r="A4735" s="23" t="s">
        <v>5059</v>
      </c>
      <c r="B4735" s="23"/>
    </row>
    <row r="4736" spans="1:2">
      <c r="A4736" s="23" t="s">
        <v>5060</v>
      </c>
      <c r="B4736" s="23"/>
    </row>
    <row r="4737" spans="1:2">
      <c r="A4737" s="23" t="s">
        <v>5061</v>
      </c>
      <c r="B4737" s="23"/>
    </row>
    <row r="4738" spans="1:2">
      <c r="A4738" s="23" t="s">
        <v>5062</v>
      </c>
      <c r="B4738" s="23"/>
    </row>
    <row r="4739" spans="1:2">
      <c r="A4739" s="23" t="s">
        <v>5063</v>
      </c>
      <c r="B4739" s="23"/>
    </row>
    <row r="4740" spans="1:2">
      <c r="A4740" s="23" t="s">
        <v>5064</v>
      </c>
      <c r="B4740" s="23"/>
    </row>
    <row r="4741" spans="1:2">
      <c r="A4741" s="23" t="s">
        <v>5065</v>
      </c>
      <c r="B4741" s="23"/>
    </row>
    <row r="4742" spans="1:2">
      <c r="A4742" s="23" t="s">
        <v>5066</v>
      </c>
      <c r="B4742" s="23"/>
    </row>
    <row r="4743" spans="1:2">
      <c r="A4743" s="23" t="s">
        <v>5067</v>
      </c>
      <c r="B4743" s="23"/>
    </row>
    <row r="4744" spans="1:2">
      <c r="A4744" s="23" t="s">
        <v>5068</v>
      </c>
      <c r="B4744" s="23"/>
    </row>
    <row r="4745" spans="1:2">
      <c r="A4745" s="23" t="s">
        <v>5069</v>
      </c>
      <c r="B4745" s="23"/>
    </row>
    <row r="4746" spans="1:2">
      <c r="A4746" s="23" t="s">
        <v>5070</v>
      </c>
      <c r="B4746" s="23"/>
    </row>
    <row r="4747" spans="1:2">
      <c r="A4747" s="23" t="s">
        <v>5071</v>
      </c>
      <c r="B4747" s="23"/>
    </row>
    <row r="4748" spans="1:2">
      <c r="A4748" s="23" t="s">
        <v>5072</v>
      </c>
      <c r="B4748" s="23"/>
    </row>
    <row r="4749" spans="1:2">
      <c r="A4749" s="23" t="s">
        <v>5073</v>
      </c>
      <c r="B4749" s="23"/>
    </row>
    <row r="4750" spans="1:2">
      <c r="A4750" s="23" t="s">
        <v>5074</v>
      </c>
      <c r="B4750" s="23"/>
    </row>
    <row r="4751" spans="1:2">
      <c r="A4751" s="23" t="s">
        <v>5075</v>
      </c>
      <c r="B4751" s="23"/>
    </row>
    <row r="4752" spans="1:2">
      <c r="A4752" s="23" t="s">
        <v>5076</v>
      </c>
      <c r="B4752" s="23"/>
    </row>
    <row r="4753" spans="1:2">
      <c r="A4753" s="23" t="s">
        <v>5077</v>
      </c>
      <c r="B4753" s="23"/>
    </row>
    <row r="4754" spans="1:2">
      <c r="A4754" s="23" t="s">
        <v>5078</v>
      </c>
      <c r="B4754" s="23"/>
    </row>
    <row r="4755" spans="1:2">
      <c r="A4755" s="23" t="s">
        <v>5079</v>
      </c>
      <c r="B4755" s="23"/>
    </row>
    <row r="4756" spans="1:2">
      <c r="A4756" s="23" t="s">
        <v>5080</v>
      </c>
      <c r="B4756" s="23"/>
    </row>
    <row r="4757" spans="1:2">
      <c r="A4757" s="23" t="s">
        <v>5081</v>
      </c>
      <c r="B4757" s="23"/>
    </row>
    <row r="4758" spans="1:2">
      <c r="A4758" s="23" t="s">
        <v>5082</v>
      </c>
      <c r="B4758" s="23"/>
    </row>
    <row r="4759" spans="1:2">
      <c r="A4759" s="23" t="s">
        <v>5083</v>
      </c>
      <c r="B4759" s="23"/>
    </row>
    <row r="4760" spans="1:2">
      <c r="A4760" s="23" t="s">
        <v>5084</v>
      </c>
      <c r="B4760" s="23"/>
    </row>
    <row r="4761" spans="1:2">
      <c r="A4761" s="23" t="s">
        <v>5085</v>
      </c>
      <c r="B4761" s="23"/>
    </row>
    <row r="4762" spans="1:2">
      <c r="A4762" s="23" t="s">
        <v>5086</v>
      </c>
      <c r="B4762" s="23"/>
    </row>
    <row r="4763" spans="1:2">
      <c r="A4763" s="23" t="s">
        <v>5087</v>
      </c>
      <c r="B4763" s="23"/>
    </row>
    <row r="4764" spans="1:2">
      <c r="A4764" s="23" t="s">
        <v>5088</v>
      </c>
      <c r="B4764" s="23"/>
    </row>
    <row r="4765" spans="1:2">
      <c r="A4765" s="23" t="s">
        <v>5089</v>
      </c>
      <c r="B4765" s="23"/>
    </row>
    <row r="4766" spans="1:2">
      <c r="A4766" s="23" t="s">
        <v>5090</v>
      </c>
      <c r="B4766" s="23"/>
    </row>
    <row r="4767" spans="1:2">
      <c r="A4767" s="23" t="s">
        <v>5091</v>
      </c>
      <c r="B4767" s="23"/>
    </row>
    <row r="4768" spans="1:2">
      <c r="A4768" s="23" t="s">
        <v>5092</v>
      </c>
      <c r="B4768" s="23"/>
    </row>
    <row r="4769" spans="1:2">
      <c r="A4769" s="23" t="s">
        <v>5093</v>
      </c>
      <c r="B4769" s="23"/>
    </row>
    <row r="4770" spans="1:2">
      <c r="A4770" s="23" t="s">
        <v>5094</v>
      </c>
      <c r="B4770" s="23"/>
    </row>
    <row r="4771" spans="1:2">
      <c r="A4771" s="23" t="s">
        <v>5095</v>
      </c>
      <c r="B4771" s="23"/>
    </row>
    <row r="4772" spans="1:2">
      <c r="A4772" s="23" t="s">
        <v>5096</v>
      </c>
      <c r="B4772" s="23"/>
    </row>
    <row r="4773" spans="1:2">
      <c r="A4773" s="23" t="s">
        <v>5097</v>
      </c>
      <c r="B4773" s="23"/>
    </row>
    <row r="4774" spans="1:2">
      <c r="A4774" s="23" t="s">
        <v>5098</v>
      </c>
      <c r="B4774" s="23"/>
    </row>
    <row r="4775" spans="1:2">
      <c r="A4775" s="23" t="s">
        <v>5099</v>
      </c>
      <c r="B4775" s="23"/>
    </row>
    <row r="4776" spans="1:2">
      <c r="A4776" s="23" t="s">
        <v>5100</v>
      </c>
      <c r="B4776" s="23"/>
    </row>
    <row r="4777" spans="1:2">
      <c r="A4777" s="23" t="s">
        <v>5101</v>
      </c>
      <c r="B4777" s="23"/>
    </row>
    <row r="4778" spans="1:2">
      <c r="A4778" s="23" t="s">
        <v>5102</v>
      </c>
      <c r="B4778" s="23"/>
    </row>
    <row r="4779" spans="1:2">
      <c r="A4779" s="23" t="s">
        <v>5103</v>
      </c>
      <c r="B4779" s="23"/>
    </row>
    <row r="4780" spans="1:2">
      <c r="A4780" s="23" t="s">
        <v>5104</v>
      </c>
      <c r="B4780" s="23"/>
    </row>
    <row r="4781" spans="1:2">
      <c r="A4781" s="23" t="s">
        <v>5105</v>
      </c>
      <c r="B4781" s="23"/>
    </row>
    <row r="4782" spans="1:2">
      <c r="A4782" s="23" t="s">
        <v>5106</v>
      </c>
      <c r="B4782" s="23"/>
    </row>
    <row r="4783" spans="1:2">
      <c r="A4783" s="23" t="s">
        <v>5107</v>
      </c>
      <c r="B4783" s="23"/>
    </row>
    <row r="4784" spans="1:2">
      <c r="A4784" s="23" t="s">
        <v>5108</v>
      </c>
      <c r="B4784" s="23"/>
    </row>
    <row r="4785" spans="1:2">
      <c r="A4785" s="23" t="s">
        <v>5109</v>
      </c>
      <c r="B4785" s="23"/>
    </row>
    <row r="4786" spans="1:2">
      <c r="A4786" s="23" t="s">
        <v>5110</v>
      </c>
      <c r="B4786" s="23"/>
    </row>
    <row r="4787" spans="1:2">
      <c r="A4787" s="23" t="s">
        <v>5111</v>
      </c>
      <c r="B4787" s="23"/>
    </row>
    <row r="4788" spans="1:2">
      <c r="A4788" s="23" t="s">
        <v>5112</v>
      </c>
      <c r="B4788" s="23"/>
    </row>
    <row r="4789" spans="1:2">
      <c r="A4789" s="23" t="s">
        <v>5113</v>
      </c>
      <c r="B4789" s="23"/>
    </row>
    <row r="4790" spans="1:2">
      <c r="A4790" s="23" t="s">
        <v>5114</v>
      </c>
      <c r="B4790" s="23"/>
    </row>
    <row r="4791" spans="1:2">
      <c r="A4791" s="23" t="s">
        <v>5115</v>
      </c>
      <c r="B4791" s="23"/>
    </row>
    <row r="4792" spans="1:2">
      <c r="A4792" s="23" t="s">
        <v>5116</v>
      </c>
      <c r="B4792" s="23"/>
    </row>
    <row r="4793" spans="1:2">
      <c r="A4793" s="23" t="s">
        <v>5117</v>
      </c>
      <c r="B4793" s="23"/>
    </row>
    <row r="4794" spans="1:2">
      <c r="A4794" s="23" t="s">
        <v>5118</v>
      </c>
      <c r="B4794" s="23"/>
    </row>
    <row r="4795" spans="1:2">
      <c r="A4795" s="23" t="s">
        <v>5119</v>
      </c>
      <c r="B4795" s="23"/>
    </row>
    <row r="4796" spans="1:2">
      <c r="A4796" s="23" t="s">
        <v>5120</v>
      </c>
      <c r="B4796" s="23"/>
    </row>
    <row r="4797" spans="1:2">
      <c r="A4797" s="23" t="s">
        <v>5121</v>
      </c>
      <c r="B4797" s="23"/>
    </row>
    <row r="4798" spans="1:2">
      <c r="A4798" s="23" t="s">
        <v>5122</v>
      </c>
      <c r="B4798" s="23"/>
    </row>
    <row r="4799" spans="1:2">
      <c r="A4799" s="23" t="s">
        <v>5123</v>
      </c>
      <c r="B4799" s="23"/>
    </row>
    <row r="4800" spans="1:2">
      <c r="A4800" s="23" t="s">
        <v>5124</v>
      </c>
      <c r="B4800" s="23"/>
    </row>
    <row r="4801" spans="1:2">
      <c r="A4801" s="23" t="s">
        <v>5125</v>
      </c>
      <c r="B4801" s="23"/>
    </row>
    <row r="4802" spans="1:2">
      <c r="A4802" s="23" t="s">
        <v>5126</v>
      </c>
      <c r="B4802" s="23"/>
    </row>
    <row r="4803" spans="1:2">
      <c r="A4803" s="23" t="s">
        <v>5127</v>
      </c>
      <c r="B4803" s="23"/>
    </row>
    <row r="4804" spans="1:2">
      <c r="A4804" s="23" t="s">
        <v>5128</v>
      </c>
      <c r="B4804" s="23"/>
    </row>
    <row r="4805" spans="1:2">
      <c r="A4805" s="23" t="s">
        <v>5129</v>
      </c>
      <c r="B4805" s="23"/>
    </row>
    <row r="4806" spans="1:2">
      <c r="A4806" s="23" t="s">
        <v>5130</v>
      </c>
      <c r="B4806" s="23"/>
    </row>
    <row r="4807" spans="1:2">
      <c r="A4807" s="23" t="s">
        <v>5131</v>
      </c>
      <c r="B4807" s="23"/>
    </row>
    <row r="4808" spans="1:2">
      <c r="A4808" s="23" t="s">
        <v>5132</v>
      </c>
      <c r="B4808" s="23"/>
    </row>
    <row r="4809" spans="1:2">
      <c r="A4809" s="23" t="s">
        <v>5133</v>
      </c>
      <c r="B4809" s="23"/>
    </row>
    <row r="4810" spans="1:2">
      <c r="A4810" s="23" t="s">
        <v>5134</v>
      </c>
      <c r="B4810" s="23"/>
    </row>
    <row r="4811" spans="1:2">
      <c r="A4811" s="23" t="s">
        <v>5135</v>
      </c>
      <c r="B4811" s="23"/>
    </row>
    <row r="4812" spans="1:2">
      <c r="A4812" s="23" t="s">
        <v>5136</v>
      </c>
      <c r="B4812" s="23"/>
    </row>
    <row r="4813" spans="1:2">
      <c r="A4813" s="23" t="s">
        <v>5137</v>
      </c>
      <c r="B4813" s="23"/>
    </row>
    <row r="4814" spans="1:2">
      <c r="A4814" s="23" t="s">
        <v>5138</v>
      </c>
      <c r="B4814" s="23"/>
    </row>
    <row r="4815" spans="1:2">
      <c r="A4815" s="23" t="s">
        <v>5139</v>
      </c>
      <c r="B4815" s="23"/>
    </row>
    <row r="4816" spans="1:2">
      <c r="A4816" s="23" t="s">
        <v>5140</v>
      </c>
      <c r="B4816" s="23"/>
    </row>
    <row r="4817" spans="1:2">
      <c r="A4817" s="23" t="s">
        <v>5141</v>
      </c>
      <c r="B4817" s="23"/>
    </row>
    <row r="4818" spans="1:2">
      <c r="A4818" s="23" t="s">
        <v>5142</v>
      </c>
      <c r="B4818" s="23"/>
    </row>
    <row r="4819" spans="1:2">
      <c r="A4819" s="23" t="s">
        <v>5143</v>
      </c>
      <c r="B4819" s="23"/>
    </row>
    <row r="4820" spans="1:2">
      <c r="A4820" s="23" t="s">
        <v>5144</v>
      </c>
      <c r="B4820" s="23"/>
    </row>
    <row r="4821" spans="1:2">
      <c r="A4821" s="23" t="s">
        <v>5145</v>
      </c>
      <c r="B4821" s="23"/>
    </row>
    <row r="4822" spans="1:2">
      <c r="A4822" s="23" t="s">
        <v>5146</v>
      </c>
      <c r="B4822" s="23"/>
    </row>
    <row r="4823" spans="1:2">
      <c r="A4823" s="23" t="s">
        <v>5147</v>
      </c>
      <c r="B4823" s="23"/>
    </row>
    <row r="4824" spans="1:2">
      <c r="A4824" s="23" t="s">
        <v>5148</v>
      </c>
      <c r="B4824" s="23"/>
    </row>
    <row r="4825" spans="1:2">
      <c r="A4825" s="23" t="s">
        <v>5149</v>
      </c>
      <c r="B4825" s="23"/>
    </row>
    <row r="4826" spans="1:2">
      <c r="A4826" s="23" t="s">
        <v>5150</v>
      </c>
      <c r="B4826" s="23"/>
    </row>
    <row r="4827" spans="1:2">
      <c r="A4827" s="23" t="s">
        <v>5151</v>
      </c>
      <c r="B4827" s="23"/>
    </row>
    <row r="4828" spans="1:2">
      <c r="A4828" s="23" t="s">
        <v>5152</v>
      </c>
      <c r="B4828" s="23"/>
    </row>
    <row r="4829" spans="1:2">
      <c r="A4829" s="23" t="s">
        <v>5153</v>
      </c>
      <c r="B4829" s="23"/>
    </row>
    <row r="4830" spans="1:2">
      <c r="A4830" s="23" t="s">
        <v>5154</v>
      </c>
      <c r="B4830" s="23"/>
    </row>
    <row r="4831" spans="1:2">
      <c r="A4831" s="23" t="s">
        <v>5155</v>
      </c>
      <c r="B4831" s="23"/>
    </row>
    <row r="4832" spans="1:2">
      <c r="A4832" s="23" t="s">
        <v>5156</v>
      </c>
      <c r="B4832" s="23"/>
    </row>
    <row r="4833" spans="1:2">
      <c r="A4833" s="23" t="s">
        <v>5157</v>
      </c>
      <c r="B4833" s="23"/>
    </row>
    <row r="4834" spans="1:2">
      <c r="A4834" s="23" t="s">
        <v>5158</v>
      </c>
      <c r="B4834" s="23"/>
    </row>
    <row r="4835" spans="1:2">
      <c r="A4835" s="23" t="s">
        <v>5159</v>
      </c>
      <c r="B4835" s="23"/>
    </row>
    <row r="4836" spans="1:2">
      <c r="A4836" s="23" t="s">
        <v>5160</v>
      </c>
      <c r="B4836" s="23"/>
    </row>
    <row r="4837" spans="1:2">
      <c r="A4837" s="23" t="s">
        <v>5161</v>
      </c>
      <c r="B4837" s="23"/>
    </row>
    <row r="4838" spans="1:2">
      <c r="A4838" s="23" t="s">
        <v>5162</v>
      </c>
      <c r="B4838" s="23"/>
    </row>
    <row r="4839" spans="1:2">
      <c r="A4839" s="23" t="s">
        <v>5163</v>
      </c>
      <c r="B4839" s="23"/>
    </row>
    <row r="4840" spans="1:2">
      <c r="A4840" s="23" t="s">
        <v>5164</v>
      </c>
      <c r="B4840" s="23"/>
    </row>
    <row r="4841" spans="1:2">
      <c r="A4841" s="23" t="s">
        <v>5165</v>
      </c>
      <c r="B4841" s="23"/>
    </row>
    <row r="4842" spans="1:2">
      <c r="A4842" s="23" t="s">
        <v>5166</v>
      </c>
      <c r="B4842" s="23"/>
    </row>
    <row r="4843" spans="1:2">
      <c r="A4843" s="23" t="s">
        <v>5167</v>
      </c>
      <c r="B4843" s="23"/>
    </row>
    <row r="4844" spans="1:2">
      <c r="A4844" s="23" t="s">
        <v>5168</v>
      </c>
      <c r="B4844" s="23"/>
    </row>
    <row r="4845" spans="1:2">
      <c r="A4845" s="23" t="s">
        <v>5169</v>
      </c>
      <c r="B4845" s="23"/>
    </row>
    <row r="4846" spans="1:2">
      <c r="A4846" s="23" t="s">
        <v>5170</v>
      </c>
      <c r="B4846" s="23"/>
    </row>
    <row r="4847" spans="1:2">
      <c r="A4847" s="23" t="s">
        <v>5171</v>
      </c>
      <c r="B4847" s="23"/>
    </row>
    <row r="4848" spans="1:2">
      <c r="A4848" s="23" t="s">
        <v>5172</v>
      </c>
      <c r="B4848" s="23"/>
    </row>
    <row r="4849" spans="1:2">
      <c r="A4849" s="23" t="s">
        <v>5173</v>
      </c>
      <c r="B4849" s="23"/>
    </row>
    <row r="4850" spans="1:2">
      <c r="A4850" s="23" t="s">
        <v>5174</v>
      </c>
      <c r="B4850" s="23"/>
    </row>
    <row r="4851" spans="1:2">
      <c r="A4851" s="23" t="s">
        <v>5175</v>
      </c>
      <c r="B4851" s="23"/>
    </row>
    <row r="4852" spans="1:2">
      <c r="A4852" s="23" t="s">
        <v>5176</v>
      </c>
      <c r="B4852" s="23"/>
    </row>
    <row r="4853" spans="1:2">
      <c r="A4853" s="23" t="s">
        <v>5177</v>
      </c>
      <c r="B4853" s="23"/>
    </row>
    <row r="4854" spans="1:2">
      <c r="A4854" s="23" t="s">
        <v>5178</v>
      </c>
      <c r="B4854" s="23"/>
    </row>
    <row r="4855" spans="1:2">
      <c r="A4855" s="23" t="s">
        <v>5179</v>
      </c>
      <c r="B4855" s="23"/>
    </row>
    <row r="4856" spans="1:2">
      <c r="A4856" s="23" t="s">
        <v>5180</v>
      </c>
      <c r="B4856" s="23"/>
    </row>
    <row r="4857" spans="1:2">
      <c r="A4857" s="23" t="s">
        <v>5181</v>
      </c>
      <c r="B4857" s="23"/>
    </row>
    <row r="4858" spans="1:2">
      <c r="A4858" s="23" t="s">
        <v>5182</v>
      </c>
      <c r="B4858" s="23"/>
    </row>
    <row r="4859" spans="1:2">
      <c r="A4859" s="23" t="s">
        <v>5183</v>
      </c>
      <c r="B4859" s="23"/>
    </row>
    <row r="4860" spans="1:2">
      <c r="A4860" s="23" t="s">
        <v>5184</v>
      </c>
      <c r="B4860" s="23"/>
    </row>
    <row r="4861" spans="1:2">
      <c r="A4861" s="23" t="s">
        <v>5185</v>
      </c>
      <c r="B4861" s="23"/>
    </row>
    <row r="4862" spans="1:2">
      <c r="A4862" s="23" t="s">
        <v>5186</v>
      </c>
      <c r="B4862" s="23"/>
    </row>
    <row r="4863" spans="1:2">
      <c r="A4863" s="23" t="s">
        <v>5187</v>
      </c>
      <c r="B4863" s="23"/>
    </row>
    <row r="4864" spans="1:2">
      <c r="A4864" s="23" t="s">
        <v>5188</v>
      </c>
      <c r="B4864" s="23"/>
    </row>
    <row r="4865" spans="1:2">
      <c r="A4865" s="23" t="s">
        <v>5189</v>
      </c>
      <c r="B4865" s="23"/>
    </row>
    <row r="4866" spans="1:2">
      <c r="A4866" s="23" t="s">
        <v>5190</v>
      </c>
      <c r="B4866" s="23"/>
    </row>
    <row r="4867" spans="1:2">
      <c r="A4867" s="23" t="s">
        <v>5191</v>
      </c>
      <c r="B4867" s="23"/>
    </row>
    <row r="4868" spans="1:2">
      <c r="A4868" s="23" t="s">
        <v>5192</v>
      </c>
      <c r="B4868" s="23"/>
    </row>
    <row r="4869" spans="1:2">
      <c r="A4869" s="23" t="s">
        <v>5193</v>
      </c>
      <c r="B4869" s="23"/>
    </row>
    <row r="4870" spans="1:2">
      <c r="A4870" s="23" t="s">
        <v>5194</v>
      </c>
      <c r="B4870" s="23"/>
    </row>
    <row r="4871" spans="1:2">
      <c r="A4871" s="23" t="s">
        <v>5195</v>
      </c>
      <c r="B4871" s="23"/>
    </row>
    <row r="4872" spans="1:2">
      <c r="A4872" s="23" t="s">
        <v>5196</v>
      </c>
      <c r="B4872" s="23"/>
    </row>
    <row r="4873" spans="1:2">
      <c r="A4873" s="23" t="s">
        <v>5197</v>
      </c>
      <c r="B4873" s="23"/>
    </row>
    <row r="4874" spans="1:2">
      <c r="A4874" s="23" t="s">
        <v>5198</v>
      </c>
      <c r="B4874" s="23"/>
    </row>
    <row r="4875" spans="1:2">
      <c r="A4875" s="23" t="s">
        <v>5199</v>
      </c>
      <c r="B4875" s="23"/>
    </row>
    <row r="4876" spans="1:2">
      <c r="A4876" s="23" t="s">
        <v>5200</v>
      </c>
      <c r="B4876" s="23"/>
    </row>
    <row r="4877" spans="1:2">
      <c r="A4877" s="23" t="s">
        <v>5201</v>
      </c>
      <c r="B4877" s="23"/>
    </row>
    <row r="4878" spans="1:2">
      <c r="A4878" s="23" t="s">
        <v>5202</v>
      </c>
      <c r="B4878" s="23"/>
    </row>
    <row r="4879" spans="1:2">
      <c r="A4879" s="23" t="s">
        <v>5203</v>
      </c>
      <c r="B4879" s="23"/>
    </row>
    <row r="4880" spans="1:2">
      <c r="A4880" s="23" t="s">
        <v>5204</v>
      </c>
      <c r="B4880" s="23"/>
    </row>
    <row r="4881" spans="1:2">
      <c r="A4881" s="23" t="s">
        <v>5205</v>
      </c>
      <c r="B4881" s="23"/>
    </row>
    <row r="4882" spans="1:2">
      <c r="A4882" s="23" t="s">
        <v>5206</v>
      </c>
      <c r="B4882" s="23"/>
    </row>
    <row r="4883" spans="1:2">
      <c r="A4883" s="23" t="s">
        <v>5207</v>
      </c>
      <c r="B4883" s="23"/>
    </row>
    <row r="4884" spans="1:2">
      <c r="A4884" s="23" t="s">
        <v>5208</v>
      </c>
      <c r="B4884" s="23"/>
    </row>
    <row r="4885" spans="1:2">
      <c r="A4885" s="23" t="s">
        <v>5209</v>
      </c>
      <c r="B4885" s="23"/>
    </row>
    <row r="4886" spans="1:2">
      <c r="A4886" s="23" t="s">
        <v>5210</v>
      </c>
      <c r="B4886" s="23"/>
    </row>
    <row r="4887" spans="1:2">
      <c r="A4887" s="23" t="s">
        <v>5211</v>
      </c>
      <c r="B4887" s="23"/>
    </row>
    <row r="4888" spans="1:2">
      <c r="A4888" s="23" t="s">
        <v>5212</v>
      </c>
      <c r="B4888" s="23"/>
    </row>
    <row r="4889" spans="1:2">
      <c r="A4889" s="23" t="s">
        <v>5213</v>
      </c>
      <c r="B4889" s="23"/>
    </row>
    <row r="4890" spans="1:2">
      <c r="A4890" s="23" t="s">
        <v>5214</v>
      </c>
      <c r="B4890" s="23"/>
    </row>
    <row r="4891" spans="1:2">
      <c r="A4891" s="23" t="s">
        <v>5215</v>
      </c>
      <c r="B4891" s="23"/>
    </row>
    <row r="4892" spans="1:2">
      <c r="A4892" s="23" t="s">
        <v>5216</v>
      </c>
      <c r="B4892" s="23"/>
    </row>
    <row r="4893" spans="1:2">
      <c r="A4893" s="23" t="s">
        <v>5217</v>
      </c>
      <c r="B4893" s="23"/>
    </row>
    <row r="4894" spans="1:2">
      <c r="A4894" s="23" t="s">
        <v>5218</v>
      </c>
      <c r="B4894" s="23"/>
    </row>
    <row r="4895" spans="1:2">
      <c r="A4895" s="23" t="s">
        <v>5219</v>
      </c>
      <c r="B4895" s="23"/>
    </row>
    <row r="4896" spans="1:2">
      <c r="A4896" s="23" t="s">
        <v>5220</v>
      </c>
      <c r="B4896" s="23"/>
    </row>
    <row r="4897" spans="1:2">
      <c r="A4897" s="23" t="s">
        <v>5221</v>
      </c>
      <c r="B4897" s="23"/>
    </row>
    <row r="4898" spans="1:2">
      <c r="A4898" s="23" t="s">
        <v>5222</v>
      </c>
      <c r="B4898" s="23"/>
    </row>
    <row r="4899" spans="1:2">
      <c r="A4899" s="23" t="s">
        <v>5223</v>
      </c>
      <c r="B4899" s="23"/>
    </row>
    <row r="4900" spans="1:2">
      <c r="A4900" s="23" t="s">
        <v>5224</v>
      </c>
      <c r="B4900" s="23"/>
    </row>
    <row r="4901" spans="1:2">
      <c r="A4901" s="23" t="s">
        <v>5225</v>
      </c>
      <c r="B4901" s="23"/>
    </row>
    <row r="4902" spans="1:2">
      <c r="A4902" s="23" t="s">
        <v>5226</v>
      </c>
      <c r="B4902" s="23"/>
    </row>
    <row r="4903" spans="1:2">
      <c r="A4903" s="23" t="s">
        <v>5227</v>
      </c>
      <c r="B4903" s="23"/>
    </row>
    <row r="4904" spans="1:2">
      <c r="A4904" s="23" t="s">
        <v>5228</v>
      </c>
      <c r="B4904" s="23"/>
    </row>
    <row r="4905" spans="1:2">
      <c r="A4905" s="23" t="s">
        <v>5229</v>
      </c>
      <c r="B4905" s="23"/>
    </row>
    <row r="4906" spans="1:2">
      <c r="A4906" s="23" t="s">
        <v>5230</v>
      </c>
      <c r="B4906" s="23"/>
    </row>
    <row r="4907" spans="1:2">
      <c r="A4907" s="23" t="s">
        <v>5231</v>
      </c>
      <c r="B4907" s="23"/>
    </row>
    <row r="4908" spans="1:2">
      <c r="A4908" s="23" t="s">
        <v>5232</v>
      </c>
      <c r="B4908" s="23"/>
    </row>
    <row r="4909" spans="1:2">
      <c r="A4909" s="23" t="s">
        <v>5233</v>
      </c>
      <c r="B4909" s="23"/>
    </row>
    <row r="4910" spans="1:2">
      <c r="A4910" s="23" t="s">
        <v>5234</v>
      </c>
      <c r="B4910" s="23"/>
    </row>
    <row r="4911" spans="1:2">
      <c r="A4911" s="23" t="s">
        <v>5235</v>
      </c>
      <c r="B4911" s="23"/>
    </row>
    <row r="4912" spans="1:2">
      <c r="A4912" s="23" t="s">
        <v>5236</v>
      </c>
      <c r="B4912" s="23"/>
    </row>
    <row r="4913" spans="1:2">
      <c r="A4913" s="23" t="s">
        <v>5237</v>
      </c>
      <c r="B4913" s="23"/>
    </row>
    <row r="4914" spans="1:2">
      <c r="A4914" s="23" t="s">
        <v>5238</v>
      </c>
      <c r="B4914" s="23"/>
    </row>
    <row r="4915" spans="1:2">
      <c r="A4915" s="23" t="s">
        <v>5239</v>
      </c>
      <c r="B4915" s="23"/>
    </row>
    <row r="4916" spans="1:2">
      <c r="A4916" s="23" t="s">
        <v>5240</v>
      </c>
      <c r="B4916" s="23"/>
    </row>
    <row r="4917" spans="1:2">
      <c r="A4917" s="23" t="s">
        <v>5241</v>
      </c>
      <c r="B4917" s="23"/>
    </row>
    <row r="4918" spans="1:2">
      <c r="A4918" s="23" t="s">
        <v>5242</v>
      </c>
      <c r="B4918" s="23"/>
    </row>
    <row r="4919" spans="1:2">
      <c r="A4919" s="23" t="s">
        <v>5243</v>
      </c>
      <c r="B4919" s="23"/>
    </row>
    <row r="4920" spans="1:2">
      <c r="A4920" s="23" t="s">
        <v>5244</v>
      </c>
      <c r="B4920" s="23"/>
    </row>
    <row r="4921" spans="1:2">
      <c r="A4921" s="23" t="s">
        <v>5245</v>
      </c>
      <c r="B4921" s="23"/>
    </row>
    <row r="4922" spans="1:2">
      <c r="A4922" s="23" t="s">
        <v>5246</v>
      </c>
      <c r="B4922" s="23"/>
    </row>
    <row r="4923" spans="1:2">
      <c r="A4923" s="23" t="s">
        <v>5247</v>
      </c>
      <c r="B4923" s="23"/>
    </row>
    <row r="4924" spans="1:2">
      <c r="A4924" s="23" t="s">
        <v>5248</v>
      </c>
      <c r="B4924" s="23"/>
    </row>
    <row r="4925" spans="1:2">
      <c r="A4925" s="23" t="s">
        <v>5249</v>
      </c>
      <c r="B4925" s="23"/>
    </row>
    <row r="4926" spans="1:2">
      <c r="A4926" s="23" t="s">
        <v>5250</v>
      </c>
      <c r="B4926" s="23"/>
    </row>
    <row r="4927" spans="1:2">
      <c r="A4927" s="23" t="s">
        <v>5251</v>
      </c>
      <c r="B4927" s="23"/>
    </row>
    <row r="4928" spans="1:2">
      <c r="A4928" s="23" t="s">
        <v>5252</v>
      </c>
      <c r="B4928" s="23"/>
    </row>
    <row r="4929" spans="1:2">
      <c r="A4929" s="23" t="s">
        <v>5253</v>
      </c>
      <c r="B4929" s="23"/>
    </row>
    <row r="4930" spans="1:2">
      <c r="A4930" s="23" t="s">
        <v>5255</v>
      </c>
      <c r="B4930" s="23"/>
    </row>
    <row r="4931" spans="1:2">
      <c r="A4931" s="23" t="s">
        <v>5256</v>
      </c>
      <c r="B4931" s="23"/>
    </row>
    <row r="4932" spans="1:2">
      <c r="A4932" s="23" t="s">
        <v>5257</v>
      </c>
      <c r="B4932" s="23"/>
    </row>
    <row r="4933" spans="1:2">
      <c r="A4933" s="23" t="s">
        <v>5258</v>
      </c>
      <c r="B4933" s="23"/>
    </row>
    <row r="4934" spans="1:2">
      <c r="A4934" s="23" t="s">
        <v>5259</v>
      </c>
      <c r="B4934" s="23"/>
    </row>
    <row r="4935" spans="1:2">
      <c r="A4935" s="23" t="s">
        <v>5260</v>
      </c>
      <c r="B4935" s="23"/>
    </row>
    <row r="4936" spans="1:2">
      <c r="A4936" s="23" t="s">
        <v>5261</v>
      </c>
      <c r="B4936" s="23"/>
    </row>
    <row r="4937" spans="1:2">
      <c r="A4937" s="23" t="s">
        <v>5262</v>
      </c>
      <c r="B4937" s="23"/>
    </row>
    <row r="4938" spans="1:2">
      <c r="A4938" s="23" t="s">
        <v>5263</v>
      </c>
      <c r="B4938" s="23"/>
    </row>
    <row r="4939" spans="1:2">
      <c r="A4939" s="23" t="s">
        <v>5254</v>
      </c>
      <c r="B4939" s="23"/>
    </row>
    <row r="4940" spans="1:2">
      <c r="A4940" s="23" t="s">
        <v>5264</v>
      </c>
      <c r="B4940" s="23"/>
    </row>
    <row r="4941" spans="1:2">
      <c r="A4941" s="23" t="s">
        <v>5265</v>
      </c>
      <c r="B4941" s="23"/>
    </row>
    <row r="4942" spans="1:2">
      <c r="A4942" s="23" t="s">
        <v>5266</v>
      </c>
      <c r="B4942" s="23"/>
    </row>
    <row r="4943" spans="1:2">
      <c r="A4943" s="23" t="s">
        <v>5268</v>
      </c>
      <c r="B4943" s="23"/>
    </row>
    <row r="4944" spans="1:2">
      <c r="A4944" s="23" t="s">
        <v>5269</v>
      </c>
      <c r="B4944" s="23"/>
    </row>
    <row r="4945" spans="1:2">
      <c r="A4945" s="23" t="s">
        <v>5270</v>
      </c>
      <c r="B4945" s="23"/>
    </row>
    <row r="4946" spans="1:2">
      <c r="A4946" s="23" t="s">
        <v>5271</v>
      </c>
      <c r="B4946" s="23"/>
    </row>
    <row r="4947" spans="1:2">
      <c r="A4947" s="23" t="s">
        <v>5272</v>
      </c>
      <c r="B4947" s="23"/>
    </row>
    <row r="4948" spans="1:2">
      <c r="A4948" s="23" t="s">
        <v>5273</v>
      </c>
      <c r="B4948" s="23"/>
    </row>
    <row r="4949" spans="1:2">
      <c r="A4949" s="23" t="s">
        <v>5274</v>
      </c>
      <c r="B4949" s="23"/>
    </row>
    <row r="4950" spans="1:2">
      <c r="A4950" s="23" t="s">
        <v>5275</v>
      </c>
      <c r="B4950" s="23"/>
    </row>
    <row r="4951" spans="1:2">
      <c r="A4951" s="23" t="s">
        <v>6887</v>
      </c>
      <c r="B4951" s="23"/>
    </row>
    <row r="4952" spans="1:2">
      <c r="A4952" s="23" t="s">
        <v>6886</v>
      </c>
      <c r="B4952" s="23"/>
    </row>
    <row r="4953" spans="1:2">
      <c r="A4953" s="23" t="s">
        <v>6888</v>
      </c>
      <c r="B4953" s="23"/>
    </row>
    <row r="4954" spans="1:2">
      <c r="A4954" s="23" t="s">
        <v>6883</v>
      </c>
      <c r="B4954" s="23"/>
    </row>
    <row r="4955" spans="1:2">
      <c r="A4955" s="23" t="s">
        <v>6889</v>
      </c>
      <c r="B4955" s="23"/>
    </row>
    <row r="4956" spans="1:2">
      <c r="A4956" s="23" t="s">
        <v>6890</v>
      </c>
      <c r="B4956" s="23"/>
    </row>
    <row r="4957" spans="1:2">
      <c r="A4957" s="23" t="s">
        <v>6891</v>
      </c>
      <c r="B4957" s="23"/>
    </row>
    <row r="4958" spans="1:2">
      <c r="A4958" s="23" t="s">
        <v>6892</v>
      </c>
      <c r="B4958" s="23"/>
    </row>
    <row r="4959" spans="1:2">
      <c r="A4959" s="23" t="s">
        <v>6885</v>
      </c>
      <c r="B4959" s="23"/>
    </row>
    <row r="4960" spans="1:2">
      <c r="A4960" s="23" t="s">
        <v>6884</v>
      </c>
      <c r="B4960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9B63-560A-4C87-8DE1-6CB3030DB250}">
  <dimension ref="B1:Q86"/>
  <sheetViews>
    <sheetView workbookViewId="0">
      <selection activeCell="L71" sqref="L71:L86"/>
    </sheetView>
  </sheetViews>
  <sheetFormatPr defaultRowHeight="14.25"/>
  <cols>
    <col min="9" max="9" width="11.625" style="32" bestFit="1" customWidth="1"/>
    <col min="10" max="10" width="18.75" customWidth="1"/>
    <col min="11" max="11" width="14.25" bestFit="1" customWidth="1"/>
    <col min="12" max="12" width="15.25" bestFit="1" customWidth="1"/>
    <col min="13" max="13" width="13.25" bestFit="1" customWidth="1"/>
    <col min="14" max="14" width="10" bestFit="1" customWidth="1"/>
    <col min="17" max="17" width="13.75" bestFit="1" customWidth="1"/>
  </cols>
  <sheetData>
    <row r="1" spans="2:17">
      <c r="B1" s="83" t="s">
        <v>7070</v>
      </c>
      <c r="C1" s="83" t="s">
        <v>7071</v>
      </c>
    </row>
    <row r="2" spans="2:17">
      <c r="B2" s="83" t="s">
        <v>7072</v>
      </c>
      <c r="C2" s="83" t="s">
        <v>7073</v>
      </c>
      <c r="H2">
        <v>1</v>
      </c>
      <c r="I2" s="32">
        <v>182500</v>
      </c>
      <c r="J2">
        <v>26125</v>
      </c>
      <c r="K2" s="33">
        <f>I2*J2</f>
        <v>4767812500</v>
      </c>
      <c r="L2">
        <v>4767812500</v>
      </c>
    </row>
    <row r="3" spans="2:17">
      <c r="B3" s="83" t="s">
        <v>6857</v>
      </c>
      <c r="C3" s="83" t="s">
        <v>6858</v>
      </c>
      <c r="H3">
        <v>2</v>
      </c>
      <c r="I3" s="32">
        <v>23420</v>
      </c>
      <c r="J3">
        <v>26125</v>
      </c>
      <c r="K3" s="33">
        <f t="shared" ref="K3:K9" si="0">I3*J3</f>
        <v>611847500</v>
      </c>
      <c r="L3">
        <v>611847500</v>
      </c>
    </row>
    <row r="4" spans="2:17">
      <c r="H4">
        <v>4</v>
      </c>
      <c r="I4" s="32">
        <v>650</v>
      </c>
      <c r="J4">
        <v>26125</v>
      </c>
      <c r="K4" s="33">
        <f t="shared" si="0"/>
        <v>16981250</v>
      </c>
      <c r="L4">
        <v>16981250</v>
      </c>
    </row>
    <row r="5" spans="2:17">
      <c r="B5" t="s">
        <v>6859</v>
      </c>
      <c r="H5">
        <v>20</v>
      </c>
      <c r="I5" s="32">
        <v>110</v>
      </c>
      <c r="J5">
        <v>26125</v>
      </c>
      <c r="K5" s="33">
        <f t="shared" si="0"/>
        <v>2873750</v>
      </c>
      <c r="L5">
        <v>2873750</v>
      </c>
    </row>
    <row r="6" spans="2:17">
      <c r="H6">
        <v>2</v>
      </c>
      <c r="I6" s="32">
        <v>1000</v>
      </c>
      <c r="J6">
        <v>26125</v>
      </c>
      <c r="K6" s="33">
        <f t="shared" si="0"/>
        <v>26125000</v>
      </c>
      <c r="L6">
        <v>26125000</v>
      </c>
    </row>
    <row r="7" spans="2:17">
      <c r="H7">
        <v>1</v>
      </c>
      <c r="I7" s="32">
        <v>610</v>
      </c>
      <c r="J7">
        <v>26125</v>
      </c>
      <c r="K7" s="33">
        <f t="shared" si="0"/>
        <v>15936250</v>
      </c>
      <c r="L7">
        <v>15936250</v>
      </c>
    </row>
    <row r="8" spans="2:17">
      <c r="H8">
        <v>1</v>
      </c>
      <c r="I8" s="32">
        <v>470</v>
      </c>
      <c r="J8">
        <v>26125</v>
      </c>
      <c r="K8" s="33">
        <f t="shared" si="0"/>
        <v>12278750</v>
      </c>
      <c r="L8">
        <v>12278750</v>
      </c>
    </row>
    <row r="9" spans="2:17">
      <c r="H9">
        <v>2</v>
      </c>
      <c r="I9" s="32">
        <v>450</v>
      </c>
      <c r="J9">
        <v>26125</v>
      </c>
      <c r="K9" s="33">
        <f t="shared" si="0"/>
        <v>11756250</v>
      </c>
      <c r="L9">
        <v>11756250</v>
      </c>
    </row>
    <row r="10" spans="2:17">
      <c r="I10" s="32">
        <v>15000</v>
      </c>
      <c r="J10">
        <v>23750</v>
      </c>
      <c r="K10" s="33">
        <f>I10*J10</f>
        <v>356250000</v>
      </c>
      <c r="L10" s="130">
        <f>K10/1.1</f>
        <v>323863636.36363631</v>
      </c>
      <c r="M10">
        <f>L10/1.1</f>
        <v>294421487.6033057</v>
      </c>
      <c r="N10">
        <v>356250000</v>
      </c>
      <c r="Q10" s="131">
        <v>323863636.36363631</v>
      </c>
    </row>
    <row r="11" spans="2:17">
      <c r="I11" s="32">
        <v>1500</v>
      </c>
      <c r="J11">
        <v>23750</v>
      </c>
      <c r="K11" s="33">
        <f t="shared" ref="K11:K14" si="1">I11*J11</f>
        <v>35625000</v>
      </c>
      <c r="L11" s="130">
        <f t="shared" ref="L11:L15" si="2">K11/1.1</f>
        <v>32386363.636363633</v>
      </c>
      <c r="M11">
        <f t="shared" ref="M11:M15" si="3">L11/1.1</f>
        <v>29442148.760330573</v>
      </c>
      <c r="N11">
        <v>35625000</v>
      </c>
      <c r="Q11" s="131">
        <v>32386363.636363633</v>
      </c>
    </row>
    <row r="12" spans="2:17">
      <c r="I12" s="32">
        <v>8000</v>
      </c>
      <c r="J12">
        <v>23750</v>
      </c>
      <c r="K12" s="33">
        <f t="shared" si="1"/>
        <v>190000000</v>
      </c>
      <c r="L12" s="130">
        <f t="shared" si="2"/>
        <v>172727272.72727272</v>
      </c>
      <c r="M12">
        <f t="shared" si="3"/>
        <v>157024793.38842973</v>
      </c>
      <c r="N12">
        <v>189999999.99999997</v>
      </c>
      <c r="Q12" s="131">
        <v>172727272.72727272</v>
      </c>
    </row>
    <row r="13" spans="2:17">
      <c r="I13" s="32">
        <v>8000</v>
      </c>
      <c r="J13">
        <v>23750</v>
      </c>
      <c r="K13" s="33">
        <f t="shared" si="1"/>
        <v>190000000</v>
      </c>
      <c r="L13" s="130">
        <f t="shared" si="2"/>
        <v>172727272.72727272</v>
      </c>
      <c r="M13">
        <f t="shared" si="3"/>
        <v>157024793.38842973</v>
      </c>
      <c r="N13">
        <v>189999999.99999997</v>
      </c>
      <c r="Q13" s="131">
        <v>172727272.72727272</v>
      </c>
    </row>
    <row r="14" spans="2:17">
      <c r="I14" s="32">
        <v>1300</v>
      </c>
      <c r="J14">
        <v>23750</v>
      </c>
      <c r="K14" s="33">
        <f t="shared" si="1"/>
        <v>30875000</v>
      </c>
      <c r="L14" s="130">
        <f t="shared" si="2"/>
        <v>28068181.818181816</v>
      </c>
      <c r="M14">
        <f t="shared" si="3"/>
        <v>25516528.925619829</v>
      </c>
      <c r="N14">
        <v>30874999.999999996</v>
      </c>
      <c r="Q14" s="131">
        <v>28068181.818181816</v>
      </c>
    </row>
    <row r="15" spans="2:17">
      <c r="I15" s="32">
        <v>2000</v>
      </c>
      <c r="J15">
        <v>23750</v>
      </c>
      <c r="K15" s="33">
        <f>I15*J15</f>
        <v>47500000</v>
      </c>
      <c r="L15" s="130">
        <f t="shared" si="2"/>
        <v>43181818.18181818</v>
      </c>
      <c r="M15">
        <f t="shared" si="3"/>
        <v>39256198.347107433</v>
      </c>
      <c r="N15">
        <v>47499999.999999993</v>
      </c>
      <c r="Q15" s="131">
        <v>43181818.18181818</v>
      </c>
    </row>
    <row r="18" spans="9:13">
      <c r="J18">
        <f>26125/1.1</f>
        <v>23749.999999999996</v>
      </c>
    </row>
    <row r="23" spans="9:13">
      <c r="M23">
        <v>376000</v>
      </c>
    </row>
    <row r="24" spans="9:13">
      <c r="M24">
        <v>335000</v>
      </c>
    </row>
    <row r="25" spans="9:13">
      <c r="M25">
        <v>162000</v>
      </c>
    </row>
    <row r="26" spans="9:13">
      <c r="M26">
        <v>49000</v>
      </c>
    </row>
    <row r="27" spans="9:13">
      <c r="M27">
        <v>49000</v>
      </c>
    </row>
    <row r="28" spans="9:13">
      <c r="M28" s="32">
        <f>SUM(M23:M27)</f>
        <v>971000</v>
      </c>
    </row>
    <row r="29" spans="9:13">
      <c r="I29" s="32">
        <v>15000</v>
      </c>
      <c r="J29">
        <v>26125</v>
      </c>
      <c r="K29" s="33">
        <f>I29*J29</f>
        <v>391875000</v>
      </c>
      <c r="M29" s="32"/>
    </row>
    <row r="30" spans="9:13">
      <c r="I30" s="32">
        <v>1500</v>
      </c>
      <c r="J30">
        <v>26125</v>
      </c>
      <c r="K30" s="33">
        <f t="shared" ref="K30:K34" si="4">I30*J30</f>
        <v>39187500</v>
      </c>
      <c r="M30" s="32">
        <v>1190000</v>
      </c>
    </row>
    <row r="31" spans="9:13">
      <c r="I31" s="32">
        <v>8000</v>
      </c>
      <c r="J31">
        <v>26125</v>
      </c>
      <c r="K31" s="33">
        <f t="shared" si="4"/>
        <v>209000000</v>
      </c>
      <c r="M31">
        <f>M30-M28</f>
        <v>219000</v>
      </c>
    </row>
    <row r="32" spans="9:13">
      <c r="I32" s="32">
        <v>8000</v>
      </c>
      <c r="J32">
        <v>26125</v>
      </c>
      <c r="K32" s="33">
        <f t="shared" si="4"/>
        <v>209000000</v>
      </c>
    </row>
    <row r="33" spans="9:16">
      <c r="I33" s="32">
        <v>1300</v>
      </c>
      <c r="J33">
        <v>26125</v>
      </c>
      <c r="K33" s="33">
        <f t="shared" si="4"/>
        <v>33962500</v>
      </c>
    </row>
    <row r="34" spans="9:16">
      <c r="I34" s="32">
        <v>2000</v>
      </c>
      <c r="J34">
        <v>26125</v>
      </c>
      <c r="K34" s="33">
        <f t="shared" si="4"/>
        <v>52250000</v>
      </c>
    </row>
    <row r="38" spans="9:16">
      <c r="P38">
        <v>72697</v>
      </c>
    </row>
    <row r="39" spans="9:16">
      <c r="L39">
        <v>80774</v>
      </c>
      <c r="M39">
        <f>L39*10%</f>
        <v>8077.4000000000005</v>
      </c>
      <c r="N39">
        <f>L39-M39</f>
        <v>72696.600000000006</v>
      </c>
      <c r="O39">
        <f>N39*10%</f>
        <v>7269.6600000000008</v>
      </c>
      <c r="P39">
        <f>N39-O39</f>
        <v>65426.94</v>
      </c>
    </row>
    <row r="40" spans="9:16">
      <c r="L40">
        <v>116611</v>
      </c>
      <c r="M40">
        <f>L40*10%</f>
        <v>11661.1</v>
      </c>
      <c r="N40">
        <f>L40-M40</f>
        <v>104949.9</v>
      </c>
      <c r="O40">
        <f>N40*10%</f>
        <v>10494.99</v>
      </c>
      <c r="P40">
        <f>N40-O40</f>
        <v>94454.909999999989</v>
      </c>
    </row>
    <row r="45" spans="9:16">
      <c r="M45">
        <v>5</v>
      </c>
      <c r="N45">
        <v>6</v>
      </c>
      <c r="O45">
        <f>M45*N45</f>
        <v>30</v>
      </c>
    </row>
    <row r="46" spans="9:16">
      <c r="M46">
        <v>5</v>
      </c>
      <c r="N46">
        <v>53</v>
      </c>
      <c r="O46">
        <f t="shared" ref="O46:O50" si="5">M46*N46</f>
        <v>265</v>
      </c>
    </row>
    <row r="47" spans="9:16">
      <c r="M47">
        <v>5</v>
      </c>
      <c r="N47">
        <v>15</v>
      </c>
      <c r="O47">
        <f t="shared" si="5"/>
        <v>75</v>
      </c>
    </row>
    <row r="48" spans="9:16">
      <c r="M48">
        <v>5</v>
      </c>
      <c r="N48">
        <v>5</v>
      </c>
      <c r="O48">
        <f t="shared" si="5"/>
        <v>25</v>
      </c>
    </row>
    <row r="49" spans="10:15">
      <c r="M49">
        <v>5</v>
      </c>
      <c r="N49">
        <v>8</v>
      </c>
      <c r="O49">
        <f t="shared" si="5"/>
        <v>40</v>
      </c>
    </row>
    <row r="50" spans="10:15">
      <c r="M50">
        <v>5</v>
      </c>
      <c r="N50">
        <v>1</v>
      </c>
      <c r="O50">
        <f t="shared" si="5"/>
        <v>5</v>
      </c>
    </row>
    <row r="51" spans="10:15">
      <c r="J51" t="s">
        <v>7081</v>
      </c>
      <c r="K51" s="32">
        <v>3979023</v>
      </c>
    </row>
    <row r="52" spans="10:15">
      <c r="K52" s="32">
        <v>-218384</v>
      </c>
    </row>
    <row r="53" spans="10:15">
      <c r="K53" s="132">
        <f>SUM(K51:K52)</f>
        <v>3760639</v>
      </c>
    </row>
    <row r="71" spans="2:12" ht="15">
      <c r="L71" s="126" t="s">
        <v>7159</v>
      </c>
    </row>
    <row r="72" spans="2:12" ht="15">
      <c r="B72" t="s">
        <v>7084</v>
      </c>
      <c r="D72" t="s">
        <v>7085</v>
      </c>
      <c r="L72" s="126" t="s">
        <v>7173</v>
      </c>
    </row>
    <row r="73" spans="2:12" ht="15">
      <c r="B73" t="s">
        <v>7086</v>
      </c>
      <c r="D73" t="s">
        <v>7087</v>
      </c>
      <c r="L73" s="126" t="s">
        <v>7181</v>
      </c>
    </row>
    <row r="74" spans="2:12" ht="15">
      <c r="L74" s="126" t="s">
        <v>7189</v>
      </c>
    </row>
    <row r="75" spans="2:12" ht="15">
      <c r="L75" s="126" t="s">
        <v>7199</v>
      </c>
    </row>
    <row r="76" spans="2:12" ht="15">
      <c r="B76" t="s">
        <v>7088</v>
      </c>
      <c r="D76" t="s">
        <v>7089</v>
      </c>
      <c r="L76" s="126" t="s">
        <v>7204</v>
      </c>
    </row>
    <row r="77" spans="2:12" ht="15">
      <c r="B77" t="s">
        <v>5296</v>
      </c>
      <c r="D77" t="s">
        <v>7097</v>
      </c>
      <c r="L77" s="126" t="s">
        <v>7209</v>
      </c>
    </row>
    <row r="78" spans="2:12" ht="15">
      <c r="B78" t="s">
        <v>7095</v>
      </c>
      <c r="D78" s="30" t="s">
        <v>7096</v>
      </c>
      <c r="L78" s="126" t="s">
        <v>7214</v>
      </c>
    </row>
    <row r="79" spans="2:12" ht="15">
      <c r="L79" s="126" t="s">
        <v>7225</v>
      </c>
    </row>
    <row r="80" spans="2:12" ht="15">
      <c r="B80" t="s">
        <v>7090</v>
      </c>
      <c r="L80" s="126" t="s">
        <v>7233</v>
      </c>
    </row>
    <row r="81" spans="2:12" ht="15">
      <c r="B81" t="s">
        <v>7091</v>
      </c>
      <c r="C81" s="30" t="s">
        <v>7092</v>
      </c>
      <c r="E81" t="s">
        <v>7093</v>
      </c>
      <c r="L81" s="126" t="s">
        <v>7241</v>
      </c>
    </row>
    <row r="82" spans="2:12" ht="15">
      <c r="B82" s="126" t="s">
        <v>7094</v>
      </c>
      <c r="L82" s="126" t="s">
        <v>7273</v>
      </c>
    </row>
    <row r="83" spans="2:12" ht="15">
      <c r="L83" s="126" t="s">
        <v>7278</v>
      </c>
    </row>
    <row r="84" spans="2:12" ht="15">
      <c r="L84" s="126" t="s">
        <v>7286</v>
      </c>
    </row>
    <row r="86" spans="2:12" ht="15">
      <c r="L86" s="126" t="s">
        <v>6879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C815ED-E722-4EBE-A550-187FB86391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TH_CN</vt:lpstr>
      <vt:lpstr>Báo cáo</vt:lpstr>
      <vt:lpstr>Ty le ck-note</vt:lpstr>
      <vt:lpstr>Ty_Le</vt:lpstr>
      <vt:lpstr>Ma_KH</vt:lpstr>
      <vt:lpstr>Sheet1</vt:lpstr>
      <vt:lpstr>Thông tin xhd</vt:lpstr>
      <vt:lpstr>MAKH chuyen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2026-06-17T03:53:47Z</cp:lastPrinted>
  <dcterms:created xsi:type="dcterms:W3CDTF">2025-10-04T07:37:45Z</dcterms:created>
  <dcterms:modified xsi:type="dcterms:W3CDTF">2026-09-26T10:41:17Z</dcterms:modified>
</cp:coreProperties>
</file>