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MAYCHUDELL\PKT - Copy 2\HÀ\LOTTE\"/>
    </mc:Choice>
  </mc:AlternateContent>
  <xr:revisionPtr revIDLastSave="0" documentId="13_ncr:1_{F08F23A3-EF59-48BC-B20A-EB264C263045}" xr6:coauthVersionLast="47" xr6:coauthVersionMax="47" xr10:uidLastSave="{00000000-0000-0000-0000-000000000000}"/>
  <bookViews>
    <workbookView xWindow="-120" yWindow="-120" windowWidth="29040" windowHeight="15720" tabRatio="969" activeTab="23" xr2:uid="{00000000-000D-0000-FFFF-FFFF00000000}"/>
  </bookViews>
  <sheets>
    <sheet name="Danh sách CN" sheetId="2" r:id="rId1"/>
    <sheet name="Detail1" sheetId="23" state="hidden" r:id="rId2"/>
    <sheet name="Detail2" sheetId="24" state="hidden" r:id="rId3"/>
    <sheet name="Detail3" sheetId="25" state="hidden" r:id="rId4"/>
    <sheet name="Detail4" sheetId="26" state="hidden" r:id="rId5"/>
    <sheet name="Detail5" sheetId="27" state="hidden" r:id="rId6"/>
    <sheet name="Detail6" sheetId="28" state="hidden" r:id="rId7"/>
    <sheet name="Detail7" sheetId="29" state="hidden" r:id="rId8"/>
    <sheet name="Sheet7" sheetId="22" r:id="rId9"/>
    <sheet name="Báo cáo" sheetId="16" r:id="rId10"/>
    <sheet name="TÂY HỒ" sheetId="13" r:id="rId11"/>
    <sheet name="VINH" sheetId="12" r:id="rId12"/>
    <sheet name="NHA TRANG" sheetId="11" r:id="rId13"/>
    <sheet name="GÒ VẤP" sheetId="10" r:id="rId14"/>
    <sheet name="CẦN THƠ" sheetId="9" r:id="rId15"/>
    <sheet name="TÂN BÌNH" sheetId="8" r:id="rId16"/>
    <sheet name="VŨNG TÀU" sheetId="7" r:id="rId17"/>
    <sheet name="BA ĐÌNH" sheetId="6" r:id="rId18"/>
    <sheet name="BÌNH THUẬN" sheetId="5" r:id="rId19"/>
    <sheet name="BÌNH DƯƠNG" sheetId="4" r:id="rId20"/>
    <sheet name="ĐÀ NẴNG" sheetId="15" r:id="rId21"/>
    <sheet name="ĐỒNG NAI" sheetId="14" r:id="rId22"/>
    <sheet name="PHÚ THỌ" sheetId="3" r:id="rId23"/>
    <sheet name="NAM SÀI GÒN" sheetId="1" r:id="rId24"/>
  </sheets>
  <definedNames>
    <definedName name="_xlnm._FilterDatabase" localSheetId="17" hidden="1">'BA ĐÌNH'!$A$19:$H$25</definedName>
    <definedName name="_xlnm._FilterDatabase" localSheetId="9" hidden="1">'Báo cáo'!$A$3:$L$83</definedName>
    <definedName name="_xlnm._FilterDatabase" localSheetId="19" hidden="1">'BÌNH DƯƠNG'!$A$19:$H$25</definedName>
    <definedName name="_xlnm._FilterDatabase" localSheetId="18" hidden="1">'BÌNH THUẬN'!$A$19:$H$26</definedName>
    <definedName name="_xlnm._FilterDatabase" localSheetId="14" hidden="1">'CẦN THƠ'!$A$19:$H$26</definedName>
    <definedName name="_xlnm._FilterDatabase" localSheetId="20" hidden="1">'ĐÀ NẴNG'!$A$19:$H$25</definedName>
    <definedName name="_xlnm._FilterDatabase" localSheetId="21" hidden="1">'ĐỒNG NAI'!$A$19:$H$24</definedName>
    <definedName name="_xlnm._FilterDatabase" localSheetId="13" hidden="1">'GÒ VẤP'!$A$19:$H$30</definedName>
    <definedName name="_xlnm._FilterDatabase" localSheetId="23" hidden="1">'NAM SÀI GÒN'!$A$19:$H$33</definedName>
    <definedName name="_xlnm._FilterDatabase" localSheetId="12" hidden="1">'NHA TRANG'!$A$19:$H$27</definedName>
    <definedName name="_xlnm._FilterDatabase" localSheetId="22" hidden="1">'PHÚ THỌ'!$A$19:$H$25</definedName>
    <definedName name="_xlnm._FilterDatabase" localSheetId="15" hidden="1">'TÂN BÌNH'!$A$19:$H$24</definedName>
    <definedName name="_xlnm._FilterDatabase" localSheetId="10" hidden="1">'TÂY HỒ'!$A$19:$H$27</definedName>
    <definedName name="_xlnm._FilterDatabase" localSheetId="11" hidden="1">VINH!$A$19:$H$24</definedName>
    <definedName name="_xlnm._FilterDatabase" localSheetId="16" hidden="1">'VŨNG TÀU'!$A$19:$H$24</definedName>
    <definedName name="_xlnm.Print_Area" localSheetId="17">'BA ĐÌNH'!$A$1:$H$41</definedName>
    <definedName name="_xlnm.Print_Area" localSheetId="19">'BÌNH DƯƠNG'!$A$1:$H$39</definedName>
    <definedName name="_xlnm.Print_Area" localSheetId="18">'BÌNH THUẬN'!$A$1:$H$40</definedName>
    <definedName name="_xlnm.Print_Area" localSheetId="14">'CẦN THƠ'!$A$1:$H$42</definedName>
    <definedName name="_xlnm.Print_Area" localSheetId="20">'ĐÀ NẴNG'!$A$1:$H$38</definedName>
    <definedName name="_xlnm.Print_Area" localSheetId="21">'ĐỒNG NAI'!$A$1:$H$38</definedName>
    <definedName name="_xlnm.Print_Area" localSheetId="13">'GÒ VẤP'!$A$1:$H$47</definedName>
    <definedName name="_xlnm.Print_Area" localSheetId="23">'NAM SÀI GÒN'!$A$1:$H$44</definedName>
    <definedName name="_xlnm.Print_Area" localSheetId="12">'NHA TRANG'!$A$1:$H$44</definedName>
    <definedName name="_xlnm.Print_Area" localSheetId="22">'PHÚ THỌ'!$A$1:$H$39</definedName>
    <definedName name="_xlnm.Print_Area" localSheetId="15">'TÂN BÌNH'!$A$1:$H$39</definedName>
    <definedName name="_xlnm.Print_Area" localSheetId="10">'TÂY HỒ'!$A$1:$H$45</definedName>
    <definedName name="_xlnm.Print_Area" localSheetId="11">VINH!$A$1:$H$39</definedName>
    <definedName name="_xlnm.Print_Area" localSheetId="16">'VŨNG TÀU'!$A$1:$H$39</definedName>
    <definedName name="_xlnm.Print_Titles" localSheetId="17">'BA ĐÌNH'!$19:$19</definedName>
    <definedName name="_xlnm.Print_Titles" localSheetId="19">'BÌNH DƯƠNG'!$19:$19</definedName>
    <definedName name="_xlnm.Print_Titles" localSheetId="18">'BÌNH THUẬN'!$19:$19</definedName>
    <definedName name="_xlnm.Print_Titles" localSheetId="14">'CẦN THƠ'!$19:$19</definedName>
    <definedName name="_xlnm.Print_Titles" localSheetId="20">'ĐÀ NẴNG'!$19:$19</definedName>
    <definedName name="_xlnm.Print_Titles" localSheetId="21">'ĐỒNG NAI'!$19:$19</definedName>
    <definedName name="_xlnm.Print_Titles" localSheetId="13">'GÒ VẤP'!$19:$19</definedName>
    <definedName name="_xlnm.Print_Titles" localSheetId="23">'NAM SÀI GÒN'!#REF!</definedName>
    <definedName name="_xlnm.Print_Titles" localSheetId="12">'NHA TRANG'!$19:$19</definedName>
    <definedName name="_xlnm.Print_Titles" localSheetId="22">'PHÚ THỌ'!$19:$19</definedName>
    <definedName name="_xlnm.Print_Titles" localSheetId="15">'TÂN BÌNH'!$19:$19</definedName>
    <definedName name="_xlnm.Print_Titles" localSheetId="10">'TÂY HỒ'!$19:$19</definedName>
    <definedName name="_xlnm.Print_Titles" localSheetId="11">VINH!$19:$19</definedName>
    <definedName name="_xlnm.Print_Titles" localSheetId="16">'VŨNG TÀU'!$19:$19</definedName>
  </definedNames>
  <calcPr calcId="191029"/>
  <pivotCaches>
    <pivotCache cacheId="0" r:id="rId2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30" i="1"/>
  <c r="H31" i="1"/>
  <c r="H21" i="3"/>
  <c r="H22" i="3"/>
  <c r="H23" i="3"/>
  <c r="H21" i="15"/>
  <c r="H22" i="15"/>
  <c r="H23" i="15"/>
  <c r="H21" i="4"/>
  <c r="H22" i="4"/>
  <c r="H23" i="4"/>
  <c r="H21" i="5"/>
  <c r="H22" i="5"/>
  <c r="H23" i="5"/>
  <c r="H21" i="7"/>
  <c r="H22" i="7"/>
  <c r="H21" i="9"/>
  <c r="H22" i="9"/>
  <c r="H23" i="9"/>
  <c r="H24" i="9"/>
  <c r="H21" i="10"/>
  <c r="H22" i="10"/>
  <c r="H23" i="10"/>
  <c r="H24" i="10"/>
  <c r="H25" i="10"/>
  <c r="H26" i="10"/>
  <c r="H27" i="10"/>
  <c r="H28" i="10"/>
  <c r="H21" i="11"/>
  <c r="H22" i="11"/>
  <c r="H23" i="11"/>
  <c r="H24" i="11"/>
  <c r="H25" i="11"/>
  <c r="H21" i="12"/>
  <c r="H22" i="12"/>
  <c r="H21" i="13" l="1"/>
  <c r="H22" i="13"/>
  <c r="H23" i="13"/>
  <c r="H24" i="13"/>
  <c r="H25" i="13"/>
  <c r="H20" i="13"/>
  <c r="H20" i="12"/>
  <c r="F23" i="12"/>
  <c r="H20" i="11"/>
  <c r="H20" i="10"/>
  <c r="H20" i="9"/>
  <c r="H21" i="8"/>
  <c r="H20" i="8"/>
  <c r="F23" i="7"/>
  <c r="H20" i="7"/>
  <c r="H21" i="6"/>
  <c r="H22" i="6"/>
  <c r="H23" i="6"/>
  <c r="H20" i="6"/>
  <c r="H20" i="5"/>
  <c r="H20" i="4"/>
  <c r="F24" i="4"/>
  <c r="F24" i="15"/>
  <c r="H20" i="15"/>
  <c r="H20" i="3"/>
  <c r="H21" i="14"/>
  <c r="H20" i="14"/>
  <c r="H19" i="1"/>
  <c r="G24" i="3"/>
  <c r="F24" i="3"/>
  <c r="F25" i="15" l="1"/>
  <c r="E10" i="22"/>
  <c r="F10" i="22" s="1"/>
  <c r="F32" i="1" l="1"/>
  <c r="F33" i="1" l="1"/>
  <c r="E4" i="22"/>
  <c r="F4" i="22" s="1"/>
  <c r="G23" i="14"/>
  <c r="H23" i="14"/>
  <c r="F23" i="14"/>
  <c r="G24" i="15"/>
  <c r="H24" i="15"/>
  <c r="F25" i="5"/>
  <c r="F24" i="6"/>
  <c r="G23" i="7"/>
  <c r="H23" i="7"/>
  <c r="G23" i="8"/>
  <c r="H23" i="8"/>
  <c r="F23" i="8"/>
  <c r="G25" i="9"/>
  <c r="H25" i="9"/>
  <c r="F25" i="9"/>
  <c r="G29" i="10"/>
  <c r="H29" i="10"/>
  <c r="F29" i="10"/>
  <c r="G26" i="13"/>
  <c r="H26" i="13"/>
  <c r="F26" i="13"/>
  <c r="G26" i="11"/>
  <c r="H26" i="11"/>
  <c r="F26" i="11"/>
  <c r="G79" i="16"/>
  <c r="H79" i="16"/>
  <c r="F79" i="16"/>
  <c r="F27" i="13" l="1"/>
  <c r="E15" i="22"/>
  <c r="F15" i="22" s="1"/>
  <c r="E13" i="22"/>
  <c r="F13" i="22" s="1"/>
  <c r="F27" i="11"/>
  <c r="F30" i="10"/>
  <c r="E12" i="22"/>
  <c r="F12" i="22" s="1"/>
  <c r="F24" i="8"/>
  <c r="E14" i="22"/>
  <c r="F14" i="22" s="1"/>
  <c r="F24" i="7"/>
  <c r="E6" i="22"/>
  <c r="F6" i="22" s="1"/>
  <c r="E5" i="22"/>
  <c r="F5" i="22" s="1"/>
  <c r="F25" i="6"/>
  <c r="F25" i="4"/>
  <c r="E7" i="22"/>
  <c r="F7" i="22" s="1"/>
  <c r="F24" i="14"/>
  <c r="E11" i="22"/>
  <c r="F11" i="22" s="1"/>
  <c r="F26" i="9"/>
  <c r="E9" i="22"/>
  <c r="F9" i="22" s="1"/>
  <c r="F26" i="5"/>
  <c r="E8" i="22"/>
  <c r="F8" i="22" s="1"/>
  <c r="G24" i="6"/>
  <c r="G23" i="12" l="1"/>
  <c r="F24" i="12" l="1"/>
  <c r="E16" i="22"/>
  <c r="F16" i="22" s="1"/>
  <c r="G33" i="1"/>
  <c r="G32" i="1"/>
  <c r="H24" i="6"/>
  <c r="E23" i="22" l="1"/>
  <c r="F23" i="22" s="1"/>
  <c r="F25" i="3"/>
  <c r="G25" i="3" s="1"/>
  <c r="H25" i="3" s="1"/>
  <c r="H33" i="1"/>
  <c r="C16" i="15" l="1"/>
  <c r="C16" i="14"/>
  <c r="C14" i="15" l="1"/>
  <c r="C15" i="15"/>
  <c r="G25" i="15"/>
  <c r="H25" i="15" s="1"/>
  <c r="C14" i="14"/>
  <c r="C15" i="14"/>
  <c r="G24" i="14"/>
  <c r="H24" i="14" s="1"/>
  <c r="C15" i="13" l="1"/>
  <c r="H23" i="12"/>
  <c r="C16" i="12"/>
  <c r="C15" i="12"/>
  <c r="C14" i="12"/>
  <c r="C16" i="11"/>
  <c r="C15" i="10"/>
  <c r="C16" i="9"/>
  <c r="G26" i="9"/>
  <c r="C16" i="8"/>
  <c r="C15" i="7"/>
  <c r="C16" i="6"/>
  <c r="C16" i="5"/>
  <c r="G25" i="5"/>
  <c r="C15" i="4"/>
  <c r="G24" i="4"/>
  <c r="G25" i="4"/>
  <c r="H25" i="4" s="1"/>
  <c r="H24" i="3"/>
  <c r="C16" i="3"/>
  <c r="C15" i="3"/>
  <c r="C14" i="3"/>
  <c r="C16" i="1"/>
  <c r="C15" i="1"/>
  <c r="C14" i="1"/>
  <c r="H32" i="1" l="1"/>
  <c r="C16" i="13"/>
  <c r="C14" i="13"/>
  <c r="G27" i="13"/>
  <c r="H27" i="13" s="1"/>
  <c r="G24" i="12"/>
  <c r="H24" i="12" s="1"/>
  <c r="C14" i="11"/>
  <c r="C15" i="11"/>
  <c r="G27" i="11"/>
  <c r="H27" i="11" s="1"/>
  <c r="C16" i="10"/>
  <c r="C14" i="10"/>
  <c r="G30" i="10"/>
  <c r="H30" i="10" s="1"/>
  <c r="C14" i="9"/>
  <c r="C15" i="9"/>
  <c r="H26" i="9"/>
  <c r="C14" i="8"/>
  <c r="C15" i="8"/>
  <c r="G24" i="8"/>
  <c r="H24" i="8" s="1"/>
  <c r="C14" i="7"/>
  <c r="C16" i="7"/>
  <c r="G24" i="7"/>
  <c r="H24" i="7" s="1"/>
  <c r="C14" i="6"/>
  <c r="C15" i="6"/>
  <c r="G25" i="6"/>
  <c r="H25" i="6" s="1"/>
  <c r="H25" i="5"/>
  <c r="C14" i="5"/>
  <c r="C15" i="5"/>
  <c r="G26" i="5"/>
  <c r="H26" i="5" s="1"/>
  <c r="C14" i="4"/>
  <c r="C16" i="4"/>
  <c r="H24" i="4"/>
</calcChain>
</file>

<file path=xl/sharedStrings.xml><?xml version="1.0" encoding="utf-8"?>
<sst xmlns="http://schemas.openxmlformats.org/spreadsheetml/2006/main" count="1579" uniqueCount="466">
  <si>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</si>
  <si>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</si>
  <si>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</si>
  <si>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</si>
  <si>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</si>
  <si>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</si>
  <si>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</si>
  <si>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</si>
  <si>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</si>
  <si>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</si>
  <si>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</si>
  <si>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</si>
  <si>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</si>
  <si>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</si>
  <si>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</si>
  <si>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</si>
  <si>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</si>
  <si>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</si>
  <si>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</si>
  <si>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</si>
  <si>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</si>
  <si>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</si>
  <si>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</si>
  <si>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</si>
  <si>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</si>
  <si>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</si>
  <si>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</si>
  <si>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</si>
  <si>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</si>
  <si>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</si>
  <si>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</si>
  <si>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</si>
  <si>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</si>
  <si>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</si>
  <si>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</si>
  <si>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</si>
  <si>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</si>
  <si>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</si>
  <si>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</si>
  <si>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</si>
  <si>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</si>
  <si>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</si>
  <si>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</si>
  <si>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</si>
  <si>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</si>
  <si>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</si>
  <si>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</si>
  <si>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</si>
  <si>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</si>
  <si>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</si>
  <si>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</si>
  <si>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</si>
  <si>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</si>
  <si>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</si>
  <si>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</si>
  <si>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</si>
  <si>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</si>
  <si>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</si>
  <si>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</si>
  <si>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</si>
  <si>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</si>
  <si>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</si>
  <si>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</si>
  <si>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</si>
  <si>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</si>
  <si>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</si>
  <si>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</si>
  <si>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</si>
  <si>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</si>
  <si>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</si>
  <si>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</si>
  <si>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</si>
  <si>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</si>
  <si>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</si>
  <si>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</si>
  <si>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</si>
  <si>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</si>
  <si>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</si>
  <si>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</si>
  <si>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</si>
  <si>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</si>
  <si>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</si>
  <si>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</si>
  <si>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</si>
  <si>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</si>
  <si>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12/14/18 Đường 49, Khu phố 69, Phường Hiệp Bình, TP. Hồ Chí Minh, Việt Nam</t>
  </si>
  <si>
    <t xml:space="preserve">                     Chức vụ: Phó Giám đốc</t>
  </si>
  <si>
    <t>1C26TTN</t>
  </si>
  <si>
    <t>BẢNG KÊ HÓA ĐƠN, CHỨNG TỪ HÀNG HÓA, DỊCH VỤ BÁN RA (MẪU QUẢN TRỊ)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</si>
  <si>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</si>
  <si>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</si>
  <si>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</si>
  <si>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</si>
  <si>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</si>
  <si>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</si>
  <si>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</si>
  <si>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</si>
  <si>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</si>
  <si>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</si>
  <si>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</si>
  <si>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</si>
  <si>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</si>
  <si>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</si>
  <si>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 xml:space="preserve">nha trang </t>
  </si>
  <si>
    <t>Nha Trang Gold Coast</t>
  </si>
  <si>
    <t>Nha trang</t>
  </si>
  <si>
    <t>Phu Tho</t>
  </si>
  <si>
    <t>Nam Sai Gon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</si>
  <si>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</si>
  <si>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</si>
  <si>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</si>
  <si>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</si>
  <si>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</si>
  <si>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</si>
  <si>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</si>
  <si>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</si>
  <si>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</si>
  <si>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</si>
  <si>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</si>
  <si>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</si>
  <si>
    <t>LOTTEMART PHÚ THỌ</t>
  </si>
  <si>
    <t>ĐÃ KIỂM TRA - HÀNG TRẢ - LOTTEMART PHÚ THỌ - PHIẾU: 180726LOTTE940 - NGÀY : 18-07 - LOTTE-HCM-Q11-940</t>
  </si>
  <si>
    <t>180726LOTTE940</t>
  </si>
  <si>
    <t>-517,412</t>
  </si>
  <si>
    <t>Tổng chiết khấu (tỷ lệ 7.25%)</t>
  </si>
  <si>
    <t>TP Hồ Chí Minh, ngày 09 tháng 09 năm 2026</t>
  </si>
  <si>
    <t>00054119</t>
  </si>
  <si>
    <t>00054252</t>
  </si>
  <si>
    <t>00054257</t>
  </si>
  <si>
    <t>00054255</t>
  </si>
  <si>
    <t>00054268</t>
  </si>
  <si>
    <t>00054253</t>
  </si>
  <si>
    <t>00054280</t>
  </si>
  <si>
    <t>00054256</t>
  </si>
  <si>
    <t>00054254</t>
  </si>
  <si>
    <t>00054302</t>
  </si>
  <si>
    <t>00054723</t>
  </si>
  <si>
    <t>00055138</t>
  </si>
  <si>
    <t>00055213</t>
  </si>
  <si>
    <t>00055249</t>
  </si>
  <si>
    <t>00055234</t>
  </si>
  <si>
    <t>00055239</t>
  </si>
  <si>
    <t>00055214</t>
  </si>
  <si>
    <t>00055692</t>
  </si>
  <si>
    <t>00055732</t>
  </si>
  <si>
    <t>00055675</t>
  </si>
  <si>
    <t>00055676</t>
  </si>
  <si>
    <t>00055674</t>
  </si>
  <si>
    <t>00055789</t>
  </si>
  <si>
    <t>00055778</t>
  </si>
  <si>
    <t>00055790</t>
  </si>
  <si>
    <t>00056375</t>
  </si>
  <si>
    <t>00056360</t>
  </si>
  <si>
    <t>00056635</t>
  </si>
  <si>
    <t>00056628</t>
  </si>
  <si>
    <t>00056634</t>
  </si>
  <si>
    <t>00056746</t>
  </si>
  <si>
    <t>00056697</t>
  </si>
  <si>
    <t>00056698</t>
  </si>
  <si>
    <t>00056747</t>
  </si>
  <si>
    <t>00056745</t>
  </si>
  <si>
    <t>00056819</t>
  </si>
  <si>
    <t>00056817</t>
  </si>
  <si>
    <t>00056821</t>
  </si>
  <si>
    <t>00056820</t>
  </si>
  <si>
    <t>00058353</t>
  </si>
  <si>
    <t>00056931</t>
  </si>
  <si>
    <t>00056818</t>
  </si>
  <si>
    <t>00058354</t>
  </si>
  <si>
    <t>00057430</t>
  </si>
  <si>
    <t>00057761</t>
  </si>
  <si>
    <t>00058222</t>
  </si>
  <si>
    <t>00057825</t>
  </si>
  <si>
    <t>00058261</t>
  </si>
  <si>
    <t>00058233</t>
  </si>
  <si>
    <t>00058260</t>
  </si>
  <si>
    <t>00058314</t>
  </si>
  <si>
    <t>00058315</t>
  </si>
  <si>
    <t>00058384</t>
  </si>
  <si>
    <t>00058385</t>
  </si>
  <si>
    <t>00058438</t>
  </si>
  <si>
    <t>00058439</t>
  </si>
  <si>
    <t>00058440</t>
  </si>
  <si>
    <t>00058441</t>
  </si>
  <si>
    <t>00058446</t>
  </si>
  <si>
    <t>00059634</t>
  </si>
  <si>
    <t>00059600</t>
  </si>
  <si>
    <t>00059633</t>
  </si>
  <si>
    <t>00059671</t>
  </si>
  <si>
    <t>00059642</t>
  </si>
  <si>
    <t>00059672</t>
  </si>
  <si>
    <t>00060581</t>
  </si>
  <si>
    <t>00060595</t>
  </si>
  <si>
    <t>00060597</t>
  </si>
  <si>
    <t>BH43062</t>
  </si>
  <si>
    <t>BH21618</t>
  </si>
  <si>
    <t>BH21623</t>
  </si>
  <si>
    <t>BH21621</t>
  </si>
  <si>
    <t>BH21776</t>
  </si>
  <si>
    <t>BH21619</t>
  </si>
  <si>
    <t>BH21787</t>
  </si>
  <si>
    <t>BH21622</t>
  </si>
  <si>
    <t>BH21620</t>
  </si>
  <si>
    <t>BH21805</t>
  </si>
  <si>
    <t>BH21847</t>
  </si>
  <si>
    <t>BH21884</t>
  </si>
  <si>
    <t>BH21983</t>
  </si>
  <si>
    <t>BH22018</t>
  </si>
  <si>
    <t>BH22003</t>
  </si>
  <si>
    <t>BH22008</t>
  </si>
  <si>
    <t>BH21984</t>
  </si>
  <si>
    <t>BH44101</t>
  </si>
  <si>
    <t>BH22199</t>
  </si>
  <si>
    <t>BH22156</t>
  </si>
  <si>
    <t>BH22157</t>
  </si>
  <si>
    <t>BH22155</t>
  </si>
  <si>
    <t>BH22398</t>
  </si>
  <si>
    <t>BH22387</t>
  </si>
  <si>
    <t>BH22399</t>
  </si>
  <si>
    <t>BH22423</t>
  </si>
  <si>
    <t>BH22420</t>
  </si>
  <si>
    <t>BH22529</t>
  </si>
  <si>
    <t>BH22522</t>
  </si>
  <si>
    <t>BH22528</t>
  </si>
  <si>
    <t>BH44888</t>
  </si>
  <si>
    <t>BH22562</t>
  </si>
  <si>
    <t>BH22561</t>
  </si>
  <si>
    <t>BH44889</t>
  </si>
  <si>
    <t>BH44887</t>
  </si>
  <si>
    <t>BH22688</t>
  </si>
  <si>
    <t>BH22686</t>
  </si>
  <si>
    <t>BH22690</t>
  </si>
  <si>
    <t>BH22689</t>
  </si>
  <si>
    <t>BH22685</t>
  </si>
  <si>
    <t>BH22694</t>
  </si>
  <si>
    <t>BH22687</t>
  </si>
  <si>
    <t>BH23558</t>
  </si>
  <si>
    <t>BH23019</t>
  </si>
  <si>
    <t>BH23029</t>
  </si>
  <si>
    <t>BH45770</t>
  </si>
  <si>
    <t>BH23072</t>
  </si>
  <si>
    <t>BH22693</t>
  </si>
  <si>
    <t>BH45786</t>
  </si>
  <si>
    <t>BH23118</t>
  </si>
  <si>
    <t>BH23395</t>
  </si>
  <si>
    <t>BH23396</t>
  </si>
  <si>
    <t>BH23574</t>
  </si>
  <si>
    <t>BH23575</t>
  </si>
  <si>
    <t>BH23598</t>
  </si>
  <si>
    <t>BH23599</t>
  </si>
  <si>
    <t>BH23600</t>
  </si>
  <si>
    <t>BH23601</t>
  </si>
  <si>
    <t>BH46296</t>
  </si>
  <si>
    <t>BH46917</t>
  </si>
  <si>
    <t>BH23990</t>
  </si>
  <si>
    <t>BH46916</t>
  </si>
  <si>
    <t>BH24021</t>
  </si>
  <si>
    <t>BH24027</t>
  </si>
  <si>
    <t>BH24022</t>
  </si>
  <si>
    <t>BH24244</t>
  </si>
  <si>
    <t>BH24251</t>
  </si>
  <si>
    <t>BH24262</t>
  </si>
  <si>
    <t>Tháng 8 năm 2026</t>
  </si>
  <si>
    <t>LOTTE NHA TRANG GOLD COAST</t>
  </si>
  <si>
    <t>Bán hàng CÔNG TY CỔ PHẦN TRUNG TÂM THƯƠNG MẠI LOTTE VIỆT NAM - CHI NHÁNH TÂY HỒ theo hóa đơn 00054119</t>
  </si>
  <si>
    <t>TC260802-01009-00156</t>
  </si>
  <si>
    <t>TC260803-01011-00101</t>
  </si>
  <si>
    <t>TC260731-01013-00043</t>
  </si>
  <si>
    <t>260731-01001-00240</t>
  </si>
  <si>
    <t>TC260731-01009-00074</t>
  </si>
  <si>
    <t>2608032-01002-00210- LOTTEMART PHÚ THỌ</t>
  </si>
  <si>
    <t>TC260803-01016-00050</t>
  </si>
  <si>
    <t>TC260802-01006-00041</t>
  </si>
  <si>
    <t>260803-01012-00313</t>
  </si>
  <si>
    <t>260803-01010-00253</t>
  </si>
  <si>
    <t>TC260803-01004-00155</t>
  </si>
  <si>
    <t>260806-01001-00251</t>
  </si>
  <si>
    <t>260804-01002-00020 - LOTTEMART PHÚ THỌ</t>
  </si>
  <si>
    <t>260806-01012-00170</t>
  </si>
  <si>
    <t>260806-01005-00179</t>
  </si>
  <si>
    <t>260805-01001-00199</t>
  </si>
  <si>
    <t>Bán hàng CÔNG TY CỔ PHẦN TRUNG TÂM THƯƠNG MẠI LOTTE VIỆT NAM - CHI NHÁNH BA ĐÌNH theo hóa đơn 00055692</t>
  </si>
  <si>
    <t>260810-01012-00235</t>
  </si>
  <si>
    <t>TC260810-01015-00027</t>
  </si>
  <si>
    <t>TC260810-01011-00058</t>
  </si>
  <si>
    <t>TC260807-01004-00236</t>
  </si>
  <si>
    <t>260807-01001-00187</t>
  </si>
  <si>
    <t>260810-01005-00303</t>
  </si>
  <si>
    <t>260808-01001-00168</t>
  </si>
  <si>
    <t>260809-01003-00028</t>
  </si>
  <si>
    <t>TC260811-01013-00033</t>
  </si>
  <si>
    <t>260813-01012-00234</t>
  </si>
  <si>
    <t>260812-01001-00217</t>
  </si>
  <si>
    <t>260813-01012-00043</t>
  </si>
  <si>
    <t>Bán hàng CÔNG TY CỔ PHẦN TRUNG TÂM THƯƠNG MẠI LOTTE VIỆT NAM - CHI NHÁNH TÂY HỒ theo hóa đơn 00056746 ( đơn ra ngày 12-8 sp chân 500g xuất giá km)</t>
  </si>
  <si>
    <t>TC260812-01004-00034</t>
  </si>
  <si>
    <t>TC260813-01006-00024</t>
  </si>
  <si>
    <t>Bán hàng CÔNG TY CỔ PHẦN TRUNG TÂM THƯƠNG MẠI LOTTE VIỆT NAM - CHI NHÁNH BA ĐÌNH theo hóa đơn 00056747 ( ĐƠN RA 12-8 XUẤT GIÁ KM CHÂN 500G)</t>
  </si>
  <si>
    <t>Bán hàng CÔNG TY CỔ PHẦN TRUNG TÂM THƯƠNG MẠI LOTTE VIỆT NAM - CHI NHÁNH TÂY HỒ theo hóa đơn 00056745 ( đơn ra ngày 9-8 đã phản hồi trên hệ thống)</t>
  </si>
  <si>
    <t>TC260817-01004-00078</t>
  </si>
  <si>
    <t>TC260814-01013-00028</t>
  </si>
  <si>
    <t>TC260817-01011-00045</t>
  </si>
  <si>
    <t>TC260817-01011-00043</t>
  </si>
  <si>
    <t>TC260817-01016-00054</t>
  </si>
  <si>
    <t>260817-01001-00276</t>
  </si>
  <si>
    <t>TC260817-01006-00044</t>
  </si>
  <si>
    <t>TC260821-01013-00026</t>
  </si>
  <si>
    <t>260817-01012-00255</t>
  </si>
  <si>
    <t>260817-01010-00279</t>
  </si>
  <si>
    <t>Bán hàng CÔNG TY CỔ PHẦN TRUNG TÂM THƯƠNG MẠI LOTTE VIỆT NAM - CHI NHÁNH BA ĐÌNH theo hóa đơn 00058222</t>
  </si>
  <si>
    <t>260817-01005-00306</t>
  </si>
  <si>
    <t>260818-01001-00209</t>
  </si>
  <si>
    <t>Bán hàng CÔNG TY CỔ PHẦN TRUNG TÂM THƯƠNG MẠI LOTTE VIỆT NAM - CHI NHÁNH TÂY HỒ theo hóa đơn 00058233</t>
  </si>
  <si>
    <t>260820-01001-00201</t>
  </si>
  <si>
    <t>260820-01012-00230</t>
  </si>
  <si>
    <t>260820-01012-00027</t>
  </si>
  <si>
    <t>260821-01001-00210</t>
  </si>
  <si>
    <t>260822-01001-00136</t>
  </si>
  <si>
    <t>TC260824-01016-00028</t>
  </si>
  <si>
    <t>TC260824-01006-00031</t>
  </si>
  <si>
    <t>TC260823-01009-00192</t>
  </si>
  <si>
    <t>TC260824-01011-00099</t>
  </si>
  <si>
    <t>Bán hàng CÔNG TY CỔ PHẦN TRUNG TÂM THƯƠNG MẠI LOTTE VIỆT NAM - CHI NHÁNH TÂY HỒ theo hóa đơn 00058446</t>
  </si>
  <si>
    <t>Bán hàng CÔNG TY CỔ PHẦN TRUNG TÂM THƯƠNG MẠI LOTTE VIỆT NAM - CHI NHÁNH TÂY HỒ theo hóa đơn 00059634</t>
  </si>
  <si>
    <t>260824-01005-00170</t>
  </si>
  <si>
    <t>Bán hàng CÔNG TY CỔ PHẦN TRUNG TÂM THƯƠNG MẠI LOTTE VIỆT NAM - CHI NHÁNH BA ĐÌNH theo hóa đơn 00059633</t>
  </si>
  <si>
    <t>260825-01001-00169</t>
  </si>
  <si>
    <t>260826-01002-00041- Lottemart Phú Thọ</t>
  </si>
  <si>
    <t>260827-01001-00188</t>
  </si>
  <si>
    <t>TC260826-01013-00081</t>
  </si>
  <si>
    <t>260826-01003-00039</t>
  </si>
  <si>
    <t>260827-01012-00172</t>
  </si>
  <si>
    <t>Số: 02082026/BKHD/NT-LOTTE</t>
  </si>
  <si>
    <t>BẢNG KÊ HÓA ĐƠN THÁNG 08/2026</t>
  </si>
  <si>
    <t>Số: 03082026/BKHD/NT-LOTTE</t>
  </si>
  <si>
    <t>Số: 01082026/BKHD/NT-LOTTE</t>
  </si>
  <si>
    <t>Số: 04082026/BKHD/NT-LOTTE</t>
  </si>
  <si>
    <t>Số: 05082026/BKHD/NT-LOTTE</t>
  </si>
  <si>
    <t>Số: 06082026/BKHD/NT-LOTTE</t>
  </si>
  <si>
    <t>Số: 07082026/BKHD/NT-LOTTE</t>
  </si>
  <si>
    <t>Số: 08082026/BKHD/NT-LOTTE</t>
  </si>
  <si>
    <t>Số: 10082026/BKHD/NT-LOTTE</t>
  </si>
  <si>
    <t>Số: 11082026/BKHD/NT-LOTTE</t>
  </si>
  <si>
    <t>Số: 12082026/BKHD/NT-LOTTE</t>
  </si>
  <si>
    <t>Số: 13082026/BKHD/NT-LOTTE</t>
  </si>
  <si>
    <t>Số: 14082026/BKHD/NT-LOTTE</t>
  </si>
  <si>
    <t>00030180</t>
  </si>
  <si>
    <t>260424-01001-00295</t>
  </si>
  <si>
    <t>BH12426</t>
  </si>
  <si>
    <t>00024261</t>
  </si>
  <si>
    <t>260331-01001-00048 - LOTTE NAM SÀI GÒN</t>
  </si>
  <si>
    <t>BH09715</t>
  </si>
  <si>
    <t>00024262</t>
  </si>
  <si>
    <t>260331-01001-00209 - LOTTE NAM SÀI GÒN</t>
  </si>
  <si>
    <t>BH09716</t>
  </si>
  <si>
    <t>00024263</t>
  </si>
  <si>
    <t>260328-01001-00122 - LOTTE NAM SÀI GÒN</t>
  </si>
  <si>
    <t>BH09717</t>
  </si>
  <si>
    <t>00030179</t>
  </si>
  <si>
    <t>260425-01001-00229</t>
  </si>
  <si>
    <t>BH12425</t>
  </si>
  <si>
    <t>00030060</t>
  </si>
  <si>
    <t>260423-01001-00260</t>
  </si>
  <si>
    <t>BH12367</t>
  </si>
  <si>
    <t>00030047</t>
  </si>
  <si>
    <t>260423-01002-00121</t>
  </si>
  <si>
    <t>BH12354</t>
  </si>
  <si>
    <t>00028387</t>
  </si>
  <si>
    <t>260421-01002-00011</t>
  </si>
  <si>
    <t>BH11892</t>
  </si>
  <si>
    <t>00028229</t>
  </si>
  <si>
    <t>260417-01001-00230 - LOTTE NAM SÀI GÒN</t>
  </si>
  <si>
    <t>BH11701</t>
  </si>
  <si>
    <t>00028228</t>
  </si>
  <si>
    <t>260416-01001-00270 - LOTTE NAM SÀI GÒN</t>
  </si>
  <si>
    <t>BH11700</t>
  </si>
  <si>
    <t>00027867</t>
  </si>
  <si>
    <t>260413-01001-00411 - LOTTE NAM SÀI GÒN</t>
  </si>
  <si>
    <t>BH11267</t>
  </si>
  <si>
    <t>00027866</t>
  </si>
  <si>
    <t>260413-01001-00128 - LOTTE NAM SÀI GÒN</t>
  </si>
  <si>
    <t>BH11263</t>
  </si>
  <si>
    <t>00027865</t>
  </si>
  <si>
    <t>260415-01001-00246 - LOTTE NAM SÀI GÒN</t>
  </si>
  <si>
    <t>BH11257</t>
  </si>
  <si>
    <t>00024889</t>
  </si>
  <si>
    <t>260401-01001-00028 - LOTTE NAM SÀI GÒN</t>
  </si>
  <si>
    <t>BH10148</t>
  </si>
  <si>
    <t>00026473</t>
  </si>
  <si>
    <t>260409-01002-00129 - LOTTEMART PHÚ THỌ</t>
  </si>
  <si>
    <t>BH10913</t>
  </si>
  <si>
    <t>00026071</t>
  </si>
  <si>
    <t>260406-01002-00285 - LOTTEMART PHÚ THỌ</t>
  </si>
  <si>
    <t>BH10322</t>
  </si>
  <si>
    <t>Details for Sum of Tổng tiền  - Tên người mua: CÔNG TY CỔ PHẦN TRUNG TÂM THƯƠNG MẠI LOTTE VIỆT NAM</t>
  </si>
  <si>
    <t>00028276</t>
  </si>
  <si>
    <t>Bán hàng CÔNG TY CỔ PHẦN TRUNG TÂM THƯƠNG MẠI LOTTE VIỆT NAM - CHI NHÁNH BA ĐÌNH theo hóa đơn 00028276</t>
  </si>
  <si>
    <t>BH27624</t>
  </si>
  <si>
    <t>00026411</t>
  </si>
  <si>
    <t>260405-01008-00121</t>
  </si>
  <si>
    <t>BH26390</t>
  </si>
  <si>
    <t>Details for Sum of Tổng tiền  - Tên người mua: CÔNG TY CỔ PHẦN TRUNG TÂM THƯƠNG MẠI LOTTE VIỆT NAM - CHI NHÁNH BA ĐÌNH</t>
  </si>
  <si>
    <t>00028122</t>
  </si>
  <si>
    <t>TC260416-01009-00036</t>
  </si>
  <si>
    <t>BH11314</t>
  </si>
  <si>
    <t>00026465</t>
  </si>
  <si>
    <t>TC260408-01009-00183</t>
  </si>
  <si>
    <t>BH10883</t>
  </si>
  <si>
    <t>Details for Sum of Tổng tiền  - Tên người mua: CÔNG TY CỔ PHẦN TRUNG TÂM THƯƠNG MẠI LOTTE VIỆT NAM - CHI NHÁNH BÀ RỊA VŨNG TÀU</t>
  </si>
  <si>
    <t>00030229</t>
  </si>
  <si>
    <t>260427-01005-00177</t>
  </si>
  <si>
    <t>BH12447</t>
  </si>
  <si>
    <t>00030055</t>
  </si>
  <si>
    <t>260423-01005-00218</t>
  </si>
  <si>
    <t>BH12362</t>
  </si>
  <si>
    <t>00028166</t>
  </si>
  <si>
    <t>260413-01005-00272</t>
  </si>
  <si>
    <t>BH11382</t>
  </si>
  <si>
    <t>00028165</t>
  </si>
  <si>
    <t>260415-01005-00104</t>
  </si>
  <si>
    <t>BH11379</t>
  </si>
  <si>
    <t>00024268</t>
  </si>
  <si>
    <t>260330-01005-00141</t>
  </si>
  <si>
    <t>BH09723</t>
  </si>
  <si>
    <t>00024270</t>
  </si>
  <si>
    <t>260328-01005-00038</t>
  </si>
  <si>
    <t>BH09724</t>
  </si>
  <si>
    <t>00026083</t>
  </si>
  <si>
    <t>260406-01005-00115</t>
  </si>
  <si>
    <t>BH10334</t>
  </si>
  <si>
    <t>00026082</t>
  </si>
  <si>
    <t>260406-01005-00116</t>
  </si>
  <si>
    <t>BH10333</t>
  </si>
  <si>
    <t>Details for Sum of Tổng tiền  - Tên người mua: CÔNG TY CỔ PHẦN TRUNG TÂM THƯƠNG MẠI LOTTE VIỆT NAM - CHI NHÁNH BÌNH DƯƠNG</t>
  </si>
  <si>
    <t>1C26TNF</t>
  </si>
  <si>
    <t>hàng trả</t>
  </si>
  <si>
    <t>00030173</t>
  </si>
  <si>
    <t>TC260423-01006-00015</t>
  </si>
  <si>
    <t>BH12419</t>
  </si>
  <si>
    <t>00026466</t>
  </si>
  <si>
    <t>TC260412-01006-00009</t>
  </si>
  <si>
    <t>BH10884</t>
  </si>
  <si>
    <t>00024942</t>
  </si>
  <si>
    <t>TC260402-01006-00053</t>
  </si>
  <si>
    <t>BH10170</t>
  </si>
  <si>
    <t>00024941</t>
  </si>
  <si>
    <t>TC260406-01006-00030</t>
  </si>
  <si>
    <t>BH10169</t>
  </si>
  <si>
    <t>00024823</t>
  </si>
  <si>
    <t>TC260402-01006-00013</t>
  </si>
  <si>
    <t>BH10092</t>
  </si>
  <si>
    <t>Details for Sum of Tổng tiền  - Tên người mua: CÔNG TY CỔ PHẦN TRUNG TÂM THƯƠNG MẠI LOTTE VIỆT NAM - CHI NHÁNH BÌNH THUẬN</t>
  </si>
  <si>
    <t>00029586</t>
  </si>
  <si>
    <t>TC260420-01011-00042</t>
  </si>
  <si>
    <t>BH12115</t>
  </si>
  <si>
    <t>00027846</t>
  </si>
  <si>
    <t>TC260415-01011-00022</t>
  </si>
  <si>
    <t>BH11178</t>
  </si>
  <si>
    <t>00026040</t>
  </si>
  <si>
    <t>TC260408-01011-00035</t>
  </si>
  <si>
    <t>BH10291</t>
  </si>
  <si>
    <t>00024943</t>
  </si>
  <si>
    <t>TC260401-01011-00005</t>
  </si>
  <si>
    <t>BH10171</t>
  </si>
  <si>
    <t>Details for Sum of Tổng tiền  - Tên người mua: CÔNG TY CỔ PHẦN TRUNG TÂM THƯƠNG MẠI LOTTE VIỆT NAM - CHI NHÁNH CẦN THƠ</t>
  </si>
  <si>
    <t>Số: 09082026/BKHD/NT-LOTTE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</si>
</sst>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₫_-;\-* #,##0\ _₫_-;_-* &quot;-&quot;\ _₫_-;_-@_-"/>
    <numFmt numFmtId="165" formatCode="_-* #,##0_-;\-* #,##0_-;_-* &quot;-&quot;??_-;_-@_-"/>
  </numFmts>
  <fonts count="24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8"/>
      <color rgb="FF008000"/>
      <name val="Microsoft Sans Serif"/>
      <family val="2"/>
    </font>
    <font>
      <sz val="12"/>
      <name val="Times New Roman"/>
      <family val="1"/>
      <charset val="163"/>
    </font>
    <font>
      <sz val="12"/>
      <color rgb="FF000000"/>
      <name val="Microsoft Sans Serif"/>
      <family val="2"/>
      <charset val="163"/>
    </font>
    <font>
      <sz val="12"/>
      <color rgb="FF008000"/>
      <name val="Times New Roman"/>
      <family val="1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10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14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8" fontId="10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8" fontId="14" fillId="0" borderId="2" xfId="0" applyNumberFormat="1" applyFont="1" applyBorder="1" applyAlignment="1">
      <alignment horizontal="righ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5" fillId="0" borderId="0" xfId="0" applyFont="1"/>
    <xf numFmtId="14" fontId="15" fillId="0" borderId="0" xfId="0" applyNumberFormat="1" applyFont="1"/>
    <xf numFmtId="38" fontId="15" fillId="0" borderId="0" xfId="0" applyNumberFormat="1" applyFont="1"/>
    <xf numFmtId="0" fontId="17" fillId="0" borderId="0" xfId="0" applyFont="1"/>
    <xf numFmtId="14" fontId="10" fillId="0" borderId="2" xfId="0" applyNumberFormat="1" applyFont="1" applyBorder="1" applyAlignment="1">
      <alignment horizontal="center" vertical="center"/>
    </xf>
    <xf numFmtId="38" fontId="10" fillId="0" borderId="2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left" vertical="center"/>
    </xf>
    <xf numFmtId="38" fontId="19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38" fontId="8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38" fontId="21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0" fillId="0" borderId="8" xfId="0" applyBorder="1" applyAlignment="1" applyProtection="1">
      <alignment horizontal="right"/>
      <protection locked="0"/>
    </xf>
    <xf numFmtId="165" fontId="0" fillId="0" borderId="0" xfId="2" applyNumberFormat="1" applyFont="1"/>
    <xf numFmtId="14" fontId="19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38" fontId="9" fillId="0" borderId="3" xfId="0" applyNumberFormat="1" applyFont="1" applyBorder="1" applyAlignment="1">
      <alignment horizontal="right" vertical="center"/>
    </xf>
    <xf numFmtId="38" fontId="9" fillId="0" borderId="4" xfId="0" applyNumberFormat="1" applyFont="1" applyBorder="1" applyAlignment="1">
      <alignment horizontal="right" vertical="center"/>
    </xf>
    <xf numFmtId="38" fontId="9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2" fillId="0" borderId="1" xfId="0" applyFont="1" applyBorder="1" applyAlignment="1">
      <alignment horizontal="left" vertical="center"/>
    </xf>
    <xf numFmtId="14" fontId="22" fillId="0" borderId="1" xfId="0" applyNumberFormat="1" applyFont="1" applyBorder="1" applyAlignment="1">
      <alignment horizontal="center" vertical="center"/>
    </xf>
    <xf numFmtId="38" fontId="22" fillId="0" borderId="1" xfId="0" applyNumberFormat="1" applyFont="1" applyBorder="1" applyAlignment="1">
      <alignment horizontal="right" vertical="center"/>
    </xf>
    <xf numFmtId="0" fontId="0" fillId="0" borderId="0" xfId="0" applyFill="1"/>
    <xf numFmtId="0" fontId="0" fillId="0" borderId="8" xfId="0" applyFill="1" applyBorder="1" applyAlignment="1" applyProtection="1">
      <alignment horizontal="right"/>
      <protection locked="0"/>
    </xf>
    <xf numFmtId="0" fontId="23" fillId="0" borderId="0" xfId="0" applyFont="1"/>
    <xf numFmtId="0" fontId="0" fillId="0" borderId="0" xfId="0" applyNumberFormat="1"/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38" fontId="7" fillId="0" borderId="1" xfId="0" applyNumberFormat="1" applyFont="1" applyBorder="1" applyAlignment="1">
      <alignment horizontal="right" vertical="center"/>
    </xf>
    <xf numFmtId="165" fontId="0" fillId="0" borderId="0" xfId="2" applyNumberFormat="1" applyFont="1" applyFill="1"/>
    <xf numFmtId="0" fontId="0" fillId="0" borderId="9" xfId="0" applyBorder="1" applyAlignment="1" applyProtection="1">
      <alignment horizontal="right"/>
      <protection locked="0"/>
    </xf>
  </cellXfs>
  <cellStyles count="3">
    <cellStyle name="Comma" xfId="2" builtinId="3"/>
    <cellStyle name="Comma [0]" xfId="1" builtinId="6"/>
    <cellStyle name="Normal" xfId="0" builtinId="0"/>
  </cellStyles>
  <dxfs count="14"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83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6CAE2-D567-4D63-870B-5B9137BFFAF3}" name="Table1" displayName="Table1" ref="A3:K19" totalsRowShown="0">
  <autoFilter ref="A3:K19" xr:uid="{39A6CAE2-D567-4D63-870B-5B9137BFFAF3}"/>
  <tableColumns count="11">
    <tableColumn id="1" xr3:uid="{930EADEA-1F44-4E5B-B8F8-1EE31DABBFD0}" name="Ngày hóa đơn" dataDxfId="13"/>
    <tableColumn id="2" xr3:uid="{C4C61DD9-8FE9-499D-A68D-81A0E48B6D5B}" name="Số hóa đơn"/>
    <tableColumn id="3" xr3:uid="{84066010-0D29-4650-9D1F-D5F6A7DA0911}" name="Ký hiệu HĐ"/>
    <tableColumn id="4" xr3:uid="{19DFAA5B-311F-4A27-BB19-5E79F496FE3A}" name="Diễn giải"/>
    <tableColumn id="5" xr3:uid="{E2769E35-C41B-4026-9DEF-C34945B8E1FA}" name="Doanh số bán chưa có thuế GTGT"/>
    <tableColumn id="6" xr3:uid="{C27FBEDC-92EC-42BE-926D-8B105C4A7670}" name="Thuế GTGT"/>
    <tableColumn id="7" xr3:uid="{90BA1560-C9F6-41DB-B380-376D630E9E9F}" name="Tổng tiền "/>
    <tableColumn id="8" xr3:uid="{9AA0A313-506D-47FD-81F4-20960E3BF7F7}" name="Ngày chứng từ" dataDxfId="12"/>
    <tableColumn id="9" xr3:uid="{8D16DDD0-0916-4527-83EB-7F98D4FBC092}" name="Số chứng từ"/>
    <tableColumn id="10" xr3:uid="{863823D9-730D-4A2D-A99C-282FFE011E8A}" name="Tên người mua"/>
    <tableColumn id="11" xr3:uid="{59A9601E-508F-46E6-B421-45B40F7849C0}" name="Mã số thuế người mu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E0D64D-B2B5-4511-8722-DF8E3D8E9644}" name="Table2" displayName="Table2" ref="A3:K5" totalsRowShown="0">
  <autoFilter ref="A3:K5" xr:uid="{98E0D64D-B2B5-4511-8722-DF8E3D8E9644}"/>
  <tableColumns count="11">
    <tableColumn id="1" xr3:uid="{70BD7086-4CB8-4E6C-9CD6-1BC730737DFD}" name="Ngày hóa đơn" dataDxfId="11"/>
    <tableColumn id="2" xr3:uid="{1D89C781-1F95-4662-B676-1A1C0EAFEB78}" name="Số hóa đơn"/>
    <tableColumn id="3" xr3:uid="{C1E2F2F7-E43D-464C-9D9F-AB7F9090B5F0}" name="Ký hiệu HĐ"/>
    <tableColumn id="4" xr3:uid="{0C2EFCE6-0E87-41F3-B1F8-B63034724A40}" name="Diễn giải"/>
    <tableColumn id="5" xr3:uid="{C5FC0091-9EF9-49A5-9327-A04D19118285}" name="Doanh số bán chưa có thuế GTGT"/>
    <tableColumn id="6" xr3:uid="{0703AAE5-FC6E-465C-9285-A39E7CE09299}" name="Thuế GTGT"/>
    <tableColumn id="7" xr3:uid="{016E095E-572B-4BC9-831C-EBCA5739696F}" name="Tổng tiền "/>
    <tableColumn id="8" xr3:uid="{F732204A-A5A1-488E-9B75-101C0AC5F04B}" name="Ngày chứng từ" dataDxfId="10"/>
    <tableColumn id="9" xr3:uid="{290B9B7C-DDE7-4872-A32A-5EDA937F62CA}" name="Số chứng từ"/>
    <tableColumn id="10" xr3:uid="{1AD7BB46-2884-4EB7-BCA1-2B202377C628}" name="Tên người mua"/>
    <tableColumn id="11" xr3:uid="{8CCF3701-514B-4576-911C-4C3E7C620A0F}" name="Mã số thuế người mu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81E143-EB2A-436E-8AE3-BAAAE6506C29}" name="Table3" displayName="Table3" ref="A3:K5" totalsRowShown="0">
  <autoFilter ref="A3:K5" xr:uid="{5381E143-EB2A-436E-8AE3-BAAAE6506C29}"/>
  <tableColumns count="11">
    <tableColumn id="1" xr3:uid="{1A72F4A3-B883-47D1-839A-8AEC69B9A70A}" name="Ngày hóa đơn" dataDxfId="9"/>
    <tableColumn id="2" xr3:uid="{97A2611A-D19F-4001-934D-D96CA2BADAD2}" name="Số hóa đơn"/>
    <tableColumn id="3" xr3:uid="{36D3848B-D682-4C04-9419-C08CD46FB455}" name="Ký hiệu HĐ"/>
    <tableColumn id="4" xr3:uid="{F880C5F9-E352-46AE-9977-07707E343047}" name="Diễn giải"/>
    <tableColumn id="5" xr3:uid="{0689A054-CC05-4A34-BB3D-9BC4E98898D1}" name="Doanh số bán chưa có thuế GTGT"/>
    <tableColumn id="6" xr3:uid="{6FBFB643-5E8C-48E5-88FE-D7974F30C650}" name="Thuế GTGT"/>
    <tableColumn id="7" xr3:uid="{60047E14-BF4C-495A-9BAA-5E3556DBA198}" name="Tổng tiền "/>
    <tableColumn id="8" xr3:uid="{A73006F2-2B54-4DE5-92CA-6583FADA19DB}" name="Ngày chứng từ" dataDxfId="8"/>
    <tableColumn id="9" xr3:uid="{836887DA-0582-441D-A4B0-49A210292677}" name="Số chứng từ"/>
    <tableColumn id="10" xr3:uid="{CB57746E-78AA-4234-9EBB-6B8879169626}" name="Tên người mua"/>
    <tableColumn id="11" xr3:uid="{FD4401E2-EC36-4E2E-A8A9-89438D1C5702}" name="Mã số thuế người mu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A255B2-9EE8-4763-A4B6-8BEB3D7F6EBA}" name="Table4" displayName="Table4" ref="A3:K11" totalsRowShown="0">
  <autoFilter ref="A3:K11" xr:uid="{17A255B2-9EE8-4763-A4B6-8BEB3D7F6EBA}"/>
  <tableColumns count="11">
    <tableColumn id="1" xr3:uid="{3D3AA2EE-143F-4BC8-B319-A673A3CE3D28}" name="Ngày hóa đơn" dataDxfId="7"/>
    <tableColumn id="2" xr3:uid="{40D810F1-EABC-47B9-A19E-42A6F42EB359}" name="Số hóa đơn"/>
    <tableColumn id="3" xr3:uid="{70B89F0E-239D-40A3-9BE4-16021388F3BF}" name="Ký hiệu HĐ"/>
    <tableColumn id="4" xr3:uid="{88C56178-FF2E-4D67-9F19-C9A3F898A543}" name="Diễn giải"/>
    <tableColumn id="5" xr3:uid="{ECE2477E-09AE-4C51-BF3D-79293AD9DBF7}" name="Doanh số bán chưa có thuế GTGT"/>
    <tableColumn id="6" xr3:uid="{F72E77FB-56AF-4223-AEF5-811E832D0F87}" name="Thuế GTGT"/>
    <tableColumn id="7" xr3:uid="{2E626FE8-2EDD-4A5C-8E0D-F7DAE864D7A9}" name="Tổng tiền "/>
    <tableColumn id="8" xr3:uid="{EA1AC483-23C6-4C46-ABF3-4D34DA6CAE24}" name="Ngày chứng từ" dataDxfId="6"/>
    <tableColumn id="9" xr3:uid="{4181D447-29A8-4EDE-9B41-148451CD5FE0}" name="Số chứng từ"/>
    <tableColumn id="10" xr3:uid="{50424364-9A94-43A1-9A57-AD42A803C7AB}" name="Tên người mua"/>
    <tableColumn id="11" xr3:uid="{3877AD48-4A7B-46BD-8A55-D19C38CD9E65}" name="Mã số thuế người mu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C2B779-B1BB-4492-BE9A-1E8D35900B52}" name="Table5" displayName="Table5" ref="A3:K9" totalsRowShown="0">
  <autoFilter ref="A3:K9" xr:uid="{25C2B779-B1BB-4492-BE9A-1E8D35900B52}"/>
  <tableColumns count="11">
    <tableColumn id="1" xr3:uid="{BCD37528-3AB4-497C-B9AF-9EBACA8DC1C9}" name="Ngày hóa đơn" dataDxfId="5"/>
    <tableColumn id="2" xr3:uid="{1889908D-FA72-4FCF-9B86-0054A126173F}" name="Số hóa đơn"/>
    <tableColumn id="3" xr3:uid="{512BFACE-3872-4348-AAFF-EFF23483C1E3}" name="Ký hiệu HĐ"/>
    <tableColumn id="4" xr3:uid="{F8DEBA19-C0E9-4B4C-BECD-7B09D1D4399A}" name="Diễn giải"/>
    <tableColumn id="5" xr3:uid="{CEDA7302-A84D-4836-AFC4-AEECB39BE5FD}" name="Doanh số bán chưa có thuế GTGT"/>
    <tableColumn id="6" xr3:uid="{350497AA-2D14-4572-9596-104D74B8A64D}" name="Thuế GTGT"/>
    <tableColumn id="7" xr3:uid="{0A0B9406-58C3-4409-A390-DAF63F2E9EDC}" name="Tổng tiền "/>
    <tableColumn id="8" xr3:uid="{0B43E157-32DD-4993-985A-ECD462C4EA73}" name="Ngày chứng từ" dataDxfId="4"/>
    <tableColumn id="9" xr3:uid="{2070DF51-61FA-4C71-A6F5-C29E1F3A1B69}" name="Số chứng từ"/>
    <tableColumn id="10" xr3:uid="{0BCB012F-650F-4CCA-B012-691971FEDDF8}" name="Tên người mua"/>
    <tableColumn id="11" xr3:uid="{881C5C11-4C29-4B2F-A10E-F99D637E1147}" name="Mã số thuế người mu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DD392F-3E01-4AAA-BF18-C960D64559CA}" name="Table6" displayName="Table6" ref="A3:K7" totalsRowShown="0">
  <autoFilter ref="A3:K7" xr:uid="{0CDD392F-3E01-4AAA-BF18-C960D64559CA}"/>
  <tableColumns count="11">
    <tableColumn id="1" xr3:uid="{05B4FB5D-4474-4C1B-BBA0-D3B4CC93CA5F}" name="Ngày hóa đơn" dataDxfId="3"/>
    <tableColumn id="2" xr3:uid="{EB826565-5C09-43D4-BEAC-24843BC44963}" name="Số hóa đơn"/>
    <tableColumn id="3" xr3:uid="{05C48E38-99B6-4F82-8E93-B51D5CA25E4C}" name="Ký hiệu HĐ"/>
    <tableColumn id="4" xr3:uid="{14CE1A46-4C97-4957-84A0-241C4BF8341F}" name="Diễn giải"/>
    <tableColumn id="5" xr3:uid="{4508F7DE-55E1-4388-953C-205BCC87DC7A}" name="Doanh số bán chưa có thuế GTGT"/>
    <tableColumn id="6" xr3:uid="{E2623B99-B25C-4C3C-9880-5B4B725121BC}" name="Thuế GTGT"/>
    <tableColumn id="7" xr3:uid="{AFB00312-DBE0-4066-83BE-0D32946C0806}" name="Tổng tiền "/>
    <tableColumn id="8" xr3:uid="{453F33CA-C912-4CC7-8716-8E8BBFAFD451}" name="Ngày chứng từ" dataDxfId="2"/>
    <tableColumn id="9" xr3:uid="{6BE63D1B-5949-49F6-8601-DD23415C88B0}" name="Số chứng từ"/>
    <tableColumn id="10" xr3:uid="{AEB404EA-9C67-491F-BA2E-7278952E0937}" name="Tên người mua"/>
    <tableColumn id="11" xr3:uid="{23DA30F4-25F7-46D3-9F90-CBF963AF0CC0}" name="Mã số thuế người mu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E4D7A69-21DC-4E0B-BF11-6A5B99C1BD95}" name="Table7" displayName="Table7" ref="A3:K7" totalsRowShown="0">
  <autoFilter ref="A3:K7" xr:uid="{5E4D7A69-21DC-4E0B-BF11-6A5B99C1BD95}"/>
  <tableColumns count="11">
    <tableColumn id="1" xr3:uid="{91E60A6F-93B3-4CED-AC9E-F5442E010B53}" name="Ngày hóa đơn" dataDxfId="1"/>
    <tableColumn id="2" xr3:uid="{937003C9-A224-4E79-A466-1AB3337707D6}" name="Số hóa đơn"/>
    <tableColumn id="3" xr3:uid="{961073A8-E077-4B17-BCEC-56A96E5E0413}" name="Ký hiệu HĐ"/>
    <tableColumn id="4" xr3:uid="{68581E83-578C-4C5C-BF1C-FA5111A12B67}" name="Diễn giải"/>
    <tableColumn id="5" xr3:uid="{7494EB14-A9AF-4EF9-9771-2A972A239980}" name="Doanh số bán chưa có thuế GTGT"/>
    <tableColumn id="6" xr3:uid="{2A7B4E27-0DED-40EE-A2AB-1AFA14021728}" name="Thuế GTGT"/>
    <tableColumn id="7" xr3:uid="{37553AB3-D02F-4CCE-8206-CB00DB5E2146}" name="Tổng tiền "/>
    <tableColumn id="8" xr3:uid="{F4FC93DF-2621-4C81-A814-7F352F498404}" name="Ngày chứng từ" dataDxfId="0"/>
    <tableColumn id="9" xr3:uid="{96DA5C4C-93A1-46E3-8B74-3A7EC635D44A}" name="Số chứng từ"/>
    <tableColumn id="10" xr3:uid="{464719AA-0CA1-480D-8E60-B08DA29455E7}" name="Tên người mua"/>
    <tableColumn id="11" xr3:uid="{A5B1F7EE-AC64-4146-BB7D-5A44CC8D973B}" name="Mã số thuế người mu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5"/>
  <sheetViews>
    <sheetView workbookViewId="0">
      <selection activeCell="C11" sqref="C11"/>
    </sheetView>
  </sheetViews>
  <sheetFormatPr defaultRowHeight="14.25" x14ac:dyDescent="0.2"/>
  <cols>
    <col min="1" max="1" width="9" bestFit="1" customWidth="1"/>
    <col min="2" max="2" width="74.125" bestFit="1" customWidth="1"/>
    <col min="3" max="3" width="12.625" bestFit="1" customWidth="1"/>
    <col min="4" max="4" width="80.875" bestFit="1" customWidth="1"/>
  </cols>
  <sheetData>
    <row r="1" spans="1:4" ht="21" x14ac:dyDescent="0.2">
      <c r="A1" s="22" t="s">
        <v>27</v>
      </c>
      <c r="B1" s="22" t="s">
        <v>18</v>
      </c>
      <c r="C1" s="22" t="s">
        <v>28</v>
      </c>
      <c r="D1" s="22" t="s">
        <v>29</v>
      </c>
    </row>
    <row r="2" spans="1:4" x14ac:dyDescent="0.2">
      <c r="A2" s="23" t="s">
        <v>12</v>
      </c>
      <c r="B2" s="23" t="s">
        <v>30</v>
      </c>
      <c r="C2" s="23" t="s">
        <v>31</v>
      </c>
      <c r="D2" s="23" t="s">
        <v>32</v>
      </c>
    </row>
    <row r="3" spans="1:4" x14ac:dyDescent="0.2">
      <c r="A3" s="23" t="s">
        <v>33</v>
      </c>
      <c r="B3" s="23" t="s">
        <v>34</v>
      </c>
      <c r="C3" s="23" t="s">
        <v>35</v>
      </c>
      <c r="D3" s="23" t="s">
        <v>36</v>
      </c>
    </row>
    <row r="4" spans="1:4" x14ac:dyDescent="0.2">
      <c r="A4" s="23" t="s">
        <v>37</v>
      </c>
      <c r="B4" s="23" t="s">
        <v>38</v>
      </c>
      <c r="C4" s="23" t="s">
        <v>39</v>
      </c>
      <c r="D4" s="23" t="s">
        <v>40</v>
      </c>
    </row>
    <row r="5" spans="1:4" x14ac:dyDescent="0.2">
      <c r="A5" s="23" t="s">
        <v>41</v>
      </c>
      <c r="B5" s="23" t="s">
        <v>42</v>
      </c>
      <c r="C5" s="23" t="s">
        <v>43</v>
      </c>
      <c r="D5" s="23" t="s">
        <v>44</v>
      </c>
    </row>
    <row r="6" spans="1:4" x14ac:dyDescent="0.2">
      <c r="A6" s="23" t="s">
        <v>45</v>
      </c>
      <c r="B6" s="23" t="s">
        <v>46</v>
      </c>
      <c r="C6" s="23" t="s">
        <v>47</v>
      </c>
      <c r="D6" s="23" t="s">
        <v>48</v>
      </c>
    </row>
    <row r="7" spans="1:4" x14ac:dyDescent="0.2">
      <c r="A7" s="23" t="s">
        <v>49</v>
      </c>
      <c r="B7" s="23" t="s">
        <v>50</v>
      </c>
      <c r="C7" s="23" t="s">
        <v>51</v>
      </c>
      <c r="D7" s="23" t="s">
        <v>52</v>
      </c>
    </row>
    <row r="8" spans="1:4" x14ac:dyDescent="0.2">
      <c r="A8" s="23" t="s">
        <v>53</v>
      </c>
      <c r="B8" s="23" t="s">
        <v>54</v>
      </c>
      <c r="C8" s="23" t="s">
        <v>55</v>
      </c>
      <c r="D8" s="23" t="s">
        <v>56</v>
      </c>
    </row>
    <row r="9" spans="1:4" x14ac:dyDescent="0.2">
      <c r="A9" s="23" t="s">
        <v>57</v>
      </c>
      <c r="B9" s="23" t="s">
        <v>58</v>
      </c>
      <c r="C9" s="23" t="s">
        <v>59</v>
      </c>
      <c r="D9" s="23" t="s">
        <v>60</v>
      </c>
    </row>
    <row r="10" spans="1:4" x14ac:dyDescent="0.2">
      <c r="A10" s="23" t="s">
        <v>61</v>
      </c>
      <c r="B10" s="23" t="s">
        <v>62</v>
      </c>
      <c r="C10" s="23" t="s">
        <v>63</v>
      </c>
      <c r="D10" s="23" t="s">
        <v>64</v>
      </c>
    </row>
    <row r="11" spans="1:4" x14ac:dyDescent="0.2">
      <c r="A11" s="23" t="s">
        <v>65</v>
      </c>
      <c r="B11" s="23" t="s">
        <v>66</v>
      </c>
      <c r="C11" s="23" t="s">
        <v>67</v>
      </c>
      <c r="D11" s="23" t="s">
        <v>68</v>
      </c>
    </row>
    <row r="12" spans="1:4" x14ac:dyDescent="0.2">
      <c r="A12" s="23" t="s">
        <v>69</v>
      </c>
      <c r="B12" s="23" t="s">
        <v>70</v>
      </c>
      <c r="C12" s="23" t="s">
        <v>71</v>
      </c>
      <c r="D12" s="23" t="s">
        <v>72</v>
      </c>
    </row>
    <row r="13" spans="1:4" x14ac:dyDescent="0.2">
      <c r="A13" s="23" t="s">
        <v>73</v>
      </c>
      <c r="B13" s="23" t="s">
        <v>74</v>
      </c>
      <c r="C13" s="23" t="s">
        <v>75</v>
      </c>
      <c r="D13" s="23" t="s">
        <v>76</v>
      </c>
    </row>
    <row r="14" spans="1:4" x14ac:dyDescent="0.2">
      <c r="A14" s="23" t="s">
        <v>77</v>
      </c>
      <c r="B14" s="23" t="s">
        <v>78</v>
      </c>
      <c r="C14" s="23" t="s">
        <v>79</v>
      </c>
      <c r="D14" s="23" t="s">
        <v>80</v>
      </c>
    </row>
    <row r="15" spans="1:4" x14ac:dyDescent="0.2">
      <c r="A15" s="23" t="s">
        <v>81</v>
      </c>
      <c r="B15" s="23" t="s">
        <v>82</v>
      </c>
      <c r="C15" s="23" t="s">
        <v>83</v>
      </c>
      <c r="D15" s="23" t="s">
        <v>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BA76-E4BE-4DAC-96DD-ED299190304F}">
  <dimension ref="A1:K19"/>
  <sheetViews>
    <sheetView workbookViewId="0">
      <selection activeCell="C38" sqref="C38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40.2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57.5" bestFit="1" customWidth="1"/>
    <col min="11" max="11" width="23" bestFit="1" customWidth="1"/>
  </cols>
  <sheetData>
    <row r="1" spans="1:11" ht="15" x14ac:dyDescent="0.25">
      <c r="A1" s="84" t="s">
        <v>394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46140</v>
      </c>
      <c r="B4" t="s">
        <v>346</v>
      </c>
      <c r="C4" t="s">
        <v>87</v>
      </c>
      <c r="D4" t="s">
        <v>347</v>
      </c>
      <c r="E4">
        <v>1131355</v>
      </c>
      <c r="F4">
        <v>90508</v>
      </c>
      <c r="G4">
        <v>1221863</v>
      </c>
      <c r="H4" s="28">
        <v>46140</v>
      </c>
      <c r="I4" t="s">
        <v>348</v>
      </c>
      <c r="J4" t="s">
        <v>66</v>
      </c>
      <c r="K4" t="s">
        <v>67</v>
      </c>
    </row>
    <row r="5" spans="1:11" x14ac:dyDescent="0.2">
      <c r="A5" s="28">
        <v>46113</v>
      </c>
      <c r="B5" t="s">
        <v>349</v>
      </c>
      <c r="C5" t="s">
        <v>87</v>
      </c>
      <c r="D5" t="s">
        <v>350</v>
      </c>
      <c r="E5">
        <v>956210</v>
      </c>
      <c r="F5">
        <v>76497</v>
      </c>
      <c r="G5">
        <v>1032707</v>
      </c>
      <c r="H5" s="28">
        <v>46113</v>
      </c>
      <c r="I5" t="s">
        <v>351</v>
      </c>
      <c r="J5" t="s">
        <v>66</v>
      </c>
      <c r="K5" t="s">
        <v>67</v>
      </c>
    </row>
    <row r="6" spans="1:11" x14ac:dyDescent="0.2">
      <c r="A6" s="28">
        <v>46113</v>
      </c>
      <c r="B6" t="s">
        <v>352</v>
      </c>
      <c r="C6" t="s">
        <v>87</v>
      </c>
      <c r="D6" t="s">
        <v>353</v>
      </c>
      <c r="E6">
        <v>1190660</v>
      </c>
      <c r="F6">
        <v>95253</v>
      </c>
      <c r="G6">
        <v>1285913</v>
      </c>
      <c r="H6" s="28">
        <v>46113</v>
      </c>
      <c r="I6" t="s">
        <v>354</v>
      </c>
      <c r="J6" t="s">
        <v>66</v>
      </c>
      <c r="K6" t="s">
        <v>67</v>
      </c>
    </row>
    <row r="7" spans="1:11" x14ac:dyDescent="0.2">
      <c r="A7" s="28">
        <v>46113</v>
      </c>
      <c r="B7" t="s">
        <v>355</v>
      </c>
      <c r="C7" t="s">
        <v>87</v>
      </c>
      <c r="D7" t="s">
        <v>356</v>
      </c>
      <c r="E7">
        <v>2144100</v>
      </c>
      <c r="F7">
        <v>171528</v>
      </c>
      <c r="G7">
        <v>2315628</v>
      </c>
      <c r="H7" s="28">
        <v>46113</v>
      </c>
      <c r="I7" t="s">
        <v>357</v>
      </c>
      <c r="J7" t="s">
        <v>66</v>
      </c>
      <c r="K7" t="s">
        <v>67</v>
      </c>
    </row>
    <row r="8" spans="1:11" x14ac:dyDescent="0.2">
      <c r="A8" s="28">
        <v>46140</v>
      </c>
      <c r="B8" t="s">
        <v>358</v>
      </c>
      <c r="C8" t="s">
        <v>87</v>
      </c>
      <c r="D8" t="s">
        <v>359</v>
      </c>
      <c r="E8">
        <v>1131355</v>
      </c>
      <c r="F8">
        <v>90508</v>
      </c>
      <c r="G8">
        <v>1221863</v>
      </c>
      <c r="H8" s="28">
        <v>46140</v>
      </c>
      <c r="I8" t="s">
        <v>360</v>
      </c>
      <c r="J8" t="s">
        <v>66</v>
      </c>
      <c r="K8" t="s">
        <v>67</v>
      </c>
    </row>
    <row r="9" spans="1:11" x14ac:dyDescent="0.2">
      <c r="A9" s="28">
        <v>46136</v>
      </c>
      <c r="B9" t="s">
        <v>361</v>
      </c>
      <c r="C9" t="s">
        <v>87</v>
      </c>
      <c r="D9" t="s">
        <v>362</v>
      </c>
      <c r="E9">
        <v>2262710</v>
      </c>
      <c r="F9">
        <v>181017</v>
      </c>
      <c r="G9">
        <v>2443727</v>
      </c>
      <c r="H9" s="28">
        <v>46136</v>
      </c>
      <c r="I9" t="s">
        <v>363</v>
      </c>
      <c r="J9" t="s">
        <v>66</v>
      </c>
      <c r="K9" t="s">
        <v>67</v>
      </c>
    </row>
    <row r="10" spans="1:11" x14ac:dyDescent="0.2">
      <c r="A10" s="28">
        <v>46136</v>
      </c>
      <c r="B10" t="s">
        <v>364</v>
      </c>
      <c r="C10" t="s">
        <v>87</v>
      </c>
      <c r="D10" t="s">
        <v>365</v>
      </c>
      <c r="E10">
        <v>1166110</v>
      </c>
      <c r="F10">
        <v>93289</v>
      </c>
      <c r="G10">
        <v>1259399</v>
      </c>
      <c r="H10" s="28">
        <v>46136</v>
      </c>
      <c r="I10" t="s">
        <v>366</v>
      </c>
      <c r="J10" t="s">
        <v>66</v>
      </c>
      <c r="K10" t="s">
        <v>67</v>
      </c>
    </row>
    <row r="11" spans="1:11" x14ac:dyDescent="0.2">
      <c r="A11" s="28">
        <v>46134</v>
      </c>
      <c r="B11" t="s">
        <v>367</v>
      </c>
      <c r="C11" t="s">
        <v>87</v>
      </c>
      <c r="D11" t="s">
        <v>368</v>
      </c>
      <c r="E11">
        <v>583055</v>
      </c>
      <c r="F11">
        <v>46644</v>
      </c>
      <c r="G11">
        <v>629699</v>
      </c>
      <c r="H11" s="28">
        <v>46134</v>
      </c>
      <c r="I11" t="s">
        <v>369</v>
      </c>
      <c r="J11" t="s">
        <v>66</v>
      </c>
      <c r="K11" t="s">
        <v>67</v>
      </c>
    </row>
    <row r="12" spans="1:11" x14ac:dyDescent="0.2">
      <c r="A12" s="28">
        <v>46130</v>
      </c>
      <c r="B12" t="s">
        <v>370</v>
      </c>
      <c r="C12" t="s">
        <v>87</v>
      </c>
      <c r="D12" t="s">
        <v>371</v>
      </c>
      <c r="E12">
        <v>1131355</v>
      </c>
      <c r="F12">
        <v>90508</v>
      </c>
      <c r="G12">
        <v>1221863</v>
      </c>
      <c r="H12" s="28">
        <v>46130</v>
      </c>
      <c r="I12" t="s">
        <v>372</v>
      </c>
      <c r="J12" t="s">
        <v>66</v>
      </c>
      <c r="K12" t="s">
        <v>67</v>
      </c>
    </row>
    <row r="13" spans="1:11" x14ac:dyDescent="0.2">
      <c r="A13" s="28">
        <v>46130</v>
      </c>
      <c r="B13" t="s">
        <v>373</v>
      </c>
      <c r="C13" t="s">
        <v>87</v>
      </c>
      <c r="D13" t="s">
        <v>374</v>
      </c>
      <c r="E13">
        <v>1667380</v>
      </c>
      <c r="F13">
        <v>133390</v>
      </c>
      <c r="G13">
        <v>1800770</v>
      </c>
      <c r="H13" s="28">
        <v>46130</v>
      </c>
      <c r="I13" t="s">
        <v>375</v>
      </c>
      <c r="J13" t="s">
        <v>66</v>
      </c>
      <c r="K13" t="s">
        <v>67</v>
      </c>
    </row>
    <row r="14" spans="1:11" x14ac:dyDescent="0.2">
      <c r="A14" s="28">
        <v>46128</v>
      </c>
      <c r="B14" t="s">
        <v>376</v>
      </c>
      <c r="C14" t="s">
        <v>87</v>
      </c>
      <c r="D14" t="s">
        <v>377</v>
      </c>
      <c r="E14">
        <v>5597470</v>
      </c>
      <c r="F14">
        <v>447798</v>
      </c>
      <c r="G14">
        <v>6045268</v>
      </c>
      <c r="H14" s="28">
        <v>46128</v>
      </c>
      <c r="I14" t="s">
        <v>378</v>
      </c>
      <c r="J14" t="s">
        <v>66</v>
      </c>
      <c r="K14" t="s">
        <v>67</v>
      </c>
    </row>
    <row r="15" spans="1:11" x14ac:dyDescent="0.2">
      <c r="A15" s="28">
        <v>46128</v>
      </c>
      <c r="B15" t="s">
        <v>379</v>
      </c>
      <c r="C15" t="s">
        <v>87</v>
      </c>
      <c r="D15" t="s">
        <v>380</v>
      </c>
      <c r="E15">
        <v>2233610</v>
      </c>
      <c r="F15">
        <v>178689</v>
      </c>
      <c r="G15">
        <v>2412299</v>
      </c>
      <c r="H15" s="28">
        <v>46128</v>
      </c>
      <c r="I15" t="s">
        <v>381</v>
      </c>
      <c r="J15" t="s">
        <v>66</v>
      </c>
      <c r="K15" t="s">
        <v>67</v>
      </c>
    </row>
    <row r="16" spans="1:11" x14ac:dyDescent="0.2">
      <c r="A16" s="28">
        <v>46128</v>
      </c>
      <c r="B16" t="s">
        <v>382</v>
      </c>
      <c r="C16" t="s">
        <v>87</v>
      </c>
      <c r="D16" t="s">
        <v>383</v>
      </c>
      <c r="E16">
        <v>1072050</v>
      </c>
      <c r="F16">
        <v>85764</v>
      </c>
      <c r="G16">
        <v>1157814</v>
      </c>
      <c r="H16" s="28">
        <v>46128</v>
      </c>
      <c r="I16" t="s">
        <v>384</v>
      </c>
      <c r="J16" t="s">
        <v>66</v>
      </c>
      <c r="K16" t="s">
        <v>67</v>
      </c>
    </row>
    <row r="17" spans="1:11" x14ac:dyDescent="0.2">
      <c r="A17" s="28">
        <v>46118</v>
      </c>
      <c r="B17" t="s">
        <v>385</v>
      </c>
      <c r="C17" t="s">
        <v>87</v>
      </c>
      <c r="D17" t="s">
        <v>386</v>
      </c>
      <c r="E17">
        <v>3424270</v>
      </c>
      <c r="F17">
        <v>273942</v>
      </c>
      <c r="G17">
        <v>3698212</v>
      </c>
      <c r="H17" s="28">
        <v>46118</v>
      </c>
      <c r="I17" t="s">
        <v>387</v>
      </c>
      <c r="J17" t="s">
        <v>66</v>
      </c>
      <c r="K17" t="s">
        <v>67</v>
      </c>
    </row>
    <row r="18" spans="1:11" x14ac:dyDescent="0.2">
      <c r="A18" s="28">
        <v>46126</v>
      </c>
      <c r="B18" t="s">
        <v>388</v>
      </c>
      <c r="C18" t="s">
        <v>87</v>
      </c>
      <c r="D18" t="s">
        <v>389</v>
      </c>
      <c r="E18">
        <v>583055</v>
      </c>
      <c r="F18">
        <v>46644</v>
      </c>
      <c r="G18">
        <v>629699</v>
      </c>
      <c r="H18" s="28">
        <v>46126</v>
      </c>
      <c r="I18" t="s">
        <v>390</v>
      </c>
      <c r="J18" t="s">
        <v>66</v>
      </c>
      <c r="K18" t="s">
        <v>67</v>
      </c>
    </row>
    <row r="19" spans="1:11" x14ac:dyDescent="0.2">
      <c r="A19" s="28">
        <v>46121</v>
      </c>
      <c r="B19" t="s">
        <v>391</v>
      </c>
      <c r="C19" t="s">
        <v>87</v>
      </c>
      <c r="D19" t="s">
        <v>392</v>
      </c>
      <c r="E19">
        <v>536025</v>
      </c>
      <c r="F19">
        <v>42882</v>
      </c>
      <c r="G19">
        <v>578907</v>
      </c>
      <c r="H19" s="28">
        <v>46121</v>
      </c>
      <c r="I19" t="s">
        <v>393</v>
      </c>
      <c r="J19" t="s">
        <v>66</v>
      </c>
      <c r="K19" t="s">
        <v>67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D38C-DEDF-4B9D-94E6-340B75517E65}">
  <dimension ref="A1:K5"/>
  <sheetViews>
    <sheetView workbookViewId="0">
      <selection activeCell="A3" sqref="A3:K5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105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7" bestFit="1" customWidth="1"/>
    <col min="11" max="11" width="23" bestFit="1" customWidth="1"/>
  </cols>
  <sheetData>
    <row r="1" spans="1:11" ht="15" x14ac:dyDescent="0.25">
      <c r="A1" s="84" t="s">
        <v>401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46132</v>
      </c>
      <c r="B4" t="s">
        <v>395</v>
      </c>
      <c r="C4" t="s">
        <v>87</v>
      </c>
      <c r="D4" t="s">
        <v>396</v>
      </c>
      <c r="E4">
        <v>1667380</v>
      </c>
      <c r="F4">
        <v>133390</v>
      </c>
      <c r="G4">
        <v>1800770</v>
      </c>
      <c r="H4" s="28">
        <v>46132</v>
      </c>
      <c r="I4" t="s">
        <v>397</v>
      </c>
      <c r="J4" t="s">
        <v>74</v>
      </c>
      <c r="K4" t="s">
        <v>75</v>
      </c>
    </row>
    <row r="5" spans="1:11" x14ac:dyDescent="0.2">
      <c r="A5" s="28">
        <v>46125</v>
      </c>
      <c r="B5" t="s">
        <v>398</v>
      </c>
      <c r="C5" t="s">
        <v>87</v>
      </c>
      <c r="D5" t="s">
        <v>399</v>
      </c>
      <c r="E5">
        <v>2122320</v>
      </c>
      <c r="F5">
        <v>169786</v>
      </c>
      <c r="G5">
        <v>2292106</v>
      </c>
      <c r="H5" s="28">
        <v>46125</v>
      </c>
      <c r="I5" t="s">
        <v>400</v>
      </c>
      <c r="J5" t="s">
        <v>74</v>
      </c>
      <c r="K5" t="s">
        <v>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6462-F831-4F14-A2A7-AAD39D982C6B}">
  <dimension ref="A1:K5"/>
  <sheetViews>
    <sheetView workbookViewId="0">
      <selection activeCell="A3" sqref="A3:K5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5.375" bestFit="1" customWidth="1"/>
    <col min="11" max="11" width="23" bestFit="1" customWidth="1"/>
  </cols>
  <sheetData>
    <row r="1" spans="1:11" ht="15" x14ac:dyDescent="0.25">
      <c r="A1" s="84" t="s">
        <v>408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46128</v>
      </c>
      <c r="B4" t="s">
        <v>402</v>
      </c>
      <c r="C4" t="s">
        <v>87</v>
      </c>
      <c r="D4" t="s">
        <v>403</v>
      </c>
      <c r="E4">
        <v>1131355</v>
      </c>
      <c r="F4">
        <v>90508</v>
      </c>
      <c r="G4">
        <v>1221863</v>
      </c>
      <c r="H4" s="28">
        <v>46129</v>
      </c>
      <c r="I4" t="s">
        <v>404</v>
      </c>
      <c r="J4" t="s">
        <v>38</v>
      </c>
      <c r="K4" t="s">
        <v>39</v>
      </c>
    </row>
    <row r="5" spans="1:11" x14ac:dyDescent="0.2">
      <c r="A5" s="28">
        <v>46126</v>
      </c>
      <c r="B5" t="s">
        <v>405</v>
      </c>
      <c r="C5" t="s">
        <v>87</v>
      </c>
      <c r="D5" t="s">
        <v>406</v>
      </c>
      <c r="E5">
        <v>1116805</v>
      </c>
      <c r="F5">
        <v>89344</v>
      </c>
      <c r="G5">
        <v>1206149</v>
      </c>
      <c r="H5" s="28">
        <v>46126</v>
      </c>
      <c r="I5" t="s">
        <v>407</v>
      </c>
      <c r="J5" t="s">
        <v>38</v>
      </c>
      <c r="K5" t="s">
        <v>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2C5E-6931-4D07-91B0-315E8CBEB9F9}">
  <dimension ref="A1:K11"/>
  <sheetViews>
    <sheetView zoomScale="89" zoomScaleNormal="89" workbookViewId="0">
      <selection activeCell="J23" sqref="J23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18.3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1.875" bestFit="1" customWidth="1"/>
    <col min="11" max="11" width="23" bestFit="1" customWidth="1"/>
  </cols>
  <sheetData>
    <row r="1" spans="1:11" ht="15" x14ac:dyDescent="0.25">
      <c r="A1" s="84" t="s">
        <v>433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46140</v>
      </c>
      <c r="B4" t="s">
        <v>409</v>
      </c>
      <c r="C4" t="s">
        <v>87</v>
      </c>
      <c r="D4" t="s">
        <v>410</v>
      </c>
      <c r="E4">
        <v>1116805</v>
      </c>
      <c r="F4">
        <v>89344</v>
      </c>
      <c r="G4">
        <v>1206149</v>
      </c>
      <c r="H4" s="28">
        <v>46140</v>
      </c>
      <c r="I4" t="s">
        <v>411</v>
      </c>
      <c r="J4" t="s">
        <v>46</v>
      </c>
      <c r="K4" t="s">
        <v>47</v>
      </c>
    </row>
    <row r="5" spans="1:11" x14ac:dyDescent="0.2">
      <c r="A5" s="28">
        <v>46136</v>
      </c>
      <c r="B5" t="s">
        <v>412</v>
      </c>
      <c r="C5" t="s">
        <v>87</v>
      </c>
      <c r="D5" t="s">
        <v>413</v>
      </c>
      <c r="E5">
        <v>1072050</v>
      </c>
      <c r="F5">
        <v>85764</v>
      </c>
      <c r="G5">
        <v>1157814</v>
      </c>
      <c r="H5" s="28">
        <v>46136</v>
      </c>
      <c r="I5" t="s">
        <v>414</v>
      </c>
      <c r="J5" t="s">
        <v>46</v>
      </c>
      <c r="K5" t="s">
        <v>47</v>
      </c>
    </row>
    <row r="6" spans="1:11" x14ac:dyDescent="0.2">
      <c r="A6" s="28">
        <v>46129</v>
      </c>
      <c r="B6" t="s">
        <v>415</v>
      </c>
      <c r="C6" t="s">
        <v>87</v>
      </c>
      <c r="D6" t="s">
        <v>416</v>
      </c>
      <c r="E6">
        <v>1178385</v>
      </c>
      <c r="F6">
        <v>94271</v>
      </c>
      <c r="G6">
        <v>1272656</v>
      </c>
      <c r="H6" s="28">
        <v>46129</v>
      </c>
      <c r="I6" t="s">
        <v>417</v>
      </c>
      <c r="J6" t="s">
        <v>46</v>
      </c>
      <c r="K6" t="s">
        <v>47</v>
      </c>
    </row>
    <row r="7" spans="1:11" x14ac:dyDescent="0.2">
      <c r="A7" s="28">
        <v>46129</v>
      </c>
      <c r="B7" t="s">
        <v>418</v>
      </c>
      <c r="C7" t="s">
        <v>87</v>
      </c>
      <c r="D7" t="s">
        <v>419</v>
      </c>
      <c r="E7">
        <v>1190660</v>
      </c>
      <c r="F7">
        <v>95253</v>
      </c>
      <c r="G7">
        <v>1285913</v>
      </c>
      <c r="H7" s="28">
        <v>46129</v>
      </c>
      <c r="I7" t="s">
        <v>420</v>
      </c>
      <c r="J7" t="s">
        <v>46</v>
      </c>
      <c r="K7" t="s">
        <v>47</v>
      </c>
    </row>
    <row r="8" spans="1:11" x14ac:dyDescent="0.2">
      <c r="A8" s="28">
        <v>46113</v>
      </c>
      <c r="B8" t="s">
        <v>421</v>
      </c>
      <c r="C8" t="s">
        <v>87</v>
      </c>
      <c r="D8" t="s">
        <v>422</v>
      </c>
      <c r="E8">
        <v>536025</v>
      </c>
      <c r="F8">
        <v>42882</v>
      </c>
      <c r="G8">
        <v>578907</v>
      </c>
      <c r="H8" s="28">
        <v>46113</v>
      </c>
      <c r="I8" t="s">
        <v>423</v>
      </c>
      <c r="J8" t="s">
        <v>46</v>
      </c>
      <c r="K8" t="s">
        <v>47</v>
      </c>
    </row>
    <row r="9" spans="1:11" x14ac:dyDescent="0.2">
      <c r="A9" s="28">
        <v>46113</v>
      </c>
      <c r="B9" t="s">
        <v>424</v>
      </c>
      <c r="C9" t="s">
        <v>87</v>
      </c>
      <c r="D9" t="s">
        <v>425</v>
      </c>
      <c r="E9">
        <v>1190660</v>
      </c>
      <c r="F9">
        <v>95253</v>
      </c>
      <c r="G9">
        <v>1285913</v>
      </c>
      <c r="H9" s="28">
        <v>46113</v>
      </c>
      <c r="I9" t="s">
        <v>426</v>
      </c>
      <c r="J9" t="s">
        <v>46</v>
      </c>
      <c r="K9" t="s">
        <v>47</v>
      </c>
    </row>
    <row r="10" spans="1:11" x14ac:dyDescent="0.2">
      <c r="A10" s="28">
        <v>46121</v>
      </c>
      <c r="B10" t="s">
        <v>427</v>
      </c>
      <c r="C10" t="s">
        <v>87</v>
      </c>
      <c r="D10" t="s">
        <v>428</v>
      </c>
      <c r="E10">
        <v>478105</v>
      </c>
      <c r="F10">
        <v>38248</v>
      </c>
      <c r="G10">
        <v>516353</v>
      </c>
      <c r="H10" s="28">
        <v>46121</v>
      </c>
      <c r="I10" t="s">
        <v>429</v>
      </c>
      <c r="J10" t="s">
        <v>46</v>
      </c>
      <c r="K10" t="s">
        <v>47</v>
      </c>
    </row>
    <row r="11" spans="1:11" x14ac:dyDescent="0.2">
      <c r="A11" s="28">
        <v>46121</v>
      </c>
      <c r="B11" t="s">
        <v>430</v>
      </c>
      <c r="C11" t="s">
        <v>87</v>
      </c>
      <c r="D11" t="s">
        <v>431</v>
      </c>
      <c r="E11">
        <v>1116805</v>
      </c>
      <c r="F11">
        <v>89344</v>
      </c>
      <c r="G11">
        <v>1206149</v>
      </c>
      <c r="H11" s="28">
        <v>46121</v>
      </c>
      <c r="I11" t="s">
        <v>432</v>
      </c>
      <c r="J11" t="s">
        <v>46</v>
      </c>
      <c r="K11" t="s">
        <v>47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A1D9-98FC-40F1-BCC0-619895D44C4A}">
  <dimension ref="A1:K9"/>
  <sheetViews>
    <sheetView workbookViewId="0">
      <selection activeCell="A3" sqref="A3:K9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0.625" bestFit="1" customWidth="1"/>
    <col min="11" max="11" width="23" bestFit="1" customWidth="1"/>
  </cols>
  <sheetData>
    <row r="1" spans="1:11" ht="15" x14ac:dyDescent="0.25">
      <c r="A1" s="84" t="s">
        <v>451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46139</v>
      </c>
      <c r="B4">
        <v>772</v>
      </c>
      <c r="C4" t="s">
        <v>434</v>
      </c>
      <c r="D4" t="s">
        <v>435</v>
      </c>
      <c r="E4">
        <v>-764968</v>
      </c>
      <c r="F4">
        <v>-61197</v>
      </c>
      <c r="G4">
        <v>-826165</v>
      </c>
      <c r="J4" t="s">
        <v>42</v>
      </c>
      <c r="K4" t="s">
        <v>43</v>
      </c>
    </row>
    <row r="5" spans="1:11" x14ac:dyDescent="0.2">
      <c r="A5" s="28">
        <v>46139</v>
      </c>
      <c r="B5" t="s">
        <v>436</v>
      </c>
      <c r="C5" t="s">
        <v>87</v>
      </c>
      <c r="D5" t="s">
        <v>437</v>
      </c>
      <c r="E5">
        <v>1190660</v>
      </c>
      <c r="F5">
        <v>95253</v>
      </c>
      <c r="G5">
        <v>1285913</v>
      </c>
      <c r="H5" s="28">
        <v>46140</v>
      </c>
      <c r="I5" t="s">
        <v>438</v>
      </c>
      <c r="J5" t="s">
        <v>42</v>
      </c>
      <c r="K5" t="s">
        <v>43</v>
      </c>
    </row>
    <row r="6" spans="1:11" x14ac:dyDescent="0.2">
      <c r="A6" s="28">
        <v>46126</v>
      </c>
      <c r="B6" t="s">
        <v>439</v>
      </c>
      <c r="C6" t="s">
        <v>87</v>
      </c>
      <c r="D6" t="s">
        <v>440</v>
      </c>
      <c r="E6">
        <v>595330</v>
      </c>
      <c r="F6">
        <v>47626</v>
      </c>
      <c r="G6">
        <v>642956</v>
      </c>
      <c r="H6" s="28">
        <v>46126</v>
      </c>
      <c r="I6" t="s">
        <v>441</v>
      </c>
      <c r="J6" t="s">
        <v>42</v>
      </c>
      <c r="K6" t="s">
        <v>43</v>
      </c>
    </row>
    <row r="7" spans="1:11" x14ac:dyDescent="0.2">
      <c r="A7" s="28">
        <v>46118</v>
      </c>
      <c r="B7" t="s">
        <v>442</v>
      </c>
      <c r="C7" t="s">
        <v>87</v>
      </c>
      <c r="D7" t="s">
        <v>443</v>
      </c>
      <c r="E7">
        <v>1116805</v>
      </c>
      <c r="F7">
        <v>89344</v>
      </c>
      <c r="G7">
        <v>1206149</v>
      </c>
      <c r="H7" s="28">
        <v>46119</v>
      </c>
      <c r="I7" t="s">
        <v>444</v>
      </c>
      <c r="J7" t="s">
        <v>42</v>
      </c>
      <c r="K7" t="s">
        <v>43</v>
      </c>
    </row>
    <row r="8" spans="1:11" x14ac:dyDescent="0.2">
      <c r="A8" s="28">
        <v>46118</v>
      </c>
      <c r="B8" t="s">
        <v>445</v>
      </c>
      <c r="C8" t="s">
        <v>87</v>
      </c>
      <c r="D8" t="s">
        <v>446</v>
      </c>
      <c r="E8">
        <v>1489960</v>
      </c>
      <c r="F8">
        <v>119197</v>
      </c>
      <c r="G8">
        <v>1609157</v>
      </c>
      <c r="H8" s="28">
        <v>46119</v>
      </c>
      <c r="I8" t="s">
        <v>447</v>
      </c>
      <c r="J8" t="s">
        <v>42</v>
      </c>
      <c r="K8" t="s">
        <v>43</v>
      </c>
    </row>
    <row r="9" spans="1:11" x14ac:dyDescent="0.2">
      <c r="A9" s="28">
        <v>46115</v>
      </c>
      <c r="B9" t="s">
        <v>448</v>
      </c>
      <c r="C9" t="s">
        <v>87</v>
      </c>
      <c r="D9" t="s">
        <v>449</v>
      </c>
      <c r="E9">
        <v>2307465</v>
      </c>
      <c r="F9">
        <v>184597</v>
      </c>
      <c r="G9">
        <v>2492062</v>
      </c>
      <c r="H9" s="28">
        <v>46116</v>
      </c>
      <c r="I9" t="s">
        <v>450</v>
      </c>
      <c r="J9" t="s">
        <v>42</v>
      </c>
      <c r="K9" t="s">
        <v>43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1D59-628F-4BBB-98B5-2941F1412177}">
  <dimension ref="A1:K7"/>
  <sheetViews>
    <sheetView topLeftCell="D1" zoomScale="106" zoomScaleNormal="106" workbookViewId="0">
      <selection activeCell="J6" sqref="J6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8.125" bestFit="1" customWidth="1"/>
    <col min="11" max="11" width="23" bestFit="1" customWidth="1"/>
  </cols>
  <sheetData>
    <row r="1" spans="1:11" ht="15" x14ac:dyDescent="0.25">
      <c r="A1" s="84" t="s">
        <v>464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46134</v>
      </c>
      <c r="B4" t="s">
        <v>452</v>
      </c>
      <c r="C4" t="s">
        <v>87</v>
      </c>
      <c r="D4" t="s">
        <v>453</v>
      </c>
      <c r="E4">
        <v>2952100</v>
      </c>
      <c r="F4">
        <v>236168</v>
      </c>
      <c r="G4">
        <v>3188268</v>
      </c>
      <c r="H4" s="28">
        <v>46135</v>
      </c>
      <c r="I4" t="s">
        <v>454</v>
      </c>
      <c r="J4" t="s">
        <v>30</v>
      </c>
      <c r="K4" t="s">
        <v>31</v>
      </c>
    </row>
    <row r="5" spans="1:11" x14ac:dyDescent="0.2">
      <c r="A5" s="28">
        <v>46127</v>
      </c>
      <c r="B5" t="s">
        <v>455</v>
      </c>
      <c r="C5" t="s">
        <v>87</v>
      </c>
      <c r="D5" t="s">
        <v>456</v>
      </c>
      <c r="E5">
        <v>1190660</v>
      </c>
      <c r="F5">
        <v>95253</v>
      </c>
      <c r="G5">
        <v>1285913</v>
      </c>
      <c r="H5" s="28">
        <v>46128</v>
      </c>
      <c r="I5" t="s">
        <v>457</v>
      </c>
      <c r="J5" t="s">
        <v>30</v>
      </c>
      <c r="K5" t="s">
        <v>31</v>
      </c>
    </row>
    <row r="6" spans="1:11" x14ac:dyDescent="0.2">
      <c r="A6" s="28">
        <v>46120</v>
      </c>
      <c r="B6" t="s">
        <v>458</v>
      </c>
      <c r="C6" t="s">
        <v>87</v>
      </c>
      <c r="D6" t="s">
        <v>459</v>
      </c>
      <c r="E6">
        <v>1749165</v>
      </c>
      <c r="F6">
        <v>139933</v>
      </c>
      <c r="G6">
        <v>1889098</v>
      </c>
      <c r="H6" s="28">
        <v>46121</v>
      </c>
      <c r="I6" t="s">
        <v>460</v>
      </c>
      <c r="J6" t="s">
        <v>30</v>
      </c>
      <c r="K6" t="s">
        <v>31</v>
      </c>
    </row>
    <row r="7" spans="1:11" x14ac:dyDescent="0.2">
      <c r="A7" s="28">
        <v>46118</v>
      </c>
      <c r="B7" t="s">
        <v>461</v>
      </c>
      <c r="C7" t="s">
        <v>87</v>
      </c>
      <c r="D7" t="s">
        <v>462</v>
      </c>
      <c r="E7">
        <v>1650555</v>
      </c>
      <c r="F7">
        <v>132044</v>
      </c>
      <c r="G7">
        <v>1782599</v>
      </c>
      <c r="H7" s="28">
        <v>46119</v>
      </c>
      <c r="I7" t="s">
        <v>463</v>
      </c>
      <c r="J7" t="s">
        <v>30</v>
      </c>
      <c r="K7" t="s">
        <v>31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D45D-E9AA-4D02-A9F1-F69EAF2C516A}">
  <dimension ref="A1:K7"/>
  <sheetViews>
    <sheetView workbookViewId="0">
      <selection activeCell="A3" sqref="A3:K7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8.125" bestFit="1" customWidth="1"/>
    <col min="11" max="11" width="23" bestFit="1" customWidth="1"/>
  </cols>
  <sheetData>
    <row r="1" spans="1:11" ht="15" x14ac:dyDescent="0.25">
      <c r="A1" s="84" t="s">
        <v>464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46134</v>
      </c>
      <c r="B4" t="s">
        <v>452</v>
      </c>
      <c r="C4" t="s">
        <v>87</v>
      </c>
      <c r="D4" t="s">
        <v>453</v>
      </c>
      <c r="E4">
        <v>2952100</v>
      </c>
      <c r="F4">
        <v>236168</v>
      </c>
      <c r="G4">
        <v>3188268</v>
      </c>
      <c r="H4" s="28">
        <v>46135</v>
      </c>
      <c r="I4" t="s">
        <v>454</v>
      </c>
      <c r="J4" t="s">
        <v>30</v>
      </c>
      <c r="K4" t="s">
        <v>31</v>
      </c>
    </row>
    <row r="5" spans="1:11" x14ac:dyDescent="0.2">
      <c r="A5" s="28">
        <v>46127</v>
      </c>
      <c r="B5" t="s">
        <v>455</v>
      </c>
      <c r="C5" t="s">
        <v>87</v>
      </c>
      <c r="D5" t="s">
        <v>456</v>
      </c>
      <c r="E5">
        <v>1190660</v>
      </c>
      <c r="F5">
        <v>95253</v>
      </c>
      <c r="G5">
        <v>1285913</v>
      </c>
      <c r="H5" s="28">
        <v>46128</v>
      </c>
      <c r="I5" t="s">
        <v>457</v>
      </c>
      <c r="J5" t="s">
        <v>30</v>
      </c>
      <c r="K5" t="s">
        <v>31</v>
      </c>
    </row>
    <row r="6" spans="1:11" x14ac:dyDescent="0.2">
      <c r="A6" s="28">
        <v>46120</v>
      </c>
      <c r="B6" t="s">
        <v>458</v>
      </c>
      <c r="C6" t="s">
        <v>87</v>
      </c>
      <c r="D6" t="s">
        <v>459</v>
      </c>
      <c r="E6">
        <v>1749165</v>
      </c>
      <c r="F6">
        <v>139933</v>
      </c>
      <c r="G6">
        <v>1889098</v>
      </c>
      <c r="H6" s="28">
        <v>46121</v>
      </c>
      <c r="I6" t="s">
        <v>460</v>
      </c>
      <c r="J6" t="s">
        <v>30</v>
      </c>
      <c r="K6" t="s">
        <v>31</v>
      </c>
    </row>
    <row r="7" spans="1:11" x14ac:dyDescent="0.2">
      <c r="A7" s="28">
        <v>46118</v>
      </c>
      <c r="B7" t="s">
        <v>461</v>
      </c>
      <c r="C7" t="s">
        <v>87</v>
      </c>
      <c r="D7" t="s">
        <v>462</v>
      </c>
      <c r="E7">
        <v>1650555</v>
      </c>
      <c r="F7">
        <v>132044</v>
      </c>
      <c r="G7">
        <v>1782599</v>
      </c>
      <c r="H7" s="28">
        <v>46119</v>
      </c>
      <c r="I7" t="s">
        <v>463</v>
      </c>
      <c r="J7" t="s">
        <v>30</v>
      </c>
      <c r="K7" t="s">
        <v>31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4"/>
  <sheetViews>
    <sheetView workbookViewId="0">
      <selection activeCell="F11" sqref="F11"/>
    </sheetView>
  </sheetViews>
  <sheetFormatPr defaultRowHeight="14.25" x14ac:dyDescent="0.2"/>
  <cols>
    <col min="1" max="1" width="85.375" bestFit="1" customWidth="1"/>
    <col min="2" max="2" width="24" hidden="1" customWidth="1"/>
    <col min="3" max="3" width="17.625" hidden="1" customWidth="1"/>
    <col min="4" max="4" width="0.25" customWidth="1"/>
    <col min="5" max="5" width="17.375" customWidth="1"/>
    <col min="6" max="6" width="12.125" bestFit="1" customWidth="1"/>
  </cols>
  <sheetData>
    <row r="3" spans="1:6" x14ac:dyDescent="0.2">
      <c r="A3" s="33" t="s">
        <v>98</v>
      </c>
      <c r="B3" t="s">
        <v>99</v>
      </c>
      <c r="C3" t="s">
        <v>100</v>
      </c>
      <c r="D3" t="s">
        <v>102</v>
      </c>
    </row>
    <row r="4" spans="1:6" x14ac:dyDescent="0.2">
      <c r="A4" s="34" t="s">
        <v>66</v>
      </c>
      <c r="B4" s="85">
        <v>26810770</v>
      </c>
      <c r="C4" s="85">
        <v>2144861</v>
      </c>
      <c r="D4" s="85">
        <v>28955631</v>
      </c>
      <c r="E4" s="32">
        <f>'NAM SÀI GÒN'!F32</f>
        <v>16717440</v>
      </c>
      <c r="F4" s="35">
        <f t="shared" ref="F4:F16" si="0">E4*7.25%</f>
        <v>1212014.3999999999</v>
      </c>
    </row>
    <row r="5" spans="1:6" x14ac:dyDescent="0.2">
      <c r="A5" s="34" t="s">
        <v>74</v>
      </c>
      <c r="B5" s="85">
        <v>3789700</v>
      </c>
      <c r="C5" s="85">
        <v>303176</v>
      </c>
      <c r="D5" s="85">
        <v>4092876</v>
      </c>
      <c r="E5" s="32">
        <f>'BA ĐÌNH'!F24</f>
        <v>9100820</v>
      </c>
      <c r="F5" s="35">
        <f t="shared" si="0"/>
        <v>659809.44999999995</v>
      </c>
    </row>
    <row r="6" spans="1:6" x14ac:dyDescent="0.2">
      <c r="A6" s="34" t="s">
        <v>38</v>
      </c>
      <c r="B6" s="85">
        <v>2248160</v>
      </c>
      <c r="C6" s="85">
        <v>179852</v>
      </c>
      <c r="D6" s="85">
        <v>2428012</v>
      </c>
      <c r="E6" s="32">
        <f>'VŨNG TÀU'!F23</f>
        <v>8178640</v>
      </c>
      <c r="F6" s="35">
        <f t="shared" si="0"/>
        <v>592951.39999999991</v>
      </c>
    </row>
    <row r="7" spans="1:6" x14ac:dyDescent="0.2">
      <c r="A7" s="34" t="s">
        <v>46</v>
      </c>
      <c r="B7" s="85">
        <v>7879495</v>
      </c>
      <c r="C7" s="85">
        <v>630359</v>
      </c>
      <c r="D7" s="85">
        <v>8509854</v>
      </c>
      <c r="E7" s="32">
        <f>'BÌNH DƯƠNG'!F24</f>
        <v>3366210</v>
      </c>
      <c r="F7" s="35">
        <f t="shared" si="0"/>
        <v>244050.22499999998</v>
      </c>
    </row>
    <row r="8" spans="1:6" x14ac:dyDescent="0.2">
      <c r="A8" s="34" t="s">
        <v>42</v>
      </c>
      <c r="B8" s="85">
        <v>5935252</v>
      </c>
      <c r="C8" s="85">
        <v>474820</v>
      </c>
      <c r="D8" s="85">
        <v>6410072</v>
      </c>
      <c r="E8" s="32">
        <f>'BÌNH THUẬN'!F25</f>
        <v>5508480</v>
      </c>
      <c r="F8" s="35">
        <f t="shared" si="0"/>
        <v>399364.8</v>
      </c>
    </row>
    <row r="9" spans="1:6" x14ac:dyDescent="0.2">
      <c r="A9" s="34" t="s">
        <v>30</v>
      </c>
      <c r="B9" s="85">
        <v>7542480</v>
      </c>
      <c r="C9" s="85">
        <v>603398</v>
      </c>
      <c r="D9" s="85">
        <v>8145878</v>
      </c>
      <c r="E9" s="32">
        <f>'CẦN THƠ'!F25</f>
        <v>8475680</v>
      </c>
      <c r="F9" s="35">
        <f t="shared" si="0"/>
        <v>614486.79999999993</v>
      </c>
    </row>
    <row r="10" spans="1:6" x14ac:dyDescent="0.2">
      <c r="A10" s="34" t="s">
        <v>54</v>
      </c>
      <c r="B10" s="85">
        <v>7932865</v>
      </c>
      <c r="C10" s="85">
        <v>634628</v>
      </c>
      <c r="D10" s="85">
        <v>8567493</v>
      </c>
      <c r="E10" s="32">
        <f>'ĐÀ NẴNG'!F24</f>
        <v>10080155</v>
      </c>
      <c r="F10" s="35">
        <f t="shared" si="0"/>
        <v>730811.23749999993</v>
      </c>
    </row>
    <row r="11" spans="1:6" x14ac:dyDescent="0.2">
      <c r="A11" s="34" t="s">
        <v>50</v>
      </c>
      <c r="B11" s="85">
        <v>1714410</v>
      </c>
      <c r="C11" s="85">
        <v>137153</v>
      </c>
      <c r="D11" s="85">
        <v>1851563</v>
      </c>
      <c r="E11" s="32">
        <f>'ĐỒNG NAI'!F23</f>
        <v>5763530</v>
      </c>
      <c r="F11" s="35">
        <f t="shared" si="0"/>
        <v>417855.92499999999</v>
      </c>
    </row>
    <row r="12" spans="1:6" x14ac:dyDescent="0.2">
      <c r="A12" s="34" t="s">
        <v>58</v>
      </c>
      <c r="B12" s="85">
        <v>18243090</v>
      </c>
      <c r="C12" s="85">
        <v>1459447</v>
      </c>
      <c r="D12" s="85">
        <v>19702537</v>
      </c>
      <c r="E12" s="32">
        <f>'GÒ VẤP'!F29</f>
        <v>13010050</v>
      </c>
      <c r="F12" s="35">
        <f t="shared" si="0"/>
        <v>943228.62499999988</v>
      </c>
    </row>
    <row r="13" spans="1:6" x14ac:dyDescent="0.2">
      <c r="A13" s="34" t="s">
        <v>70</v>
      </c>
      <c r="B13" s="85">
        <v>11536920</v>
      </c>
      <c r="C13" s="85">
        <v>922955</v>
      </c>
      <c r="D13" s="85">
        <v>12459875</v>
      </c>
      <c r="E13" s="32">
        <f>'NHA TRANG'!F26</f>
        <v>9577320</v>
      </c>
      <c r="F13" s="35">
        <f t="shared" si="0"/>
        <v>694355.7</v>
      </c>
    </row>
    <row r="14" spans="1:6" x14ac:dyDescent="0.2">
      <c r="A14" s="34" t="s">
        <v>62</v>
      </c>
      <c r="B14" s="85">
        <v>1178385</v>
      </c>
      <c r="C14" s="85">
        <v>94270</v>
      </c>
      <c r="D14" s="85">
        <v>1272655</v>
      </c>
      <c r="E14" s="32">
        <f>'TÂN BÌNH'!F23</f>
        <v>2292135</v>
      </c>
      <c r="F14" s="35">
        <f t="shared" si="0"/>
        <v>166179.78749999998</v>
      </c>
    </row>
    <row r="15" spans="1:6" x14ac:dyDescent="0.2">
      <c r="A15" s="34" t="s">
        <v>78</v>
      </c>
      <c r="B15" s="85">
        <v>10402000</v>
      </c>
      <c r="C15" s="85">
        <v>832160</v>
      </c>
      <c r="D15" s="85">
        <v>11234160</v>
      </c>
      <c r="E15" s="32">
        <f>'TÂY HỒ'!F26</f>
        <v>19531460</v>
      </c>
      <c r="F15" s="35">
        <f t="shared" si="0"/>
        <v>1416030.8499999999</v>
      </c>
    </row>
    <row r="16" spans="1:6" x14ac:dyDescent="0.2">
      <c r="A16" s="34" t="s">
        <v>34</v>
      </c>
      <c r="B16" s="85">
        <v>11129600</v>
      </c>
      <c r="C16" s="85">
        <v>890368</v>
      </c>
      <c r="D16" s="85">
        <v>12019968</v>
      </c>
      <c r="E16" s="32">
        <f>VINH!F23</f>
        <v>18730735</v>
      </c>
      <c r="F16" s="35">
        <f t="shared" si="0"/>
        <v>1357978.2874999999</v>
      </c>
    </row>
    <row r="17" spans="1:6" x14ac:dyDescent="0.2">
      <c r="A17" s="34" t="s">
        <v>97</v>
      </c>
      <c r="B17" s="85">
        <v>116343127</v>
      </c>
      <c r="C17" s="85">
        <v>9307447</v>
      </c>
      <c r="D17" s="85">
        <v>125650574</v>
      </c>
    </row>
    <row r="19" spans="1:6" x14ac:dyDescent="0.2">
      <c r="A19" s="34" t="s">
        <v>103</v>
      </c>
    </row>
    <row r="20" spans="1:6" x14ac:dyDescent="0.2">
      <c r="A20" t="s">
        <v>104</v>
      </c>
    </row>
    <row r="21" spans="1:6" x14ac:dyDescent="0.2">
      <c r="A21" t="s">
        <v>105</v>
      </c>
    </row>
    <row r="22" spans="1:6" x14ac:dyDescent="0.2">
      <c r="A22" t="s">
        <v>66</v>
      </c>
    </row>
    <row r="23" spans="1:6" x14ac:dyDescent="0.2">
      <c r="A23" t="s">
        <v>106</v>
      </c>
      <c r="E23" s="32">
        <f>'PHÚ THỌ'!F24</f>
        <v>3425355</v>
      </c>
      <c r="F23" s="35">
        <f>E23*7.25%</f>
        <v>248338.23749999999</v>
      </c>
    </row>
    <row r="24" spans="1:6" x14ac:dyDescent="0.2">
      <c r="A24" t="s">
        <v>107</v>
      </c>
    </row>
  </sheetData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83"/>
  <sheetViews>
    <sheetView topLeftCell="A55" zoomScaleNormal="100" workbookViewId="0">
      <selection activeCell="F4" sqref="F4:F73"/>
    </sheetView>
  </sheetViews>
  <sheetFormatPr defaultColWidth="9.125" defaultRowHeight="14.25" outlineLevelRow="1" x14ac:dyDescent="0.2"/>
  <cols>
    <col min="1" max="1" width="1.375" customWidth="1"/>
    <col min="2" max="2" width="14.25" style="28" customWidth="1"/>
    <col min="3" max="3" width="10.375" customWidth="1"/>
    <col min="4" max="4" width="14.25" customWidth="1"/>
    <col min="5" max="5" width="19.875" customWidth="1"/>
    <col min="6" max="6" width="14.375" style="32" customWidth="1"/>
    <col min="7" max="7" width="11.5" style="32" customWidth="1"/>
    <col min="8" max="8" width="12.75" style="32" customWidth="1"/>
    <col min="9" max="9" width="14.25" style="28" customWidth="1"/>
    <col min="10" max="10" width="11.375" customWidth="1"/>
    <col min="11" max="11" width="62.875" customWidth="1"/>
    <col min="12" max="12" width="21.375" customWidth="1"/>
  </cols>
  <sheetData>
    <row r="1" spans="1:12" ht="18.75" x14ac:dyDescent="0.3">
      <c r="A1" s="57" t="s">
        <v>88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2" x14ac:dyDescent="0.2">
      <c r="A2" s="58" t="s">
        <v>262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30" customHeight="1" x14ac:dyDescent="0.2">
      <c r="B3" s="25" t="s">
        <v>17</v>
      </c>
      <c r="C3" s="26" t="s">
        <v>15</v>
      </c>
      <c r="D3" s="26" t="s">
        <v>89</v>
      </c>
      <c r="E3" s="26" t="s">
        <v>90</v>
      </c>
      <c r="F3" s="27" t="s">
        <v>91</v>
      </c>
      <c r="G3" s="27" t="s">
        <v>92</v>
      </c>
      <c r="H3" s="27" t="s">
        <v>101</v>
      </c>
      <c r="I3" s="25" t="s">
        <v>93</v>
      </c>
      <c r="J3" s="26" t="s">
        <v>94</v>
      </c>
      <c r="K3" s="26" t="s">
        <v>95</v>
      </c>
      <c r="L3" s="26" t="s">
        <v>96</v>
      </c>
    </row>
    <row r="4" spans="1:12" outlineLevel="1" x14ac:dyDescent="0.2">
      <c r="B4" s="40">
        <v>46235</v>
      </c>
      <c r="C4" s="23" t="s">
        <v>126</v>
      </c>
      <c r="D4" s="30" t="s">
        <v>87</v>
      </c>
      <c r="E4" s="23" t="s">
        <v>264</v>
      </c>
      <c r="F4" s="41">
        <v>1749165</v>
      </c>
      <c r="G4" s="41">
        <v>139933</v>
      </c>
      <c r="H4" s="41">
        <v>1889098</v>
      </c>
      <c r="I4" s="40">
        <v>46235</v>
      </c>
      <c r="J4" s="23" t="s">
        <v>194</v>
      </c>
      <c r="K4" s="23" t="s">
        <v>78</v>
      </c>
      <c r="L4" s="23" t="s">
        <v>79</v>
      </c>
    </row>
    <row r="5" spans="1:12" outlineLevel="1" x14ac:dyDescent="0.2">
      <c r="B5" s="40">
        <v>46238</v>
      </c>
      <c r="C5" s="23" t="s">
        <v>127</v>
      </c>
      <c r="D5" s="30" t="s">
        <v>87</v>
      </c>
      <c r="E5" s="23" t="s">
        <v>265</v>
      </c>
      <c r="F5" s="41">
        <v>2385480</v>
      </c>
      <c r="G5" s="41">
        <v>190838</v>
      </c>
      <c r="H5" s="41">
        <v>2576318</v>
      </c>
      <c r="I5" s="40">
        <v>46238</v>
      </c>
      <c r="J5" s="23" t="s">
        <v>195</v>
      </c>
      <c r="K5" s="23" t="s">
        <v>38</v>
      </c>
      <c r="L5" s="23" t="s">
        <v>39</v>
      </c>
    </row>
    <row r="6" spans="1:12" outlineLevel="1" x14ac:dyDescent="0.2">
      <c r="B6" s="40">
        <v>46238</v>
      </c>
      <c r="C6" s="23" t="s">
        <v>128</v>
      </c>
      <c r="D6" s="30" t="s">
        <v>87</v>
      </c>
      <c r="E6" s="23" t="s">
        <v>266</v>
      </c>
      <c r="F6" s="41">
        <v>2195455</v>
      </c>
      <c r="G6" s="41">
        <v>175636</v>
      </c>
      <c r="H6" s="41">
        <v>2371091</v>
      </c>
      <c r="I6" s="40">
        <v>46238</v>
      </c>
      <c r="J6" s="23" t="s">
        <v>196</v>
      </c>
      <c r="K6" s="23" t="s">
        <v>30</v>
      </c>
      <c r="L6" s="23" t="s">
        <v>31</v>
      </c>
    </row>
    <row r="7" spans="1:12" outlineLevel="1" x14ac:dyDescent="0.2">
      <c r="B7" s="40">
        <v>46238</v>
      </c>
      <c r="C7" s="23" t="s">
        <v>129</v>
      </c>
      <c r="D7" s="30" t="s">
        <v>87</v>
      </c>
      <c r="E7" s="23" t="s">
        <v>267</v>
      </c>
      <c r="F7" s="41">
        <v>1262100</v>
      </c>
      <c r="G7" s="41">
        <v>100968</v>
      </c>
      <c r="H7" s="41">
        <v>1363068</v>
      </c>
      <c r="I7" s="40">
        <v>46238</v>
      </c>
      <c r="J7" s="23" t="s">
        <v>197</v>
      </c>
      <c r="K7" s="23" t="s">
        <v>70</v>
      </c>
      <c r="L7" s="23" t="s">
        <v>71</v>
      </c>
    </row>
    <row r="8" spans="1:12" outlineLevel="1" x14ac:dyDescent="0.2">
      <c r="B8" s="40">
        <v>46238</v>
      </c>
      <c r="C8" s="23" t="s">
        <v>130</v>
      </c>
      <c r="D8" s="30" t="s">
        <v>87</v>
      </c>
      <c r="E8" s="23" t="s">
        <v>268</v>
      </c>
      <c r="F8" s="41">
        <v>1220680</v>
      </c>
      <c r="G8" s="41">
        <v>97654</v>
      </c>
      <c r="H8" s="41">
        <v>1318334</v>
      </c>
      <c r="I8" s="40">
        <v>46238</v>
      </c>
      <c r="J8" s="23" t="s">
        <v>198</v>
      </c>
      <c r="K8" s="23" t="s">
        <v>66</v>
      </c>
      <c r="L8" s="23" t="s">
        <v>67</v>
      </c>
    </row>
    <row r="9" spans="1:12" outlineLevel="1" x14ac:dyDescent="0.2">
      <c r="B9" s="40">
        <v>46238</v>
      </c>
      <c r="C9" s="23" t="s">
        <v>131</v>
      </c>
      <c r="D9" s="30" t="s">
        <v>87</v>
      </c>
      <c r="E9" s="23" t="s">
        <v>269</v>
      </c>
      <c r="F9" s="41">
        <v>2524200</v>
      </c>
      <c r="G9" s="41">
        <v>201936</v>
      </c>
      <c r="H9" s="41">
        <v>2726136</v>
      </c>
      <c r="I9" s="40">
        <v>46238</v>
      </c>
      <c r="J9" s="23" t="s">
        <v>199</v>
      </c>
      <c r="K9" s="23" t="s">
        <v>38</v>
      </c>
      <c r="L9" s="23" t="s">
        <v>39</v>
      </c>
    </row>
    <row r="10" spans="1:12" outlineLevel="1" x14ac:dyDescent="0.2">
      <c r="B10" s="40">
        <v>46238</v>
      </c>
      <c r="C10" s="23" t="s">
        <v>132</v>
      </c>
      <c r="D10" s="30" t="s">
        <v>87</v>
      </c>
      <c r="E10" s="23" t="s">
        <v>270</v>
      </c>
      <c r="F10" s="41">
        <v>589630</v>
      </c>
      <c r="G10" s="41">
        <v>47170</v>
      </c>
      <c r="H10" s="41">
        <v>636800</v>
      </c>
      <c r="I10" s="40">
        <v>46238</v>
      </c>
      <c r="J10" s="23" t="s">
        <v>200</v>
      </c>
      <c r="K10" s="23" t="s">
        <v>120</v>
      </c>
      <c r="L10" s="23" t="s">
        <v>67</v>
      </c>
    </row>
    <row r="11" spans="1:12" outlineLevel="1" x14ac:dyDescent="0.2">
      <c r="B11" s="40">
        <v>46238</v>
      </c>
      <c r="C11" s="23" t="s">
        <v>133</v>
      </c>
      <c r="D11" s="30" t="s">
        <v>87</v>
      </c>
      <c r="E11" s="23" t="s">
        <v>271</v>
      </c>
      <c r="F11" s="41">
        <v>6886795</v>
      </c>
      <c r="G11" s="41">
        <v>550944</v>
      </c>
      <c r="H11" s="41">
        <v>7437739</v>
      </c>
      <c r="I11" s="40">
        <v>46238</v>
      </c>
      <c r="J11" s="23" t="s">
        <v>201</v>
      </c>
      <c r="K11" s="23" t="s">
        <v>34</v>
      </c>
      <c r="L11" s="23" t="s">
        <v>35</v>
      </c>
    </row>
    <row r="12" spans="1:12" outlineLevel="1" x14ac:dyDescent="0.2">
      <c r="B12" s="40">
        <v>46238</v>
      </c>
      <c r="C12" s="23" t="s">
        <v>134</v>
      </c>
      <c r="D12" s="30" t="s">
        <v>87</v>
      </c>
      <c r="E12" s="23" t="s">
        <v>272</v>
      </c>
      <c r="F12" s="41">
        <v>1126645</v>
      </c>
      <c r="G12" s="41">
        <v>90132</v>
      </c>
      <c r="H12" s="41">
        <v>1216777</v>
      </c>
      <c r="I12" s="40">
        <v>46238</v>
      </c>
      <c r="J12" s="23" t="s">
        <v>202</v>
      </c>
      <c r="K12" s="23" t="s">
        <v>42</v>
      </c>
      <c r="L12" s="23" t="s">
        <v>43</v>
      </c>
    </row>
    <row r="13" spans="1:12" outlineLevel="1" x14ac:dyDescent="0.2">
      <c r="B13" s="40">
        <v>46238</v>
      </c>
      <c r="C13" s="23" t="s">
        <v>135</v>
      </c>
      <c r="D13" s="30" t="s">
        <v>87</v>
      </c>
      <c r="E13" s="23" t="s">
        <v>273</v>
      </c>
      <c r="F13" s="41">
        <v>1262100</v>
      </c>
      <c r="G13" s="41">
        <v>100968</v>
      </c>
      <c r="H13" s="41">
        <v>1363068</v>
      </c>
      <c r="I13" s="40">
        <v>46238</v>
      </c>
      <c r="J13" s="23" t="s">
        <v>203</v>
      </c>
      <c r="K13" s="23" t="s">
        <v>58</v>
      </c>
      <c r="L13" s="23" t="s">
        <v>59</v>
      </c>
    </row>
    <row r="14" spans="1:12" outlineLevel="1" x14ac:dyDescent="0.2">
      <c r="B14" s="40">
        <v>46239</v>
      </c>
      <c r="C14" s="23" t="s">
        <v>136</v>
      </c>
      <c r="D14" s="30" t="s">
        <v>87</v>
      </c>
      <c r="E14" s="23" t="s">
        <v>274</v>
      </c>
      <c r="F14" s="41">
        <v>583055</v>
      </c>
      <c r="G14" s="41">
        <v>46644</v>
      </c>
      <c r="H14" s="41">
        <v>629699</v>
      </c>
      <c r="I14" s="40">
        <v>46239</v>
      </c>
      <c r="J14" s="23" t="s">
        <v>204</v>
      </c>
      <c r="K14" s="23" t="s">
        <v>62</v>
      </c>
      <c r="L14" s="23" t="s">
        <v>63</v>
      </c>
    </row>
    <row r="15" spans="1:12" outlineLevel="1" x14ac:dyDescent="0.2">
      <c r="B15" s="40">
        <v>46240</v>
      </c>
      <c r="C15" s="23" t="s">
        <v>137</v>
      </c>
      <c r="D15" s="30" t="s">
        <v>87</v>
      </c>
      <c r="E15" s="23" t="s">
        <v>275</v>
      </c>
      <c r="F15" s="41">
        <v>991190</v>
      </c>
      <c r="G15" s="41">
        <v>79295</v>
      </c>
      <c r="H15" s="41">
        <v>1070485</v>
      </c>
      <c r="I15" s="40">
        <v>46240</v>
      </c>
      <c r="J15" s="23" t="s">
        <v>205</v>
      </c>
      <c r="K15" s="23" t="s">
        <v>54</v>
      </c>
      <c r="L15" s="23" t="s">
        <v>55</v>
      </c>
    </row>
    <row r="16" spans="1:12" outlineLevel="1" x14ac:dyDescent="0.2">
      <c r="B16" s="40">
        <v>46241</v>
      </c>
      <c r="C16" s="23" t="s">
        <v>138</v>
      </c>
      <c r="D16" s="30" t="s">
        <v>87</v>
      </c>
      <c r="E16" s="23" t="s">
        <v>276</v>
      </c>
      <c r="F16" s="41">
        <v>1172685</v>
      </c>
      <c r="G16" s="41">
        <v>93815</v>
      </c>
      <c r="H16" s="41">
        <v>1266500</v>
      </c>
      <c r="I16" s="40">
        <v>46241</v>
      </c>
      <c r="J16" s="23" t="s">
        <v>206</v>
      </c>
      <c r="K16" s="23" t="s">
        <v>66</v>
      </c>
      <c r="L16" s="23" t="s">
        <v>67</v>
      </c>
    </row>
    <row r="17" spans="2:12" outlineLevel="1" x14ac:dyDescent="0.2">
      <c r="B17" s="40">
        <v>46241</v>
      </c>
      <c r="C17" s="23" t="s">
        <v>139</v>
      </c>
      <c r="D17" s="30" t="s">
        <v>87</v>
      </c>
      <c r="E17" s="23" t="s">
        <v>277</v>
      </c>
      <c r="F17" s="41">
        <v>1126645</v>
      </c>
      <c r="G17" s="41">
        <v>90132</v>
      </c>
      <c r="H17" s="41">
        <v>1216777</v>
      </c>
      <c r="I17" s="40">
        <v>46241</v>
      </c>
      <c r="J17" s="23" t="s">
        <v>207</v>
      </c>
      <c r="K17" s="23" t="s">
        <v>120</v>
      </c>
      <c r="L17" s="23" t="s">
        <v>67</v>
      </c>
    </row>
    <row r="18" spans="2:12" outlineLevel="1" x14ac:dyDescent="0.2">
      <c r="B18" s="40">
        <v>46241</v>
      </c>
      <c r="C18" s="23" t="s">
        <v>140</v>
      </c>
      <c r="D18" s="30" t="s">
        <v>87</v>
      </c>
      <c r="E18" s="23" t="s">
        <v>278</v>
      </c>
      <c r="F18" s="41">
        <v>1067500</v>
      </c>
      <c r="G18" s="41">
        <v>85400</v>
      </c>
      <c r="H18" s="41">
        <v>1152900</v>
      </c>
      <c r="I18" s="40">
        <v>46241</v>
      </c>
      <c r="J18" s="23" t="s">
        <v>208</v>
      </c>
      <c r="K18" s="23" t="s">
        <v>58</v>
      </c>
      <c r="L18" s="23" t="s">
        <v>59</v>
      </c>
    </row>
    <row r="19" spans="2:12" outlineLevel="1" x14ac:dyDescent="0.2">
      <c r="B19" s="40">
        <v>46241</v>
      </c>
      <c r="C19" s="23" t="s">
        <v>141</v>
      </c>
      <c r="D19" s="30" t="s">
        <v>87</v>
      </c>
      <c r="E19" s="23" t="s">
        <v>279</v>
      </c>
      <c r="F19" s="41">
        <v>1179260</v>
      </c>
      <c r="G19" s="41">
        <v>94341</v>
      </c>
      <c r="H19" s="41">
        <v>1273601</v>
      </c>
      <c r="I19" s="40">
        <v>46241</v>
      </c>
      <c r="J19" s="23" t="s">
        <v>209</v>
      </c>
      <c r="K19" s="23" t="s">
        <v>46</v>
      </c>
      <c r="L19" s="23" t="s">
        <v>47</v>
      </c>
    </row>
    <row r="20" spans="2:12" outlineLevel="1" x14ac:dyDescent="0.2">
      <c r="B20" s="40">
        <v>46241</v>
      </c>
      <c r="C20" s="23" t="s">
        <v>142</v>
      </c>
      <c r="D20" s="30" t="s">
        <v>87</v>
      </c>
      <c r="E20" s="23" t="s">
        <v>280</v>
      </c>
      <c r="F20" s="41">
        <v>1220680</v>
      </c>
      <c r="G20" s="41">
        <v>97654</v>
      </c>
      <c r="H20" s="41">
        <v>1318334</v>
      </c>
      <c r="I20" s="40">
        <v>46241</v>
      </c>
      <c r="J20" s="23" t="s">
        <v>210</v>
      </c>
      <c r="K20" s="23" t="s">
        <v>66</v>
      </c>
      <c r="L20" s="23" t="s">
        <v>67</v>
      </c>
    </row>
    <row r="21" spans="2:12" outlineLevel="1" x14ac:dyDescent="0.2">
      <c r="B21" s="40">
        <v>46244</v>
      </c>
      <c r="C21" s="23" t="s">
        <v>143</v>
      </c>
      <c r="D21" s="30" t="s">
        <v>87</v>
      </c>
      <c r="E21" s="23" t="s">
        <v>281</v>
      </c>
      <c r="F21" s="41">
        <v>4091915</v>
      </c>
      <c r="G21" s="41">
        <v>327353</v>
      </c>
      <c r="H21" s="41">
        <v>4419268</v>
      </c>
      <c r="I21" s="40">
        <v>46244</v>
      </c>
      <c r="J21" s="23" t="s">
        <v>211</v>
      </c>
      <c r="K21" s="23" t="s">
        <v>74</v>
      </c>
      <c r="L21" s="23" t="s">
        <v>75</v>
      </c>
    </row>
    <row r="22" spans="2:12" outlineLevel="1" x14ac:dyDescent="0.2">
      <c r="B22" s="40">
        <v>46245</v>
      </c>
      <c r="C22" s="23" t="s">
        <v>144</v>
      </c>
      <c r="D22" s="30" t="s">
        <v>87</v>
      </c>
      <c r="E22" s="23" t="s">
        <v>282</v>
      </c>
      <c r="F22" s="41">
        <v>1214105</v>
      </c>
      <c r="G22" s="41">
        <v>97128</v>
      </c>
      <c r="H22" s="41">
        <v>1311233</v>
      </c>
      <c r="I22" s="40">
        <v>46245</v>
      </c>
      <c r="J22" s="23" t="s">
        <v>212</v>
      </c>
      <c r="K22" s="23" t="s">
        <v>58</v>
      </c>
      <c r="L22" s="23" t="s">
        <v>59</v>
      </c>
    </row>
    <row r="23" spans="2:12" outlineLevel="1" x14ac:dyDescent="0.2">
      <c r="B23" s="40">
        <v>46245</v>
      </c>
      <c r="C23" s="23" t="s">
        <v>145</v>
      </c>
      <c r="D23" s="30" t="s">
        <v>87</v>
      </c>
      <c r="E23" s="23" t="s">
        <v>283</v>
      </c>
      <c r="F23" s="41">
        <v>991190</v>
      </c>
      <c r="G23" s="41">
        <v>79295</v>
      </c>
      <c r="H23" s="41">
        <v>1070485</v>
      </c>
      <c r="I23" s="40">
        <v>46245</v>
      </c>
      <c r="J23" s="23" t="s">
        <v>213</v>
      </c>
      <c r="K23" s="23" t="s">
        <v>263</v>
      </c>
      <c r="L23" s="23" t="s">
        <v>71</v>
      </c>
    </row>
    <row r="24" spans="2:12" outlineLevel="1" x14ac:dyDescent="0.2">
      <c r="B24" s="40">
        <v>46245</v>
      </c>
      <c r="C24" s="23" t="s">
        <v>146</v>
      </c>
      <c r="D24" s="30" t="s">
        <v>87</v>
      </c>
      <c r="E24" s="23" t="s">
        <v>284</v>
      </c>
      <c r="F24" s="41">
        <v>1262100</v>
      </c>
      <c r="G24" s="41">
        <v>100968</v>
      </c>
      <c r="H24" s="41">
        <v>1363068</v>
      </c>
      <c r="I24" s="40">
        <v>46245</v>
      </c>
      <c r="J24" s="23" t="s">
        <v>214</v>
      </c>
      <c r="K24" s="23" t="s">
        <v>30</v>
      </c>
      <c r="L24" s="23" t="s">
        <v>31</v>
      </c>
    </row>
    <row r="25" spans="2:12" outlineLevel="1" x14ac:dyDescent="0.2">
      <c r="B25" s="40">
        <v>46245</v>
      </c>
      <c r="C25" s="23" t="s">
        <v>147</v>
      </c>
      <c r="D25" s="30" t="s">
        <v>87</v>
      </c>
      <c r="E25" s="23" t="s">
        <v>285</v>
      </c>
      <c r="F25" s="41">
        <v>3470705</v>
      </c>
      <c r="G25" s="41">
        <v>277656</v>
      </c>
      <c r="H25" s="41">
        <v>3748361</v>
      </c>
      <c r="I25" s="40">
        <v>46245</v>
      </c>
      <c r="J25" s="23" t="s">
        <v>215</v>
      </c>
      <c r="K25" s="23" t="s">
        <v>54</v>
      </c>
      <c r="L25" s="23" t="s">
        <v>55</v>
      </c>
    </row>
    <row r="26" spans="2:12" outlineLevel="1" x14ac:dyDescent="0.2">
      <c r="B26" s="40">
        <v>46246</v>
      </c>
      <c r="C26" s="23" t="s">
        <v>148</v>
      </c>
      <c r="D26" s="30" t="s">
        <v>87</v>
      </c>
      <c r="E26" s="23" t="s">
        <v>286</v>
      </c>
      <c r="F26" s="41">
        <v>1851730</v>
      </c>
      <c r="G26" s="41">
        <v>148138</v>
      </c>
      <c r="H26" s="41">
        <v>1999868</v>
      </c>
      <c r="I26" s="40">
        <v>46246</v>
      </c>
      <c r="J26" s="23" t="s">
        <v>216</v>
      </c>
      <c r="K26" s="23" t="s">
        <v>66</v>
      </c>
      <c r="L26" s="23" t="s">
        <v>67</v>
      </c>
    </row>
    <row r="27" spans="2:12" outlineLevel="1" x14ac:dyDescent="0.2">
      <c r="B27" s="40">
        <v>46246</v>
      </c>
      <c r="C27" s="23" t="s">
        <v>149</v>
      </c>
      <c r="D27" s="30" t="s">
        <v>87</v>
      </c>
      <c r="E27" s="23" t="s">
        <v>287</v>
      </c>
      <c r="F27" s="41">
        <v>533750</v>
      </c>
      <c r="G27" s="41">
        <v>42700</v>
      </c>
      <c r="H27" s="41">
        <v>576450</v>
      </c>
      <c r="I27" s="40">
        <v>46246</v>
      </c>
      <c r="J27" s="23" t="s">
        <v>217</v>
      </c>
      <c r="K27" s="23" t="s">
        <v>46</v>
      </c>
      <c r="L27" s="23" t="s">
        <v>47</v>
      </c>
    </row>
    <row r="28" spans="2:12" outlineLevel="1" x14ac:dyDescent="0.2">
      <c r="B28" s="40">
        <v>46246</v>
      </c>
      <c r="C28" s="23" t="s">
        <v>150</v>
      </c>
      <c r="D28" s="30" t="s">
        <v>87</v>
      </c>
      <c r="E28" s="23" t="s">
        <v>288</v>
      </c>
      <c r="F28" s="41">
        <v>1166110</v>
      </c>
      <c r="G28" s="41">
        <v>93289</v>
      </c>
      <c r="H28" s="41">
        <v>1259399</v>
      </c>
      <c r="I28" s="40">
        <v>46246</v>
      </c>
      <c r="J28" s="23" t="s">
        <v>218</v>
      </c>
      <c r="K28" s="23" t="s">
        <v>66</v>
      </c>
      <c r="L28" s="23" t="s">
        <v>67</v>
      </c>
    </row>
    <row r="29" spans="2:12" outlineLevel="1" x14ac:dyDescent="0.2">
      <c r="B29" s="40">
        <v>46247</v>
      </c>
      <c r="C29" s="23" t="s">
        <v>151</v>
      </c>
      <c r="D29" s="30" t="s">
        <v>87</v>
      </c>
      <c r="E29" s="23" t="s">
        <v>289</v>
      </c>
      <c r="F29" s="41">
        <v>2345370</v>
      </c>
      <c r="G29" s="41">
        <v>187630</v>
      </c>
      <c r="H29" s="41">
        <v>2533000</v>
      </c>
      <c r="I29" s="40">
        <v>46247</v>
      </c>
      <c r="J29" s="23" t="s">
        <v>219</v>
      </c>
      <c r="K29" s="23" t="s">
        <v>50</v>
      </c>
      <c r="L29" s="23" t="s">
        <v>51</v>
      </c>
    </row>
    <row r="30" spans="2:12" outlineLevel="1" x14ac:dyDescent="0.2">
      <c r="B30" s="40">
        <v>46247</v>
      </c>
      <c r="C30" s="23" t="s">
        <v>152</v>
      </c>
      <c r="D30" s="30" t="s">
        <v>87</v>
      </c>
      <c r="E30" s="23" t="s">
        <v>290</v>
      </c>
      <c r="F30" s="41">
        <v>1709700</v>
      </c>
      <c r="G30" s="41">
        <v>136776</v>
      </c>
      <c r="H30" s="41">
        <v>1846476</v>
      </c>
      <c r="I30" s="40">
        <v>46247</v>
      </c>
      <c r="J30" s="23" t="s">
        <v>220</v>
      </c>
      <c r="K30" s="23" t="s">
        <v>70</v>
      </c>
      <c r="L30" s="23" t="s">
        <v>71</v>
      </c>
    </row>
    <row r="31" spans="2:12" outlineLevel="1" x14ac:dyDescent="0.2">
      <c r="B31" s="40">
        <v>46248</v>
      </c>
      <c r="C31" s="23" t="s">
        <v>153</v>
      </c>
      <c r="D31" s="30" t="s">
        <v>87</v>
      </c>
      <c r="E31" s="23" t="s">
        <v>291</v>
      </c>
      <c r="F31" s="41">
        <v>583055</v>
      </c>
      <c r="G31" s="41">
        <v>46644</v>
      </c>
      <c r="H31" s="41">
        <v>629699</v>
      </c>
      <c r="I31" s="40">
        <v>46248</v>
      </c>
      <c r="J31" s="23" t="s">
        <v>221</v>
      </c>
      <c r="K31" s="23" t="s">
        <v>58</v>
      </c>
      <c r="L31" s="23" t="s">
        <v>59</v>
      </c>
    </row>
    <row r="32" spans="2:12" outlineLevel="1" x14ac:dyDescent="0.2">
      <c r="B32" s="40">
        <v>46248</v>
      </c>
      <c r="C32" s="23" t="s">
        <v>154</v>
      </c>
      <c r="D32" s="30" t="s">
        <v>87</v>
      </c>
      <c r="E32" s="23" t="s">
        <v>292</v>
      </c>
      <c r="F32" s="41">
        <v>1166110</v>
      </c>
      <c r="G32" s="41">
        <v>93289</v>
      </c>
      <c r="H32" s="41">
        <v>1259399</v>
      </c>
      <c r="I32" s="40">
        <v>46248</v>
      </c>
      <c r="J32" s="23" t="s">
        <v>222</v>
      </c>
      <c r="K32" s="23" t="s">
        <v>66</v>
      </c>
      <c r="L32" s="23" t="s">
        <v>67</v>
      </c>
    </row>
    <row r="33" spans="2:12" outlineLevel="1" x14ac:dyDescent="0.2">
      <c r="B33" s="40">
        <v>46248</v>
      </c>
      <c r="C33" s="23" t="s">
        <v>155</v>
      </c>
      <c r="D33" s="30" t="s">
        <v>87</v>
      </c>
      <c r="E33" s="23" t="s">
        <v>293</v>
      </c>
      <c r="F33" s="41">
        <v>2345370</v>
      </c>
      <c r="G33" s="41">
        <v>187630</v>
      </c>
      <c r="H33" s="41">
        <v>2533000</v>
      </c>
      <c r="I33" s="40">
        <v>46248</v>
      </c>
      <c r="J33" s="23" t="s">
        <v>223</v>
      </c>
      <c r="K33" s="23" t="s">
        <v>58</v>
      </c>
      <c r="L33" s="23" t="s">
        <v>59</v>
      </c>
    </row>
    <row r="34" spans="2:12" outlineLevel="1" x14ac:dyDescent="0.2">
      <c r="B34" s="40">
        <v>46249</v>
      </c>
      <c r="C34" s="23" t="s">
        <v>156</v>
      </c>
      <c r="D34" s="30" t="s">
        <v>87</v>
      </c>
      <c r="E34" s="23" t="s">
        <v>294</v>
      </c>
      <c r="F34" s="41">
        <v>2292135</v>
      </c>
      <c r="G34" s="41">
        <v>183371</v>
      </c>
      <c r="H34" s="41">
        <v>2475506</v>
      </c>
      <c r="I34" s="40">
        <v>46249</v>
      </c>
      <c r="J34" s="23" t="s">
        <v>224</v>
      </c>
      <c r="K34" s="23" t="s">
        <v>78</v>
      </c>
      <c r="L34" s="23" t="s">
        <v>79</v>
      </c>
    </row>
    <row r="35" spans="2:12" outlineLevel="1" x14ac:dyDescent="0.2">
      <c r="B35" s="40">
        <v>46249</v>
      </c>
      <c r="C35" s="23" t="s">
        <v>157</v>
      </c>
      <c r="D35" s="30" t="s">
        <v>87</v>
      </c>
      <c r="E35" s="23" t="s">
        <v>295</v>
      </c>
      <c r="F35" s="41">
        <v>3368855</v>
      </c>
      <c r="G35" s="41">
        <v>269508</v>
      </c>
      <c r="H35" s="41">
        <v>3638363</v>
      </c>
      <c r="I35" s="40">
        <v>46249</v>
      </c>
      <c r="J35" s="23" t="s">
        <v>225</v>
      </c>
      <c r="K35" s="23" t="s">
        <v>54</v>
      </c>
      <c r="L35" s="23" t="s">
        <v>55</v>
      </c>
    </row>
    <row r="36" spans="2:12" outlineLevel="1" x14ac:dyDescent="0.2">
      <c r="B36" s="40">
        <v>46249</v>
      </c>
      <c r="C36" s="23" t="s">
        <v>158</v>
      </c>
      <c r="D36" s="30" t="s">
        <v>87</v>
      </c>
      <c r="E36" s="23" t="s">
        <v>296</v>
      </c>
      <c r="F36" s="41">
        <v>1119450</v>
      </c>
      <c r="G36" s="41">
        <v>89556</v>
      </c>
      <c r="H36" s="41">
        <v>1209006</v>
      </c>
      <c r="I36" s="40">
        <v>46249</v>
      </c>
      <c r="J36" s="23" t="s">
        <v>226</v>
      </c>
      <c r="K36" s="23" t="s">
        <v>42</v>
      </c>
      <c r="L36" s="23" t="s">
        <v>43</v>
      </c>
    </row>
    <row r="37" spans="2:12" outlineLevel="1" x14ac:dyDescent="0.2">
      <c r="B37" s="40">
        <v>46249</v>
      </c>
      <c r="C37" s="23" t="s">
        <v>159</v>
      </c>
      <c r="D37" s="30" t="s">
        <v>87</v>
      </c>
      <c r="E37" s="23" t="s">
        <v>297</v>
      </c>
      <c r="F37" s="41">
        <v>1119450</v>
      </c>
      <c r="G37" s="41">
        <v>89556</v>
      </c>
      <c r="H37" s="41">
        <v>1209006</v>
      </c>
      <c r="I37" s="40">
        <v>46249</v>
      </c>
      <c r="J37" s="23" t="s">
        <v>227</v>
      </c>
      <c r="K37" s="23" t="s">
        <v>74</v>
      </c>
      <c r="L37" s="23" t="s">
        <v>75</v>
      </c>
    </row>
    <row r="38" spans="2:12" outlineLevel="1" x14ac:dyDescent="0.2">
      <c r="B38" s="40">
        <v>46249</v>
      </c>
      <c r="C38" s="23" t="s">
        <v>160</v>
      </c>
      <c r="D38" s="30" t="s">
        <v>87</v>
      </c>
      <c r="E38" s="23" t="s">
        <v>298</v>
      </c>
      <c r="F38" s="41">
        <v>2386790</v>
      </c>
      <c r="G38" s="41">
        <v>190943</v>
      </c>
      <c r="H38" s="41">
        <v>2577733</v>
      </c>
      <c r="I38" s="40">
        <v>46249</v>
      </c>
      <c r="J38" s="23" t="s">
        <v>228</v>
      </c>
      <c r="K38" s="23" t="s">
        <v>78</v>
      </c>
      <c r="L38" s="23" t="s">
        <v>79</v>
      </c>
    </row>
    <row r="39" spans="2:12" outlineLevel="1" x14ac:dyDescent="0.2">
      <c r="B39" s="40">
        <v>46252</v>
      </c>
      <c r="C39" s="23" t="s">
        <v>161</v>
      </c>
      <c r="D39" s="30" t="s">
        <v>87</v>
      </c>
      <c r="E39" s="23" t="s">
        <v>299</v>
      </c>
      <c r="F39" s="41">
        <v>2249405</v>
      </c>
      <c r="G39" s="41">
        <v>179952</v>
      </c>
      <c r="H39" s="41">
        <v>2429357</v>
      </c>
      <c r="I39" s="40">
        <v>46252</v>
      </c>
      <c r="J39" s="23" t="s">
        <v>229</v>
      </c>
      <c r="K39" s="23" t="s">
        <v>54</v>
      </c>
      <c r="L39" s="23" t="s">
        <v>55</v>
      </c>
    </row>
    <row r="40" spans="2:12" outlineLevel="1" x14ac:dyDescent="0.2">
      <c r="B40" s="40">
        <v>46252</v>
      </c>
      <c r="C40" s="23" t="s">
        <v>162</v>
      </c>
      <c r="D40" s="30" t="s">
        <v>87</v>
      </c>
      <c r="E40" s="23" t="s">
        <v>300</v>
      </c>
      <c r="F40" s="41">
        <v>1119450</v>
      </c>
      <c r="G40" s="41">
        <v>89556</v>
      </c>
      <c r="H40" s="41">
        <v>1209006</v>
      </c>
      <c r="I40" s="40">
        <v>46252</v>
      </c>
      <c r="J40" s="23" t="s">
        <v>230</v>
      </c>
      <c r="K40" s="23" t="s">
        <v>70</v>
      </c>
      <c r="L40" s="23" t="s">
        <v>71</v>
      </c>
    </row>
    <row r="41" spans="2:12" outlineLevel="1" x14ac:dyDescent="0.2">
      <c r="B41" s="40">
        <v>46252</v>
      </c>
      <c r="C41" s="23" t="s">
        <v>163</v>
      </c>
      <c r="D41" s="30" t="s">
        <v>87</v>
      </c>
      <c r="E41" s="23" t="s">
        <v>301</v>
      </c>
      <c r="F41" s="41">
        <v>1072790</v>
      </c>
      <c r="G41" s="41">
        <v>85823</v>
      </c>
      <c r="H41" s="41">
        <v>1158613</v>
      </c>
      <c r="I41" s="40">
        <v>46252</v>
      </c>
      <c r="J41" s="23" t="s">
        <v>231</v>
      </c>
      <c r="K41" s="23" t="s">
        <v>30</v>
      </c>
      <c r="L41" s="23" t="s">
        <v>31</v>
      </c>
    </row>
    <row r="42" spans="2:12" outlineLevel="1" x14ac:dyDescent="0.2">
      <c r="B42" s="40">
        <v>46252</v>
      </c>
      <c r="C42" s="23" t="s">
        <v>164</v>
      </c>
      <c r="D42" s="30" t="s">
        <v>87</v>
      </c>
      <c r="E42" s="23" t="s">
        <v>302</v>
      </c>
      <c r="F42" s="41">
        <v>1755740</v>
      </c>
      <c r="G42" s="41">
        <v>140459</v>
      </c>
      <c r="H42" s="41">
        <v>1896199</v>
      </c>
      <c r="I42" s="40">
        <v>46252</v>
      </c>
      <c r="J42" s="23" t="s">
        <v>232</v>
      </c>
      <c r="K42" s="23" t="s">
        <v>30</v>
      </c>
      <c r="L42" s="23" t="s">
        <v>31</v>
      </c>
    </row>
    <row r="43" spans="2:12" outlineLevel="1" x14ac:dyDescent="0.2">
      <c r="B43" s="40">
        <v>46252</v>
      </c>
      <c r="C43" s="23" t="s">
        <v>165</v>
      </c>
      <c r="D43" s="30" t="s">
        <v>87</v>
      </c>
      <c r="E43" s="23" t="s">
        <v>303</v>
      </c>
      <c r="F43" s="41">
        <v>1119450</v>
      </c>
      <c r="G43" s="41">
        <v>89556</v>
      </c>
      <c r="H43" s="41">
        <v>1209006</v>
      </c>
      <c r="I43" s="40">
        <v>46252</v>
      </c>
      <c r="J43" s="23" t="s">
        <v>233</v>
      </c>
      <c r="K43" s="23" t="s">
        <v>34</v>
      </c>
      <c r="L43" s="23" t="s">
        <v>35</v>
      </c>
    </row>
    <row r="44" spans="2:12" outlineLevel="1" x14ac:dyDescent="0.2">
      <c r="B44" s="40">
        <v>46252</v>
      </c>
      <c r="C44" s="23" t="s">
        <v>166</v>
      </c>
      <c r="D44" s="30" t="s">
        <v>87</v>
      </c>
      <c r="E44" s="23" t="s">
        <v>304</v>
      </c>
      <c r="F44" s="41">
        <v>1166110</v>
      </c>
      <c r="G44" s="41">
        <v>93289</v>
      </c>
      <c r="H44" s="41">
        <v>1259399</v>
      </c>
      <c r="I44" s="40">
        <v>46252</v>
      </c>
      <c r="J44" s="23" t="s">
        <v>234</v>
      </c>
      <c r="K44" s="23" t="s">
        <v>66</v>
      </c>
      <c r="L44" s="23" t="s">
        <v>67</v>
      </c>
    </row>
    <row r="45" spans="2:12" outlineLevel="1" x14ac:dyDescent="0.2">
      <c r="B45" s="40">
        <v>46252</v>
      </c>
      <c r="C45" s="23" t="s">
        <v>167</v>
      </c>
      <c r="D45" s="30" t="s">
        <v>87</v>
      </c>
      <c r="E45" s="23" t="s">
        <v>305</v>
      </c>
      <c r="F45" s="41">
        <v>1653200</v>
      </c>
      <c r="G45" s="41">
        <v>132256</v>
      </c>
      <c r="H45" s="41">
        <v>1785456</v>
      </c>
      <c r="I45" s="40">
        <v>46252</v>
      </c>
      <c r="J45" s="23" t="s">
        <v>235</v>
      </c>
      <c r="K45" s="23" t="s">
        <v>42</v>
      </c>
      <c r="L45" s="23" t="s">
        <v>43</v>
      </c>
    </row>
    <row r="46" spans="2:12" outlineLevel="1" x14ac:dyDescent="0.2">
      <c r="B46" s="56">
        <v>46252</v>
      </c>
      <c r="C46" s="42" t="s">
        <v>168</v>
      </c>
      <c r="D46" s="30" t="s">
        <v>87</v>
      </c>
      <c r="E46" s="42" t="s">
        <v>306</v>
      </c>
      <c r="F46" s="43">
        <v>583055</v>
      </c>
      <c r="G46" s="43">
        <v>46644</v>
      </c>
      <c r="H46" s="43">
        <v>629699</v>
      </c>
      <c r="I46" s="56">
        <v>46252</v>
      </c>
      <c r="J46" s="42" t="s">
        <v>236</v>
      </c>
      <c r="K46" s="42" t="s">
        <v>70</v>
      </c>
      <c r="L46" s="23" t="s">
        <v>71</v>
      </c>
    </row>
    <row r="47" spans="2:12" outlineLevel="1" x14ac:dyDescent="0.2">
      <c r="B47" s="40">
        <v>46253</v>
      </c>
      <c r="C47" s="23" t="s">
        <v>169</v>
      </c>
      <c r="D47" s="30" t="s">
        <v>87</v>
      </c>
      <c r="E47" s="23" t="s">
        <v>307</v>
      </c>
      <c r="F47" s="41">
        <v>1072790</v>
      </c>
      <c r="G47" s="41">
        <v>85823</v>
      </c>
      <c r="H47" s="41">
        <v>1158613</v>
      </c>
      <c r="I47" s="40">
        <v>46253</v>
      </c>
      <c r="J47" s="23" t="s">
        <v>237</v>
      </c>
      <c r="K47" s="23" t="s">
        <v>58</v>
      </c>
      <c r="L47" s="23" t="s">
        <v>59</v>
      </c>
    </row>
    <row r="48" spans="2:12" outlineLevel="1" x14ac:dyDescent="0.2">
      <c r="B48" s="40">
        <v>46253</v>
      </c>
      <c r="C48" s="23" t="s">
        <v>170</v>
      </c>
      <c r="D48" s="30" t="s">
        <v>87</v>
      </c>
      <c r="E48" s="23" t="s">
        <v>308</v>
      </c>
      <c r="F48" s="41">
        <v>1709080</v>
      </c>
      <c r="G48" s="41">
        <v>136726</v>
      </c>
      <c r="H48" s="41">
        <v>1845806</v>
      </c>
      <c r="I48" s="40">
        <v>46253</v>
      </c>
      <c r="J48" s="23" t="s">
        <v>238</v>
      </c>
      <c r="K48" s="23" t="s">
        <v>62</v>
      </c>
      <c r="L48" s="23" t="s">
        <v>63</v>
      </c>
    </row>
    <row r="49" spans="2:12" outlineLevel="1" x14ac:dyDescent="0.2">
      <c r="B49" s="40">
        <v>46254</v>
      </c>
      <c r="C49" s="23" t="s">
        <v>171</v>
      </c>
      <c r="D49" s="30" t="s">
        <v>87</v>
      </c>
      <c r="E49" s="23" t="s">
        <v>309</v>
      </c>
      <c r="F49" s="41">
        <v>2186950</v>
      </c>
      <c r="G49" s="41">
        <v>174956</v>
      </c>
      <c r="H49" s="41">
        <v>2361906</v>
      </c>
      <c r="I49" s="40">
        <v>46254</v>
      </c>
      <c r="J49" s="23" t="s">
        <v>239</v>
      </c>
      <c r="K49" s="23" t="s">
        <v>74</v>
      </c>
      <c r="L49" s="23" t="s">
        <v>75</v>
      </c>
    </row>
    <row r="50" spans="2:12" outlineLevel="1" x14ac:dyDescent="0.2">
      <c r="B50" s="40">
        <v>46254</v>
      </c>
      <c r="C50" s="23" t="s">
        <v>172</v>
      </c>
      <c r="D50" s="30" t="s">
        <v>87</v>
      </c>
      <c r="E50" s="23" t="s">
        <v>310</v>
      </c>
      <c r="F50" s="41">
        <v>1119450</v>
      </c>
      <c r="G50" s="41">
        <v>89556</v>
      </c>
      <c r="H50" s="41">
        <v>1209006</v>
      </c>
      <c r="I50" s="40">
        <v>46254</v>
      </c>
      <c r="J50" s="23" t="s">
        <v>240</v>
      </c>
      <c r="K50" s="23" t="s">
        <v>46</v>
      </c>
      <c r="L50" s="23" t="s">
        <v>47</v>
      </c>
    </row>
    <row r="51" spans="2:12" outlineLevel="1" x14ac:dyDescent="0.2">
      <c r="B51" s="40">
        <v>46255</v>
      </c>
      <c r="C51" s="23" t="s">
        <v>173</v>
      </c>
      <c r="D51" s="30" t="s">
        <v>87</v>
      </c>
      <c r="E51" s="23" t="s">
        <v>311</v>
      </c>
      <c r="F51" s="41">
        <v>1072790</v>
      </c>
      <c r="G51" s="41">
        <v>85823</v>
      </c>
      <c r="H51" s="41">
        <v>1158613</v>
      </c>
      <c r="I51" s="40">
        <v>46255</v>
      </c>
      <c r="J51" s="23" t="s">
        <v>241</v>
      </c>
      <c r="K51" s="23" t="s">
        <v>66</v>
      </c>
      <c r="L51" s="23" t="s">
        <v>67</v>
      </c>
    </row>
    <row r="52" spans="2:12" outlineLevel="1" x14ac:dyDescent="0.2">
      <c r="B52" s="40">
        <v>46255</v>
      </c>
      <c r="C52" s="23" t="s">
        <v>174</v>
      </c>
      <c r="D52" s="30" t="s">
        <v>87</v>
      </c>
      <c r="E52" s="23" t="s">
        <v>312</v>
      </c>
      <c r="F52" s="41">
        <v>2875190</v>
      </c>
      <c r="G52" s="41">
        <v>230015</v>
      </c>
      <c r="H52" s="41">
        <v>3105205</v>
      </c>
      <c r="I52" s="40">
        <v>46255</v>
      </c>
      <c r="J52" s="23" t="s">
        <v>242</v>
      </c>
      <c r="K52" s="23" t="s">
        <v>78</v>
      </c>
      <c r="L52" s="23" t="s">
        <v>79</v>
      </c>
    </row>
    <row r="53" spans="2:12" outlineLevel="1" x14ac:dyDescent="0.2">
      <c r="B53" s="40">
        <v>46255</v>
      </c>
      <c r="C53" s="23" t="s">
        <v>175</v>
      </c>
      <c r="D53" s="30" t="s">
        <v>87</v>
      </c>
      <c r="E53" s="23" t="s">
        <v>313</v>
      </c>
      <c r="F53" s="41">
        <v>1126025</v>
      </c>
      <c r="G53" s="41">
        <v>90082</v>
      </c>
      <c r="H53" s="41">
        <v>1216107</v>
      </c>
      <c r="I53" s="40">
        <v>46255</v>
      </c>
      <c r="J53" s="23" t="s">
        <v>243</v>
      </c>
      <c r="K53" s="23" t="s">
        <v>66</v>
      </c>
      <c r="L53" s="23" t="s">
        <v>67</v>
      </c>
    </row>
    <row r="54" spans="2:12" outlineLevel="1" x14ac:dyDescent="0.2">
      <c r="B54" s="40">
        <v>46256</v>
      </c>
      <c r="C54" s="23" t="s">
        <v>176</v>
      </c>
      <c r="D54" s="30" t="s">
        <v>87</v>
      </c>
      <c r="E54" s="23" t="s">
        <v>314</v>
      </c>
      <c r="F54" s="41">
        <v>536395</v>
      </c>
      <c r="G54" s="41">
        <v>42912</v>
      </c>
      <c r="H54" s="41">
        <v>579307</v>
      </c>
      <c r="I54" s="40">
        <v>46256</v>
      </c>
      <c r="J54" s="23" t="s">
        <v>244</v>
      </c>
      <c r="K54" s="23" t="s">
        <v>58</v>
      </c>
      <c r="L54" s="23" t="s">
        <v>59</v>
      </c>
    </row>
    <row r="55" spans="2:12" outlineLevel="1" x14ac:dyDescent="0.2">
      <c r="B55" s="40">
        <v>46256</v>
      </c>
      <c r="C55" s="23" t="s">
        <v>177</v>
      </c>
      <c r="D55" s="30" t="s">
        <v>87</v>
      </c>
      <c r="E55" s="23" t="s">
        <v>315</v>
      </c>
      <c r="F55" s="41">
        <v>3319550</v>
      </c>
      <c r="G55" s="41">
        <v>265564</v>
      </c>
      <c r="H55" s="41">
        <v>3585114</v>
      </c>
      <c r="I55" s="40">
        <v>46256</v>
      </c>
      <c r="J55" s="23" t="s">
        <v>245</v>
      </c>
      <c r="K55" s="23" t="s">
        <v>58</v>
      </c>
      <c r="L55" s="23" t="s">
        <v>59</v>
      </c>
    </row>
    <row r="56" spans="2:12" outlineLevel="1" x14ac:dyDescent="0.2">
      <c r="B56" s="40">
        <v>46258</v>
      </c>
      <c r="C56" s="23" t="s">
        <v>178</v>
      </c>
      <c r="D56" s="30" t="s">
        <v>87</v>
      </c>
      <c r="E56" s="23" t="s">
        <v>316</v>
      </c>
      <c r="F56" s="41">
        <v>1166110</v>
      </c>
      <c r="G56" s="41">
        <v>93289</v>
      </c>
      <c r="H56" s="41">
        <v>1259399</v>
      </c>
      <c r="I56" s="40">
        <v>46258</v>
      </c>
      <c r="J56" s="23" t="s">
        <v>246</v>
      </c>
      <c r="K56" s="23" t="s">
        <v>66</v>
      </c>
      <c r="L56" s="23" t="s">
        <v>67</v>
      </c>
    </row>
    <row r="57" spans="2:12" outlineLevel="1" x14ac:dyDescent="0.2">
      <c r="B57" s="56">
        <v>46258</v>
      </c>
      <c r="C57" s="42" t="s">
        <v>179</v>
      </c>
      <c r="D57" s="30" t="s">
        <v>87</v>
      </c>
      <c r="E57" s="42" t="s">
        <v>317</v>
      </c>
      <c r="F57" s="43">
        <v>1072790</v>
      </c>
      <c r="G57" s="43">
        <v>85823</v>
      </c>
      <c r="H57" s="43">
        <v>1158613</v>
      </c>
      <c r="I57" s="56">
        <v>46258</v>
      </c>
      <c r="J57" s="42" t="s">
        <v>247</v>
      </c>
      <c r="K57" s="42" t="s">
        <v>66</v>
      </c>
      <c r="L57" s="23" t="s">
        <v>67</v>
      </c>
    </row>
    <row r="58" spans="2:12" outlineLevel="1" x14ac:dyDescent="0.2">
      <c r="B58" s="40">
        <v>46259</v>
      </c>
      <c r="C58" s="23" t="s">
        <v>180</v>
      </c>
      <c r="D58" s="30" t="s">
        <v>87</v>
      </c>
      <c r="E58" s="23" t="s">
        <v>318</v>
      </c>
      <c r="F58" s="41">
        <v>10724490</v>
      </c>
      <c r="G58" s="41">
        <v>857959</v>
      </c>
      <c r="H58" s="41">
        <v>11582449</v>
      </c>
      <c r="I58" s="40">
        <v>46259</v>
      </c>
      <c r="J58" s="23" t="s">
        <v>248</v>
      </c>
      <c r="K58" s="23" t="s">
        <v>34</v>
      </c>
      <c r="L58" s="23" t="s">
        <v>35</v>
      </c>
    </row>
    <row r="59" spans="2:12" outlineLevel="1" x14ac:dyDescent="0.2">
      <c r="B59" s="40">
        <v>46259</v>
      </c>
      <c r="C59" s="23" t="s">
        <v>181</v>
      </c>
      <c r="D59" s="30" t="s">
        <v>87</v>
      </c>
      <c r="E59" s="23" t="s">
        <v>319</v>
      </c>
      <c r="F59" s="41">
        <v>1609185</v>
      </c>
      <c r="G59" s="41">
        <v>128735</v>
      </c>
      <c r="H59" s="41">
        <v>1737920</v>
      </c>
      <c r="I59" s="40">
        <v>46259</v>
      </c>
      <c r="J59" s="23" t="s">
        <v>249</v>
      </c>
      <c r="K59" s="23" t="s">
        <v>42</v>
      </c>
      <c r="L59" s="23" t="s">
        <v>43</v>
      </c>
    </row>
    <row r="60" spans="2:12" outlineLevel="1" x14ac:dyDescent="0.2">
      <c r="B60" s="40">
        <v>46259</v>
      </c>
      <c r="C60" s="23" t="s">
        <v>182</v>
      </c>
      <c r="D60" s="30" t="s">
        <v>87</v>
      </c>
      <c r="E60" s="23" t="s">
        <v>320</v>
      </c>
      <c r="F60" s="41">
        <v>3268960</v>
      </c>
      <c r="G60" s="41">
        <v>261517</v>
      </c>
      <c r="H60" s="41">
        <v>3530477</v>
      </c>
      <c r="I60" s="40">
        <v>46259</v>
      </c>
      <c r="J60" s="23" t="s">
        <v>250</v>
      </c>
      <c r="K60" s="23" t="s">
        <v>38</v>
      </c>
      <c r="L60" s="23" t="s">
        <v>39</v>
      </c>
    </row>
    <row r="61" spans="2:12" outlineLevel="1" x14ac:dyDescent="0.2">
      <c r="B61" s="40">
        <v>46259</v>
      </c>
      <c r="C61" s="23" t="s">
        <v>183</v>
      </c>
      <c r="D61" s="30" t="s">
        <v>87</v>
      </c>
      <c r="E61" s="23" t="s">
        <v>321</v>
      </c>
      <c r="F61" s="41">
        <v>2189595</v>
      </c>
      <c r="G61" s="41">
        <v>175168</v>
      </c>
      <c r="H61" s="41">
        <v>2364763</v>
      </c>
      <c r="I61" s="40">
        <v>46259</v>
      </c>
      <c r="J61" s="23" t="s">
        <v>251</v>
      </c>
      <c r="K61" s="23" t="s">
        <v>30</v>
      </c>
      <c r="L61" s="23" t="s">
        <v>31</v>
      </c>
    </row>
    <row r="62" spans="2:12" outlineLevel="1" x14ac:dyDescent="0.2">
      <c r="B62" s="40">
        <v>46259</v>
      </c>
      <c r="C62" s="23" t="s">
        <v>184</v>
      </c>
      <c r="D62" s="30" t="s">
        <v>87</v>
      </c>
      <c r="E62" s="23" t="s">
        <v>322</v>
      </c>
      <c r="F62" s="41">
        <v>2828530</v>
      </c>
      <c r="G62" s="41">
        <v>226282</v>
      </c>
      <c r="H62" s="41">
        <v>3054812</v>
      </c>
      <c r="I62" s="40">
        <v>46259</v>
      </c>
      <c r="J62" s="23" t="s">
        <v>252</v>
      </c>
      <c r="K62" s="23" t="s">
        <v>78</v>
      </c>
      <c r="L62" s="23" t="s">
        <v>79</v>
      </c>
    </row>
    <row r="63" spans="2:12" outlineLevel="1" x14ac:dyDescent="0.2">
      <c r="B63" s="40">
        <v>46261</v>
      </c>
      <c r="C63" s="23" t="s">
        <v>185</v>
      </c>
      <c r="D63" s="30" t="s">
        <v>87</v>
      </c>
      <c r="E63" s="23" t="s">
        <v>323</v>
      </c>
      <c r="F63" s="41">
        <v>7399650</v>
      </c>
      <c r="G63" s="41">
        <v>591972</v>
      </c>
      <c r="H63" s="41">
        <v>7991622</v>
      </c>
      <c r="I63" s="40">
        <v>46261</v>
      </c>
      <c r="J63" s="23" t="s">
        <v>253</v>
      </c>
      <c r="K63" s="23" t="s">
        <v>78</v>
      </c>
      <c r="L63" s="23" t="s">
        <v>79</v>
      </c>
    </row>
    <row r="64" spans="2:12" outlineLevel="1" x14ac:dyDescent="0.2">
      <c r="B64" s="40">
        <v>46261</v>
      </c>
      <c r="C64" s="23" t="s">
        <v>186</v>
      </c>
      <c r="D64" s="30" t="s">
        <v>87</v>
      </c>
      <c r="E64" s="23" t="s">
        <v>324</v>
      </c>
      <c r="F64" s="41">
        <v>533750</v>
      </c>
      <c r="G64" s="41">
        <v>42700</v>
      </c>
      <c r="H64" s="41">
        <v>576450</v>
      </c>
      <c r="I64" s="40">
        <v>46261</v>
      </c>
      <c r="J64" s="23" t="s">
        <v>254</v>
      </c>
      <c r="K64" s="23" t="s">
        <v>46</v>
      </c>
      <c r="L64" s="23" t="s">
        <v>47</v>
      </c>
    </row>
    <row r="65" spans="2:12" outlineLevel="1" x14ac:dyDescent="0.2">
      <c r="B65" s="40">
        <v>46261</v>
      </c>
      <c r="C65" s="23" t="s">
        <v>187</v>
      </c>
      <c r="D65" s="30" t="s">
        <v>87</v>
      </c>
      <c r="E65" s="23" t="s">
        <v>325</v>
      </c>
      <c r="F65" s="41">
        <v>1702505</v>
      </c>
      <c r="G65" s="41">
        <v>136200</v>
      </c>
      <c r="H65" s="41">
        <v>1838705</v>
      </c>
      <c r="I65" s="40">
        <v>46261</v>
      </c>
      <c r="J65" s="23" t="s">
        <v>255</v>
      </c>
      <c r="K65" s="23" t="s">
        <v>74</v>
      </c>
      <c r="L65" s="23" t="s">
        <v>75</v>
      </c>
    </row>
    <row r="66" spans="2:12" outlineLevel="1" x14ac:dyDescent="0.2">
      <c r="B66" s="56">
        <v>46262</v>
      </c>
      <c r="C66" s="42" t="s">
        <v>188</v>
      </c>
      <c r="D66" s="30" t="s">
        <v>87</v>
      </c>
      <c r="E66" s="42" t="s">
        <v>326</v>
      </c>
      <c r="F66" s="43">
        <v>1072790</v>
      </c>
      <c r="G66" s="43">
        <v>85823</v>
      </c>
      <c r="H66" s="43">
        <v>1158613</v>
      </c>
      <c r="I66" s="56">
        <v>46262</v>
      </c>
      <c r="J66" s="42" t="s">
        <v>256</v>
      </c>
      <c r="K66" s="42" t="s">
        <v>66</v>
      </c>
      <c r="L66" s="23" t="s">
        <v>67</v>
      </c>
    </row>
    <row r="67" spans="2:12" outlineLevel="1" x14ac:dyDescent="0.2">
      <c r="B67" s="56">
        <v>46262</v>
      </c>
      <c r="C67" s="42" t="s">
        <v>189</v>
      </c>
      <c r="D67" s="30" t="s">
        <v>87</v>
      </c>
      <c r="E67" s="42" t="s">
        <v>327</v>
      </c>
      <c r="F67" s="43">
        <v>1709080</v>
      </c>
      <c r="G67" s="43">
        <v>136726</v>
      </c>
      <c r="H67" s="43">
        <v>1845806</v>
      </c>
      <c r="I67" s="56">
        <v>46262</v>
      </c>
      <c r="J67" s="42" t="s">
        <v>257</v>
      </c>
      <c r="K67" s="42" t="s">
        <v>120</v>
      </c>
      <c r="L67" s="23" t="s">
        <v>67</v>
      </c>
    </row>
    <row r="68" spans="2:12" outlineLevel="1" x14ac:dyDescent="0.2">
      <c r="B68" s="56">
        <v>46262</v>
      </c>
      <c r="C68" s="42" t="s">
        <v>190</v>
      </c>
      <c r="D68" s="30" t="s">
        <v>87</v>
      </c>
      <c r="E68" s="42" t="s">
        <v>328</v>
      </c>
      <c r="F68" s="43">
        <v>2242830</v>
      </c>
      <c r="G68" s="43">
        <v>179426</v>
      </c>
      <c r="H68" s="43">
        <v>2422256</v>
      </c>
      <c r="I68" s="56">
        <v>46262</v>
      </c>
      <c r="J68" s="42" t="s">
        <v>258</v>
      </c>
      <c r="K68" s="42" t="s">
        <v>66</v>
      </c>
      <c r="L68" s="23" t="s">
        <v>67</v>
      </c>
    </row>
    <row r="69" spans="2:12" outlineLevel="1" x14ac:dyDescent="0.2">
      <c r="B69" s="40">
        <v>46263</v>
      </c>
      <c r="C69" s="23" t="s">
        <v>191</v>
      </c>
      <c r="D69" s="30" t="s">
        <v>87</v>
      </c>
      <c r="E69" s="23" t="s">
        <v>329</v>
      </c>
      <c r="F69" s="41">
        <v>3911825</v>
      </c>
      <c r="G69" s="41">
        <v>312946</v>
      </c>
      <c r="H69" s="41">
        <v>4224771</v>
      </c>
      <c r="I69" s="40">
        <v>46263</v>
      </c>
      <c r="J69" s="23" t="s">
        <v>259</v>
      </c>
      <c r="K69" s="23" t="s">
        <v>70</v>
      </c>
      <c r="L69" s="23" t="s">
        <v>71</v>
      </c>
    </row>
    <row r="70" spans="2:12" outlineLevel="1" x14ac:dyDescent="0.2">
      <c r="B70" s="40">
        <v>46263</v>
      </c>
      <c r="C70" s="23" t="s">
        <v>192</v>
      </c>
      <c r="D70" s="30" t="s">
        <v>87</v>
      </c>
      <c r="E70" s="23" t="s">
        <v>330</v>
      </c>
      <c r="F70" s="41">
        <v>3418160</v>
      </c>
      <c r="G70" s="41">
        <v>273453</v>
      </c>
      <c r="H70" s="41">
        <v>3691613</v>
      </c>
      <c r="I70" s="40">
        <v>46263</v>
      </c>
      <c r="J70" s="23" t="s">
        <v>260</v>
      </c>
      <c r="K70" s="23" t="s">
        <v>50</v>
      </c>
      <c r="L70" s="23" t="s">
        <v>51</v>
      </c>
    </row>
    <row r="71" spans="2:12" outlineLevel="1" x14ac:dyDescent="0.2">
      <c r="B71" s="56">
        <v>46263</v>
      </c>
      <c r="C71" s="42" t="s">
        <v>193</v>
      </c>
      <c r="D71" s="30" t="s">
        <v>87</v>
      </c>
      <c r="E71" s="42" t="s">
        <v>331</v>
      </c>
      <c r="F71" s="43">
        <v>1609185</v>
      </c>
      <c r="G71" s="43">
        <v>128735</v>
      </c>
      <c r="H71" s="43">
        <v>1737920</v>
      </c>
      <c r="I71" s="56">
        <v>46263</v>
      </c>
      <c r="J71" s="42" t="s">
        <v>261</v>
      </c>
      <c r="K71" s="42" t="s">
        <v>58</v>
      </c>
      <c r="L71" s="23" t="s">
        <v>59</v>
      </c>
    </row>
    <row r="72" spans="2:12" outlineLevel="1" x14ac:dyDescent="0.2">
      <c r="B72" s="40"/>
      <c r="C72" s="23"/>
      <c r="D72" s="30"/>
      <c r="E72" s="23"/>
      <c r="F72" s="41"/>
      <c r="G72" s="41"/>
      <c r="H72" s="41"/>
      <c r="I72" s="40"/>
      <c r="J72" s="23"/>
      <c r="K72" s="23"/>
      <c r="L72" s="30"/>
    </row>
    <row r="73" spans="2:12" outlineLevel="1" x14ac:dyDescent="0.2">
      <c r="B73" s="40"/>
      <c r="C73" s="23"/>
      <c r="D73" s="30"/>
      <c r="E73" s="23"/>
      <c r="F73" s="41"/>
      <c r="G73" s="41"/>
      <c r="H73" s="41"/>
      <c r="I73" s="40"/>
      <c r="J73" s="23"/>
      <c r="K73" s="23"/>
      <c r="L73" s="23"/>
    </row>
    <row r="74" spans="2:12" outlineLevel="1" x14ac:dyDescent="0.2">
      <c r="B74" s="40"/>
      <c r="C74" s="23"/>
      <c r="D74" s="30"/>
      <c r="E74" s="23"/>
      <c r="F74" s="41"/>
      <c r="G74" s="41"/>
      <c r="H74" s="41"/>
      <c r="I74" s="40"/>
      <c r="J74" s="23"/>
      <c r="K74" s="23"/>
      <c r="L74" s="23"/>
    </row>
    <row r="75" spans="2:12" outlineLevel="1" x14ac:dyDescent="0.2">
      <c r="B75" s="40"/>
      <c r="C75" s="23"/>
      <c r="D75" s="30"/>
      <c r="E75" s="23"/>
      <c r="F75" s="41"/>
      <c r="G75" s="41"/>
      <c r="H75" s="41"/>
      <c r="I75" s="40"/>
      <c r="J75" s="23"/>
      <c r="K75" s="23"/>
      <c r="L75" s="23"/>
    </row>
    <row r="76" spans="2:12" outlineLevel="1" x14ac:dyDescent="0.2">
      <c r="B76" s="40"/>
      <c r="C76" s="23"/>
      <c r="D76" s="30"/>
      <c r="E76" s="23"/>
      <c r="F76" s="41"/>
      <c r="G76" s="41"/>
      <c r="H76" s="41"/>
      <c r="I76" s="40"/>
      <c r="J76" s="23"/>
      <c r="K76" s="23"/>
      <c r="L76" s="23"/>
    </row>
    <row r="77" spans="2:12" outlineLevel="1" x14ac:dyDescent="0.2">
      <c r="B77" s="40"/>
      <c r="C77" s="23"/>
      <c r="D77" s="30"/>
      <c r="E77" s="23"/>
      <c r="F77" s="41"/>
      <c r="G77" s="41"/>
      <c r="H77" s="41"/>
      <c r="I77" s="40"/>
      <c r="J77" s="23"/>
      <c r="K77" s="23"/>
      <c r="L77" s="23"/>
    </row>
    <row r="78" spans="2:12" outlineLevel="1" x14ac:dyDescent="0.2">
      <c r="B78" s="40"/>
      <c r="C78" s="23"/>
      <c r="D78" s="30"/>
      <c r="E78" s="23"/>
      <c r="F78" s="41"/>
      <c r="G78" s="41"/>
      <c r="H78" s="41"/>
      <c r="I78" s="40"/>
      <c r="J78" s="23"/>
      <c r="K78" s="23"/>
      <c r="L78" s="23"/>
    </row>
    <row r="79" spans="2:12" outlineLevel="1" x14ac:dyDescent="0.2">
      <c r="B79" s="29"/>
      <c r="C79" s="30"/>
      <c r="D79" s="30"/>
      <c r="E79" s="30"/>
      <c r="F79" s="31">
        <f>SUM(F4:F78)</f>
        <v>133758010</v>
      </c>
      <c r="G79" s="31">
        <f>SUM(G4:G78)</f>
        <v>10700636</v>
      </c>
      <c r="H79" s="31">
        <f>SUM(H4:H78)</f>
        <v>144458646</v>
      </c>
      <c r="I79" s="29"/>
      <c r="J79" s="30"/>
      <c r="K79" s="30"/>
      <c r="L79" s="30"/>
    </row>
    <row r="80" spans="2:12" outlineLevel="1" x14ac:dyDescent="0.2">
      <c r="B80" s="29"/>
      <c r="C80" s="30"/>
      <c r="D80" s="30"/>
      <c r="E80" s="30"/>
      <c r="F80" s="31"/>
      <c r="G80" s="31"/>
      <c r="H80" s="31"/>
      <c r="I80" s="29"/>
      <c r="J80" s="30"/>
      <c r="K80" s="30"/>
      <c r="L80" s="30"/>
    </row>
    <row r="81" spans="2:12" outlineLevel="1" x14ac:dyDescent="0.2">
      <c r="B81" s="29"/>
      <c r="C81" s="30"/>
      <c r="D81" s="30"/>
      <c r="E81" s="30"/>
      <c r="F81" s="31"/>
      <c r="G81" s="31"/>
      <c r="H81" s="31"/>
      <c r="I81" s="29"/>
      <c r="J81" s="30"/>
      <c r="K81" s="30"/>
      <c r="L81" s="30"/>
    </row>
    <row r="82" spans="2:12" outlineLevel="1" x14ac:dyDescent="0.2">
      <c r="B82" s="29"/>
      <c r="C82" s="30"/>
      <c r="D82" s="30"/>
      <c r="E82" s="30"/>
      <c r="F82" s="31"/>
      <c r="G82" s="31"/>
      <c r="H82" s="31"/>
      <c r="I82" s="29"/>
      <c r="J82" s="30"/>
      <c r="K82" s="30"/>
      <c r="L82" s="30"/>
    </row>
    <row r="83" spans="2:12" ht="15" customHeight="1" x14ac:dyDescent="0.2">
      <c r="B83" s="56">
        <v>46246</v>
      </c>
      <c r="E83" s="42" t="s">
        <v>121</v>
      </c>
      <c r="F83" s="43">
        <v>-1009680</v>
      </c>
      <c r="G83" s="43">
        <v>-80774</v>
      </c>
      <c r="H83" s="43">
        <v>-1090454</v>
      </c>
      <c r="I83" s="56">
        <v>46221</v>
      </c>
      <c r="J83" s="42" t="s">
        <v>122</v>
      </c>
      <c r="K83" s="42" t="s">
        <v>120</v>
      </c>
      <c r="L83" s="23" t="s">
        <v>67</v>
      </c>
    </row>
  </sheetData>
  <autoFilter ref="A3:L83" xr:uid="{00000000-0009-0000-0000-000001000000}"/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3"/>
  <sheetViews>
    <sheetView zoomScaleNormal="100" workbookViewId="0">
      <selection activeCell="D10" sqref="D1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345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TÂY HỒ</v>
      </c>
      <c r="D14" s="6"/>
      <c r="F14" s="8"/>
      <c r="G14" s="8"/>
      <c r="H14" s="8"/>
      <c r="J14" s="7" t="s">
        <v>77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0304741634-015</v>
      </c>
      <c r="D15" s="6"/>
      <c r="F15" s="8"/>
      <c r="G15" s="8"/>
      <c r="H15" s="8"/>
      <c r="J15" s="7" t="s">
        <v>108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14">
        <v>1</v>
      </c>
      <c r="B20" s="44" t="s">
        <v>126</v>
      </c>
      <c r="C20" s="14" t="s">
        <v>87</v>
      </c>
      <c r="D20" s="45">
        <v>46235</v>
      </c>
      <c r="E20" s="16" t="s">
        <v>78</v>
      </c>
      <c r="F20" s="46">
        <v>1749165</v>
      </c>
      <c r="G20" s="46">
        <v>139933</v>
      </c>
      <c r="H20" s="46">
        <f>F20+G20</f>
        <v>1889098</v>
      </c>
    </row>
    <row r="21" spans="1:9" ht="35.25" customHeight="1" x14ac:dyDescent="0.25">
      <c r="A21" s="14">
        <v>2</v>
      </c>
      <c r="B21" s="44" t="s">
        <v>156</v>
      </c>
      <c r="C21" s="14" t="s">
        <v>87</v>
      </c>
      <c r="D21" s="45">
        <v>46249</v>
      </c>
      <c r="E21" s="16" t="s">
        <v>78</v>
      </c>
      <c r="F21" s="46">
        <v>2292135</v>
      </c>
      <c r="G21" s="46">
        <v>183371</v>
      </c>
      <c r="H21" s="46">
        <f t="shared" ref="H21:H25" si="0">F21+G21</f>
        <v>2475506</v>
      </c>
    </row>
    <row r="22" spans="1:9" ht="35.25" customHeight="1" x14ac:dyDescent="0.25">
      <c r="A22" s="14">
        <v>3</v>
      </c>
      <c r="B22" s="44" t="s">
        <v>160</v>
      </c>
      <c r="C22" s="14" t="s">
        <v>87</v>
      </c>
      <c r="D22" s="45">
        <v>46249</v>
      </c>
      <c r="E22" s="16" t="s">
        <v>78</v>
      </c>
      <c r="F22" s="46">
        <v>2386790</v>
      </c>
      <c r="G22" s="46">
        <v>190943</v>
      </c>
      <c r="H22" s="46">
        <f t="shared" si="0"/>
        <v>2577733</v>
      </c>
    </row>
    <row r="23" spans="1:9" ht="35.25" customHeight="1" x14ac:dyDescent="0.25">
      <c r="A23" s="14">
        <v>4</v>
      </c>
      <c r="B23" s="44" t="s">
        <v>174</v>
      </c>
      <c r="C23" s="14" t="s">
        <v>87</v>
      </c>
      <c r="D23" s="45">
        <v>46255</v>
      </c>
      <c r="E23" s="16" t="s">
        <v>78</v>
      </c>
      <c r="F23" s="46">
        <v>2875190</v>
      </c>
      <c r="G23" s="46">
        <v>230015</v>
      </c>
      <c r="H23" s="46">
        <f t="shared" si="0"/>
        <v>3105205</v>
      </c>
    </row>
    <row r="24" spans="1:9" ht="35.25" customHeight="1" x14ac:dyDescent="0.25">
      <c r="A24" s="14">
        <v>5</v>
      </c>
      <c r="B24" s="44" t="s">
        <v>184</v>
      </c>
      <c r="C24" s="14" t="s">
        <v>87</v>
      </c>
      <c r="D24" s="45">
        <v>46259</v>
      </c>
      <c r="E24" s="16" t="s">
        <v>78</v>
      </c>
      <c r="F24" s="46">
        <v>2828530</v>
      </c>
      <c r="G24" s="46">
        <v>226282</v>
      </c>
      <c r="H24" s="46">
        <f t="shared" si="0"/>
        <v>3054812</v>
      </c>
    </row>
    <row r="25" spans="1:9" ht="35.25" customHeight="1" x14ac:dyDescent="0.25">
      <c r="A25" s="14">
        <v>6</v>
      </c>
      <c r="B25" s="44" t="s">
        <v>185</v>
      </c>
      <c r="C25" s="14" t="s">
        <v>87</v>
      </c>
      <c r="D25" s="45">
        <v>46261</v>
      </c>
      <c r="E25" s="16" t="s">
        <v>78</v>
      </c>
      <c r="F25" s="46">
        <v>7399650</v>
      </c>
      <c r="G25" s="46">
        <v>591972</v>
      </c>
      <c r="H25" s="46">
        <f t="shared" si="0"/>
        <v>7991622</v>
      </c>
    </row>
    <row r="26" spans="1:9" s="19" customFormat="1" ht="35.25" customHeight="1" x14ac:dyDescent="0.2">
      <c r="A26" s="65" t="s">
        <v>22</v>
      </c>
      <c r="B26" s="65"/>
      <c r="C26" s="65"/>
      <c r="D26" s="65"/>
      <c r="E26" s="65"/>
      <c r="F26" s="18">
        <f>SUM(F20:F25)</f>
        <v>19531460</v>
      </c>
      <c r="G26" s="18">
        <f>SUM(G20:G25)</f>
        <v>1562516</v>
      </c>
      <c r="H26" s="18">
        <f>SUM(H20:H25)</f>
        <v>21093976</v>
      </c>
    </row>
    <row r="27" spans="1:9" s="19" customFormat="1" ht="35.25" customHeight="1" x14ac:dyDescent="0.2">
      <c r="A27" s="66" t="s">
        <v>124</v>
      </c>
      <c r="B27" s="67"/>
      <c r="C27" s="67"/>
      <c r="D27" s="67"/>
      <c r="E27" s="68"/>
      <c r="F27" s="18">
        <f>ROUND(F26*0.0725,0)</f>
        <v>1416031</v>
      </c>
      <c r="G27" s="18">
        <f>ROUND(F27*0.08,0)</f>
        <v>113282</v>
      </c>
      <c r="H27" s="18">
        <f>F27+G27</f>
        <v>1529313</v>
      </c>
      <c r="I27" s="54"/>
    </row>
    <row r="29" spans="1:9" s="1" customFormat="1" ht="16.5" x14ac:dyDescent="0.25">
      <c r="A29" s="69" t="s">
        <v>23</v>
      </c>
      <c r="B29" s="69"/>
      <c r="C29" s="69"/>
      <c r="D29" s="69"/>
      <c r="E29" s="69"/>
      <c r="F29" s="69"/>
      <c r="G29" s="69"/>
      <c r="H29" s="69"/>
    </row>
    <row r="30" spans="1:9" s="1" customFormat="1" ht="16.5" x14ac:dyDescent="0.25">
      <c r="D30" s="2"/>
      <c r="F30" s="3"/>
      <c r="G30" s="3"/>
      <c r="H30" s="3"/>
    </row>
    <row r="31" spans="1:9" s="1" customFormat="1" ht="16.5" x14ac:dyDescent="0.25">
      <c r="A31" s="4"/>
      <c r="B31" s="59" t="s">
        <v>24</v>
      </c>
      <c r="C31" s="59"/>
      <c r="D31" s="59"/>
      <c r="F31" s="60" t="s">
        <v>25</v>
      </c>
      <c r="G31" s="60"/>
      <c r="H31" s="60"/>
    </row>
    <row r="32" spans="1:9" s="1" customFormat="1" ht="16.5" x14ac:dyDescent="0.25">
      <c r="B32" s="61" t="s">
        <v>26</v>
      </c>
      <c r="C32" s="61"/>
      <c r="D32" s="61"/>
      <c r="F32" s="62" t="s">
        <v>26</v>
      </c>
      <c r="G32" s="62"/>
      <c r="H32" s="62"/>
    </row>
    <row r="33" spans="4:8" s="1" customFormat="1" ht="16.5" x14ac:dyDescent="0.25">
      <c r="D33" s="2"/>
      <c r="F33" s="3"/>
      <c r="G33" s="3"/>
      <c r="H33" s="3"/>
    </row>
  </sheetData>
  <mergeCells count="16">
    <mergeCell ref="A6:H6"/>
    <mergeCell ref="B1:D1"/>
    <mergeCell ref="E1:H1"/>
    <mergeCell ref="B2:D2"/>
    <mergeCell ref="E2:H2"/>
    <mergeCell ref="E4:H4"/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0"/>
  <sheetViews>
    <sheetView zoomScaleNormal="100" workbookViewId="0">
      <selection activeCell="H20" sqref="H20:H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344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110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7.5" customHeight="1" x14ac:dyDescent="0.25">
      <c r="A20" s="14">
        <v>1</v>
      </c>
      <c r="B20" s="44" t="s">
        <v>133</v>
      </c>
      <c r="C20" s="14" t="s">
        <v>87</v>
      </c>
      <c r="D20" s="45">
        <v>46238</v>
      </c>
      <c r="E20" s="16" t="s">
        <v>34</v>
      </c>
      <c r="F20" s="46">
        <v>6886795</v>
      </c>
      <c r="G20" s="46">
        <v>550944</v>
      </c>
      <c r="H20" s="46">
        <f>F20+G20</f>
        <v>7437739</v>
      </c>
    </row>
    <row r="21" spans="1:9" ht="37.5" customHeight="1" x14ac:dyDescent="0.25">
      <c r="A21" s="14">
        <v>2</v>
      </c>
      <c r="B21" s="44" t="s">
        <v>165</v>
      </c>
      <c r="C21" s="14" t="s">
        <v>87</v>
      </c>
      <c r="D21" s="45">
        <v>46252</v>
      </c>
      <c r="E21" s="16" t="s">
        <v>34</v>
      </c>
      <c r="F21" s="46">
        <v>1119450</v>
      </c>
      <c r="G21" s="46">
        <v>89556</v>
      </c>
      <c r="H21" s="46">
        <f t="shared" ref="H21:H22" si="0">F21+G21</f>
        <v>1209006</v>
      </c>
    </row>
    <row r="22" spans="1:9" ht="37.5" customHeight="1" x14ac:dyDescent="0.25">
      <c r="A22" s="14">
        <v>3</v>
      </c>
      <c r="B22" s="44" t="s">
        <v>180</v>
      </c>
      <c r="C22" s="14" t="s">
        <v>87</v>
      </c>
      <c r="D22" s="45">
        <v>46259</v>
      </c>
      <c r="E22" s="16" t="s">
        <v>34</v>
      </c>
      <c r="F22" s="46">
        <v>10724490</v>
      </c>
      <c r="G22" s="46">
        <v>857959</v>
      </c>
      <c r="H22" s="46">
        <f t="shared" si="0"/>
        <v>11582449</v>
      </c>
    </row>
    <row r="23" spans="1:9" s="19" customFormat="1" ht="35.25" customHeight="1" x14ac:dyDescent="0.2">
      <c r="A23" s="74" t="s">
        <v>22</v>
      </c>
      <c r="B23" s="75"/>
      <c r="C23" s="75"/>
      <c r="D23" s="75"/>
      <c r="E23" s="76"/>
      <c r="F23" s="18">
        <f>SUM(F20:F22)</f>
        <v>18730735</v>
      </c>
      <c r="G23" s="18">
        <f>SUM(G20:G22)</f>
        <v>1498459</v>
      </c>
      <c r="H23" s="18">
        <f t="shared" ref="H23" si="1">SUM(H20:H22)</f>
        <v>20229194</v>
      </c>
    </row>
    <row r="24" spans="1:9" s="19" customFormat="1" ht="35.25" customHeight="1" x14ac:dyDescent="0.2">
      <c r="A24" s="66" t="s">
        <v>124</v>
      </c>
      <c r="B24" s="67"/>
      <c r="C24" s="67"/>
      <c r="D24" s="67"/>
      <c r="E24" s="68"/>
      <c r="F24" s="18">
        <f>ROUND(F23*0.0725,0)</f>
        <v>1357978</v>
      </c>
      <c r="G24" s="18">
        <f>ROUND(F24*0.08,0)</f>
        <v>108638</v>
      </c>
      <c r="H24" s="18">
        <f>F24+G24</f>
        <v>1466616</v>
      </c>
      <c r="I24" s="54"/>
    </row>
    <row r="26" spans="1:9" s="1" customFormat="1" ht="16.5" x14ac:dyDescent="0.25">
      <c r="A26" s="69" t="s">
        <v>23</v>
      </c>
      <c r="B26" s="69"/>
      <c r="C26" s="69"/>
      <c r="D26" s="69"/>
      <c r="E26" s="69"/>
      <c r="F26" s="69"/>
      <c r="G26" s="69"/>
      <c r="H26" s="69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59" t="s">
        <v>24</v>
      </c>
      <c r="C28" s="59"/>
      <c r="D28" s="59"/>
      <c r="F28" s="60" t="s">
        <v>25</v>
      </c>
      <c r="G28" s="60"/>
      <c r="H28" s="60"/>
    </row>
    <row r="29" spans="1:9" s="1" customFormat="1" ht="16.5" x14ac:dyDescent="0.25">
      <c r="B29" s="61" t="s">
        <v>26</v>
      </c>
      <c r="C29" s="61"/>
      <c r="D29" s="61"/>
      <c r="F29" s="62" t="s">
        <v>26</v>
      </c>
      <c r="G29" s="62"/>
      <c r="H29" s="62"/>
    </row>
    <row r="30" spans="1:9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"/>
  <sheetViews>
    <sheetView topLeftCell="A15" zoomScaleNormal="100" workbookViewId="0">
      <selection activeCell="I24" sqref="I24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6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343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111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8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8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8" ht="40.5" customHeight="1" x14ac:dyDescent="0.25">
      <c r="A20" s="14">
        <v>1</v>
      </c>
      <c r="B20" s="44" t="s">
        <v>129</v>
      </c>
      <c r="C20" s="14" t="s">
        <v>87</v>
      </c>
      <c r="D20" s="45">
        <v>46238</v>
      </c>
      <c r="E20" s="16" t="s">
        <v>70</v>
      </c>
      <c r="F20" s="46">
        <v>1262100</v>
      </c>
      <c r="G20" s="46">
        <v>100968</v>
      </c>
      <c r="H20" s="46">
        <f>F20+G20</f>
        <v>1363068</v>
      </c>
    </row>
    <row r="21" spans="1:8" ht="40.5" customHeight="1" x14ac:dyDescent="0.25">
      <c r="A21" s="14">
        <v>2</v>
      </c>
      <c r="B21" s="44" t="s">
        <v>145</v>
      </c>
      <c r="C21" s="14" t="s">
        <v>87</v>
      </c>
      <c r="D21" s="45">
        <v>46245</v>
      </c>
      <c r="E21" s="16" t="s">
        <v>70</v>
      </c>
      <c r="F21" s="46">
        <v>991190</v>
      </c>
      <c r="G21" s="46">
        <v>79295</v>
      </c>
      <c r="H21" s="46">
        <f t="shared" ref="H21:H25" si="0">F21+G21</f>
        <v>1070485</v>
      </c>
    </row>
    <row r="22" spans="1:8" ht="40.5" customHeight="1" x14ac:dyDescent="0.25">
      <c r="A22" s="14">
        <v>3</v>
      </c>
      <c r="B22" s="44" t="s">
        <v>152</v>
      </c>
      <c r="C22" s="14" t="s">
        <v>87</v>
      </c>
      <c r="D22" s="45">
        <v>46247</v>
      </c>
      <c r="E22" s="16" t="s">
        <v>70</v>
      </c>
      <c r="F22" s="46">
        <v>1709700</v>
      </c>
      <c r="G22" s="46">
        <v>136776</v>
      </c>
      <c r="H22" s="46">
        <f t="shared" si="0"/>
        <v>1846476</v>
      </c>
    </row>
    <row r="23" spans="1:8" ht="40.5" customHeight="1" x14ac:dyDescent="0.25">
      <c r="A23" s="14">
        <v>4</v>
      </c>
      <c r="B23" s="44" t="s">
        <v>162</v>
      </c>
      <c r="C23" s="14" t="s">
        <v>87</v>
      </c>
      <c r="D23" s="45">
        <v>46252</v>
      </c>
      <c r="E23" s="16" t="s">
        <v>70</v>
      </c>
      <c r="F23" s="46">
        <v>1119450</v>
      </c>
      <c r="G23" s="46">
        <v>89556</v>
      </c>
      <c r="H23" s="46">
        <f t="shared" si="0"/>
        <v>1209006</v>
      </c>
    </row>
    <row r="24" spans="1:8" ht="40.5" customHeight="1" x14ac:dyDescent="0.25">
      <c r="A24" s="14">
        <v>5</v>
      </c>
      <c r="B24" s="86" t="s">
        <v>168</v>
      </c>
      <c r="C24" s="14" t="s">
        <v>87</v>
      </c>
      <c r="D24" s="87">
        <v>46252</v>
      </c>
      <c r="E24" s="16" t="s">
        <v>70</v>
      </c>
      <c r="F24" s="88">
        <v>583055</v>
      </c>
      <c r="G24" s="88">
        <v>46644</v>
      </c>
      <c r="H24" s="46">
        <f t="shared" si="0"/>
        <v>629699</v>
      </c>
    </row>
    <row r="25" spans="1:8" ht="40.5" customHeight="1" x14ac:dyDescent="0.25">
      <c r="A25" s="14">
        <v>6</v>
      </c>
      <c r="B25" s="44" t="s">
        <v>191</v>
      </c>
      <c r="C25" s="14" t="s">
        <v>87</v>
      </c>
      <c r="D25" s="45">
        <v>46263</v>
      </c>
      <c r="E25" s="16" t="s">
        <v>70</v>
      </c>
      <c r="F25" s="46">
        <v>3911825</v>
      </c>
      <c r="G25" s="46">
        <v>312946</v>
      </c>
      <c r="H25" s="46">
        <f t="shared" si="0"/>
        <v>4224771</v>
      </c>
    </row>
    <row r="26" spans="1:8" s="19" customFormat="1" ht="35.25" customHeight="1" x14ac:dyDescent="0.2">
      <c r="A26" s="74" t="s">
        <v>22</v>
      </c>
      <c r="B26" s="75"/>
      <c r="C26" s="75"/>
      <c r="D26" s="75"/>
      <c r="E26" s="76"/>
      <c r="F26" s="18">
        <f>SUM(F20:F25)</f>
        <v>9577320</v>
      </c>
      <c r="G26" s="18">
        <f t="shared" ref="G26:H26" si="1">SUM(G20:G25)</f>
        <v>766185</v>
      </c>
      <c r="H26" s="18">
        <f t="shared" si="1"/>
        <v>10343505</v>
      </c>
    </row>
    <row r="27" spans="1:8" s="19" customFormat="1" ht="35.25" customHeight="1" x14ac:dyDescent="0.2">
      <c r="A27" s="66" t="s">
        <v>124</v>
      </c>
      <c r="B27" s="67"/>
      <c r="C27" s="67"/>
      <c r="D27" s="67"/>
      <c r="E27" s="68"/>
      <c r="F27" s="18">
        <f>ROUND(F26*0.0725,0)</f>
        <v>694356</v>
      </c>
      <c r="G27" s="18">
        <f>ROUND(F27*0.08,0)</f>
        <v>55548</v>
      </c>
      <c r="H27" s="18">
        <f>F27+G27</f>
        <v>749904</v>
      </c>
    </row>
    <row r="29" spans="1:8" s="1" customFormat="1" ht="16.5" x14ac:dyDescent="0.25">
      <c r="A29" s="69" t="s">
        <v>23</v>
      </c>
      <c r="B29" s="69"/>
      <c r="C29" s="69"/>
      <c r="D29" s="69"/>
      <c r="E29" s="69"/>
      <c r="F29" s="69"/>
      <c r="G29" s="69"/>
      <c r="H29" s="69"/>
    </row>
    <row r="30" spans="1:8" s="1" customFormat="1" ht="16.5" x14ac:dyDescent="0.25">
      <c r="D30" s="2"/>
      <c r="F30" s="3"/>
      <c r="G30" s="3"/>
      <c r="H30" s="3"/>
    </row>
    <row r="31" spans="1:8" s="1" customFormat="1" ht="16.5" x14ac:dyDescent="0.25">
      <c r="A31" s="4"/>
      <c r="B31" s="59" t="s">
        <v>24</v>
      </c>
      <c r="C31" s="59"/>
      <c r="D31" s="59"/>
      <c r="F31" s="60" t="s">
        <v>25</v>
      </c>
      <c r="G31" s="60"/>
      <c r="H31" s="60"/>
    </row>
    <row r="32" spans="1:8" s="1" customFormat="1" ht="16.5" x14ac:dyDescent="0.25">
      <c r="B32" s="61" t="s">
        <v>26</v>
      </c>
      <c r="C32" s="61"/>
      <c r="D32" s="61"/>
      <c r="F32" s="62" t="s">
        <v>26</v>
      </c>
      <c r="G32" s="62"/>
      <c r="H32" s="62"/>
    </row>
    <row r="33" spans="4:8" s="1" customFormat="1" ht="16.5" x14ac:dyDescent="0.25">
      <c r="D33" s="2"/>
      <c r="F33" s="3"/>
      <c r="G33" s="3"/>
      <c r="H33" s="3"/>
    </row>
  </sheetData>
  <mergeCells count="16">
    <mergeCell ref="A6:H6"/>
    <mergeCell ref="B1:D1"/>
    <mergeCell ref="E1:H1"/>
    <mergeCell ref="B2:D2"/>
    <mergeCell ref="E2:H2"/>
    <mergeCell ref="E4:H4"/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topLeftCell="A20" zoomScaleNormal="100" workbookViewId="0">
      <selection activeCell="I27" sqref="I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342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119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48" customHeight="1" x14ac:dyDescent="0.25">
      <c r="A20" s="14">
        <v>1</v>
      </c>
      <c r="B20" s="44" t="s">
        <v>135</v>
      </c>
      <c r="C20" s="14" t="s">
        <v>87</v>
      </c>
      <c r="D20" s="45">
        <v>46238</v>
      </c>
      <c r="E20" s="16" t="s">
        <v>58</v>
      </c>
      <c r="F20" s="46">
        <v>1262100</v>
      </c>
      <c r="G20" s="46">
        <v>100968</v>
      </c>
      <c r="H20" s="46">
        <f>F20+G20</f>
        <v>1363068</v>
      </c>
    </row>
    <row r="21" spans="1:9" ht="48" customHeight="1" x14ac:dyDescent="0.25">
      <c r="A21" s="14">
        <v>2</v>
      </c>
      <c r="B21" s="44" t="s">
        <v>140</v>
      </c>
      <c r="C21" s="14" t="s">
        <v>87</v>
      </c>
      <c r="D21" s="45">
        <v>46241</v>
      </c>
      <c r="E21" s="16" t="s">
        <v>58</v>
      </c>
      <c r="F21" s="46">
        <v>1067500</v>
      </c>
      <c r="G21" s="46">
        <v>85400</v>
      </c>
      <c r="H21" s="46">
        <f t="shared" ref="H21:H28" si="0">F21+G21</f>
        <v>1152900</v>
      </c>
    </row>
    <row r="22" spans="1:9" ht="48" customHeight="1" x14ac:dyDescent="0.25">
      <c r="A22" s="14">
        <v>3</v>
      </c>
      <c r="B22" s="44" t="s">
        <v>144</v>
      </c>
      <c r="C22" s="14" t="s">
        <v>87</v>
      </c>
      <c r="D22" s="45">
        <v>46245</v>
      </c>
      <c r="E22" s="16" t="s">
        <v>58</v>
      </c>
      <c r="F22" s="46">
        <v>1214105</v>
      </c>
      <c r="G22" s="46">
        <v>97128</v>
      </c>
      <c r="H22" s="46">
        <f t="shared" si="0"/>
        <v>1311233</v>
      </c>
    </row>
    <row r="23" spans="1:9" ht="48" customHeight="1" x14ac:dyDescent="0.25">
      <c r="A23" s="14">
        <v>4</v>
      </c>
      <c r="B23" s="44" t="s">
        <v>153</v>
      </c>
      <c r="C23" s="14" t="s">
        <v>87</v>
      </c>
      <c r="D23" s="45">
        <v>46248</v>
      </c>
      <c r="E23" s="16" t="s">
        <v>58</v>
      </c>
      <c r="F23" s="46">
        <v>583055</v>
      </c>
      <c r="G23" s="46">
        <v>46644</v>
      </c>
      <c r="H23" s="46">
        <f t="shared" si="0"/>
        <v>629699</v>
      </c>
    </row>
    <row r="24" spans="1:9" ht="48" customHeight="1" x14ac:dyDescent="0.25">
      <c r="A24" s="14">
        <v>5</v>
      </c>
      <c r="B24" s="44" t="s">
        <v>155</v>
      </c>
      <c r="C24" s="14" t="s">
        <v>87</v>
      </c>
      <c r="D24" s="45">
        <v>46248</v>
      </c>
      <c r="E24" s="16" t="s">
        <v>58</v>
      </c>
      <c r="F24" s="46">
        <v>2345370</v>
      </c>
      <c r="G24" s="46">
        <v>187630</v>
      </c>
      <c r="H24" s="46">
        <f t="shared" si="0"/>
        <v>2533000</v>
      </c>
    </row>
    <row r="25" spans="1:9" ht="48" customHeight="1" x14ac:dyDescent="0.25">
      <c r="A25" s="14">
        <v>6</v>
      </c>
      <c r="B25" s="44" t="s">
        <v>169</v>
      </c>
      <c r="C25" s="14" t="s">
        <v>87</v>
      </c>
      <c r="D25" s="45">
        <v>46253</v>
      </c>
      <c r="E25" s="16" t="s">
        <v>58</v>
      </c>
      <c r="F25" s="46">
        <v>1072790</v>
      </c>
      <c r="G25" s="46">
        <v>85823</v>
      </c>
      <c r="H25" s="46">
        <f t="shared" si="0"/>
        <v>1158613</v>
      </c>
    </row>
    <row r="26" spans="1:9" ht="48" customHeight="1" x14ac:dyDescent="0.25">
      <c r="A26" s="14">
        <v>7</v>
      </c>
      <c r="B26" s="44" t="s">
        <v>176</v>
      </c>
      <c r="C26" s="14" t="s">
        <v>87</v>
      </c>
      <c r="D26" s="45">
        <v>46256</v>
      </c>
      <c r="E26" s="16" t="s">
        <v>58</v>
      </c>
      <c r="F26" s="46">
        <v>536395</v>
      </c>
      <c r="G26" s="46">
        <v>42912</v>
      </c>
      <c r="H26" s="46">
        <f t="shared" si="0"/>
        <v>579307</v>
      </c>
    </row>
    <row r="27" spans="1:9" ht="48" customHeight="1" x14ac:dyDescent="0.25">
      <c r="A27" s="14">
        <v>8</v>
      </c>
      <c r="B27" s="44" t="s">
        <v>177</v>
      </c>
      <c r="C27" s="14" t="s">
        <v>87</v>
      </c>
      <c r="D27" s="45">
        <v>46256</v>
      </c>
      <c r="E27" s="16" t="s">
        <v>58</v>
      </c>
      <c r="F27" s="46">
        <v>3319550</v>
      </c>
      <c r="G27" s="46">
        <v>265564</v>
      </c>
      <c r="H27" s="46">
        <f t="shared" si="0"/>
        <v>3585114</v>
      </c>
    </row>
    <row r="28" spans="1:9" ht="48" customHeight="1" x14ac:dyDescent="0.25">
      <c r="A28" s="14">
        <v>9</v>
      </c>
      <c r="B28" s="79" t="s">
        <v>193</v>
      </c>
      <c r="C28" s="14" t="s">
        <v>87</v>
      </c>
      <c r="D28" s="80">
        <v>46263</v>
      </c>
      <c r="E28" s="16" t="s">
        <v>58</v>
      </c>
      <c r="F28" s="81">
        <v>1609185</v>
      </c>
      <c r="G28" s="81">
        <v>128735</v>
      </c>
      <c r="H28" s="46">
        <f t="shared" si="0"/>
        <v>1737920</v>
      </c>
    </row>
    <row r="29" spans="1:9" s="19" customFormat="1" ht="35.25" customHeight="1" x14ac:dyDescent="0.2">
      <c r="A29" s="74" t="s">
        <v>22</v>
      </c>
      <c r="B29" s="75"/>
      <c r="C29" s="75"/>
      <c r="D29" s="75"/>
      <c r="E29" s="76"/>
      <c r="F29" s="18">
        <f>SUM(F20:F28)</f>
        <v>13010050</v>
      </c>
      <c r="G29" s="18">
        <f>SUM(G20:G28)</f>
        <v>1040804</v>
      </c>
      <c r="H29" s="18">
        <f>SUM(H20:H28)</f>
        <v>14050854</v>
      </c>
    </row>
    <row r="30" spans="1:9" s="19" customFormat="1" ht="35.25" customHeight="1" x14ac:dyDescent="0.2">
      <c r="A30" s="66" t="s">
        <v>124</v>
      </c>
      <c r="B30" s="67"/>
      <c r="C30" s="67"/>
      <c r="D30" s="67"/>
      <c r="E30" s="68"/>
      <c r="F30" s="18">
        <f>ROUND(F29*0.0725,0)</f>
        <v>943229</v>
      </c>
      <c r="G30" s="18">
        <f>ROUND(F30*0.08,0)</f>
        <v>75458</v>
      </c>
      <c r="H30" s="18">
        <f>F30+G30</f>
        <v>1018687</v>
      </c>
      <c r="I30" s="54"/>
    </row>
    <row r="32" spans="1:9" s="1" customFormat="1" ht="16.5" x14ac:dyDescent="0.25">
      <c r="A32" s="69" t="s">
        <v>23</v>
      </c>
      <c r="B32" s="69"/>
      <c r="C32" s="69"/>
      <c r="D32" s="69"/>
      <c r="E32" s="69"/>
      <c r="F32" s="69"/>
      <c r="G32" s="69"/>
      <c r="H32" s="69"/>
    </row>
    <row r="33" spans="1:8" s="1" customFormat="1" ht="16.5" x14ac:dyDescent="0.25">
      <c r="D33" s="2"/>
      <c r="F33" s="3"/>
      <c r="G33" s="3"/>
      <c r="H33" s="3"/>
    </row>
    <row r="34" spans="1:8" s="1" customFormat="1" ht="16.5" x14ac:dyDescent="0.25">
      <c r="A34" s="4"/>
      <c r="B34" s="59" t="s">
        <v>24</v>
      </c>
      <c r="C34" s="59"/>
      <c r="D34" s="59"/>
      <c r="F34" s="60" t="s">
        <v>25</v>
      </c>
      <c r="G34" s="60"/>
      <c r="H34" s="60"/>
    </row>
    <row r="35" spans="1:8" s="1" customFormat="1" ht="16.5" x14ac:dyDescent="0.25">
      <c r="B35" s="61" t="s">
        <v>26</v>
      </c>
      <c r="C35" s="61"/>
      <c r="D35" s="61"/>
      <c r="F35" s="62" t="s">
        <v>26</v>
      </c>
      <c r="G35" s="62"/>
      <c r="H35" s="62"/>
    </row>
    <row r="36" spans="1:8" s="1" customFormat="1" ht="16.5" x14ac:dyDescent="0.25">
      <c r="D36" s="2"/>
      <c r="F36" s="3"/>
      <c r="G36" s="3"/>
      <c r="H36" s="3"/>
    </row>
  </sheetData>
  <mergeCells count="16">
    <mergeCell ref="A6:H6"/>
    <mergeCell ref="B1:D1"/>
    <mergeCell ref="E1:H1"/>
    <mergeCell ref="B2:D2"/>
    <mergeCell ref="E2:H2"/>
    <mergeCell ref="E4:H4"/>
    <mergeCell ref="B34:D34"/>
    <mergeCell ref="F34:H34"/>
    <mergeCell ref="B35:D35"/>
    <mergeCell ref="F35:H35"/>
    <mergeCell ref="A7:H7"/>
    <mergeCell ref="C17:D17"/>
    <mergeCell ref="E17:F17"/>
    <mergeCell ref="A29:E29"/>
    <mergeCell ref="A30:E30"/>
    <mergeCell ref="A32:H32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2"/>
  <sheetViews>
    <sheetView topLeftCell="A19" zoomScaleNormal="100" workbookViewId="0">
      <selection activeCell="J23" sqref="J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341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112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1.5" x14ac:dyDescent="0.25">
      <c r="A20" s="14">
        <v>1</v>
      </c>
      <c r="B20" s="44" t="s">
        <v>128</v>
      </c>
      <c r="C20" s="14" t="s">
        <v>87</v>
      </c>
      <c r="D20" s="45">
        <v>46238</v>
      </c>
      <c r="E20" s="16" t="s">
        <v>30</v>
      </c>
      <c r="F20" s="46">
        <v>2195455</v>
      </c>
      <c r="G20" s="46">
        <v>175636</v>
      </c>
      <c r="H20" s="46">
        <f>F20+G20</f>
        <v>2371091</v>
      </c>
    </row>
    <row r="21" spans="1:9" ht="33" customHeight="1" x14ac:dyDescent="0.25">
      <c r="A21" s="14">
        <v>2</v>
      </c>
      <c r="B21" s="44" t="s">
        <v>146</v>
      </c>
      <c r="C21" s="14" t="s">
        <v>87</v>
      </c>
      <c r="D21" s="45">
        <v>46245</v>
      </c>
      <c r="E21" s="16" t="s">
        <v>30</v>
      </c>
      <c r="F21" s="46">
        <v>1262100</v>
      </c>
      <c r="G21" s="46">
        <v>100968</v>
      </c>
      <c r="H21" s="46">
        <f t="shared" ref="H21:H24" si="0">F21+G21</f>
        <v>1363068</v>
      </c>
    </row>
    <row r="22" spans="1:9" ht="33" customHeight="1" x14ac:dyDescent="0.25">
      <c r="A22" s="14">
        <v>3</v>
      </c>
      <c r="B22" s="44" t="s">
        <v>163</v>
      </c>
      <c r="C22" s="14" t="s">
        <v>87</v>
      </c>
      <c r="D22" s="45">
        <v>46252</v>
      </c>
      <c r="E22" s="16" t="s">
        <v>30</v>
      </c>
      <c r="F22" s="46">
        <v>1072790</v>
      </c>
      <c r="G22" s="46">
        <v>85823</v>
      </c>
      <c r="H22" s="46">
        <f t="shared" si="0"/>
        <v>1158613</v>
      </c>
    </row>
    <row r="23" spans="1:9" ht="33" customHeight="1" x14ac:dyDescent="0.25">
      <c r="A23" s="14">
        <v>4</v>
      </c>
      <c r="B23" s="44" t="s">
        <v>164</v>
      </c>
      <c r="C23" s="14" t="s">
        <v>87</v>
      </c>
      <c r="D23" s="45">
        <v>46252</v>
      </c>
      <c r="E23" s="16" t="s">
        <v>30</v>
      </c>
      <c r="F23" s="46">
        <v>1755740</v>
      </c>
      <c r="G23" s="46">
        <v>140459</v>
      </c>
      <c r="H23" s="46">
        <f t="shared" si="0"/>
        <v>1896199</v>
      </c>
    </row>
    <row r="24" spans="1:9" ht="33" customHeight="1" x14ac:dyDescent="0.25">
      <c r="A24" s="14">
        <v>5</v>
      </c>
      <c r="B24" s="44" t="s">
        <v>183</v>
      </c>
      <c r="C24" s="14" t="s">
        <v>87</v>
      </c>
      <c r="D24" s="45">
        <v>46259</v>
      </c>
      <c r="E24" s="16" t="s">
        <v>30</v>
      </c>
      <c r="F24" s="46">
        <v>2189595</v>
      </c>
      <c r="G24" s="46">
        <v>175168</v>
      </c>
      <c r="H24" s="46">
        <f t="shared" si="0"/>
        <v>2364763</v>
      </c>
    </row>
    <row r="25" spans="1:9" s="19" customFormat="1" ht="35.25" customHeight="1" x14ac:dyDescent="0.2">
      <c r="A25" s="74" t="s">
        <v>22</v>
      </c>
      <c r="B25" s="75"/>
      <c r="C25" s="75"/>
      <c r="D25" s="75"/>
      <c r="E25" s="76"/>
      <c r="F25" s="18">
        <f>SUM(F20:F24)</f>
        <v>8475680</v>
      </c>
      <c r="G25" s="18">
        <f>SUM(G20:G24)</f>
        <v>678054</v>
      </c>
      <c r="H25" s="18">
        <f>SUM(H20:H24)</f>
        <v>9153734</v>
      </c>
    </row>
    <row r="26" spans="1:9" s="19" customFormat="1" ht="35.25" customHeight="1" x14ac:dyDescent="0.2">
      <c r="A26" s="66" t="s">
        <v>124</v>
      </c>
      <c r="B26" s="67"/>
      <c r="C26" s="67"/>
      <c r="D26" s="67"/>
      <c r="E26" s="68"/>
      <c r="F26" s="18">
        <f>ROUND(F25*0.0725,0)</f>
        <v>614487</v>
      </c>
      <c r="G26" s="18">
        <f>ROUND(F26*0.08,0)</f>
        <v>49159</v>
      </c>
      <c r="H26" s="18">
        <f>F26+G26</f>
        <v>663646</v>
      </c>
      <c r="I26" s="54"/>
    </row>
    <row r="28" spans="1:9" s="1" customFormat="1" ht="16.5" x14ac:dyDescent="0.25">
      <c r="A28" s="69" t="s">
        <v>23</v>
      </c>
      <c r="B28" s="69"/>
      <c r="C28" s="69"/>
      <c r="D28" s="69"/>
      <c r="E28" s="69"/>
      <c r="F28" s="69"/>
      <c r="G28" s="69"/>
      <c r="H28" s="69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59" t="s">
        <v>24</v>
      </c>
      <c r="C30" s="59"/>
      <c r="D30" s="59"/>
      <c r="F30" s="60" t="s">
        <v>25</v>
      </c>
      <c r="G30" s="60"/>
      <c r="H30" s="60"/>
    </row>
    <row r="31" spans="1:9" s="1" customFormat="1" ht="16.5" x14ac:dyDescent="0.25">
      <c r="B31" s="61" t="s">
        <v>26</v>
      </c>
      <c r="C31" s="61"/>
      <c r="D31" s="61"/>
      <c r="F31" s="62" t="s">
        <v>26</v>
      </c>
      <c r="G31" s="62"/>
      <c r="H31" s="62"/>
    </row>
    <row r="32" spans="1:9" s="1" customFormat="1" ht="16.5" x14ac:dyDescent="0.25">
      <c r="D32" s="2"/>
      <c r="F32" s="3"/>
      <c r="G32" s="3"/>
      <c r="H32" s="3"/>
    </row>
  </sheetData>
  <mergeCells count="16">
    <mergeCell ref="A6:H6"/>
    <mergeCell ref="B1:D1"/>
    <mergeCell ref="E1:H1"/>
    <mergeCell ref="B2:D2"/>
    <mergeCell ref="E2:H2"/>
    <mergeCell ref="E4:H4"/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0"/>
  <sheetViews>
    <sheetView topLeftCell="A17" zoomScaleNormal="100" workbookViewId="0">
      <selection activeCell="H21" sqref="H2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465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113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6.75" customHeight="1" x14ac:dyDescent="0.25">
      <c r="A20" s="14">
        <v>1</v>
      </c>
      <c r="B20" s="44" t="s">
        <v>136</v>
      </c>
      <c r="C20" s="14" t="s">
        <v>87</v>
      </c>
      <c r="D20" s="45">
        <v>46239</v>
      </c>
      <c r="E20" s="16" t="s">
        <v>62</v>
      </c>
      <c r="F20" s="46">
        <v>583055</v>
      </c>
      <c r="G20" s="46">
        <v>46644</v>
      </c>
      <c r="H20" s="46">
        <f>F20+G20</f>
        <v>629699</v>
      </c>
    </row>
    <row r="21" spans="1:9" ht="36.75" customHeight="1" x14ac:dyDescent="0.25">
      <c r="A21" s="14">
        <v>2</v>
      </c>
      <c r="B21" s="44" t="s">
        <v>170</v>
      </c>
      <c r="C21" s="14" t="s">
        <v>87</v>
      </c>
      <c r="D21" s="45">
        <v>46253</v>
      </c>
      <c r="E21" s="16" t="s">
        <v>62</v>
      </c>
      <c r="F21" s="46">
        <v>1709080</v>
      </c>
      <c r="G21" s="46">
        <v>136726</v>
      </c>
      <c r="H21" s="46">
        <f>F21+G21</f>
        <v>1845806</v>
      </c>
    </row>
    <row r="22" spans="1:9" ht="36.75" customHeight="1" x14ac:dyDescent="0.25">
      <c r="A22" s="14"/>
      <c r="B22" s="44"/>
      <c r="C22" s="14"/>
      <c r="D22" s="45"/>
      <c r="E22" s="16"/>
      <c r="F22" s="46"/>
      <c r="G22" s="46"/>
      <c r="H22" s="46"/>
    </row>
    <row r="23" spans="1:9" s="19" customFormat="1" ht="35.25" customHeight="1" x14ac:dyDescent="0.2">
      <c r="A23" s="74" t="s">
        <v>22</v>
      </c>
      <c r="B23" s="75"/>
      <c r="C23" s="75"/>
      <c r="D23" s="75"/>
      <c r="E23" s="76"/>
      <c r="F23" s="18">
        <f>SUM(F20:F22)</f>
        <v>2292135</v>
      </c>
      <c r="G23" s="18">
        <f t="shared" ref="G23:H23" si="0">SUM(G20:G22)</f>
        <v>183370</v>
      </c>
      <c r="H23" s="18">
        <f t="shared" si="0"/>
        <v>2475505</v>
      </c>
      <c r="I23" s="82"/>
    </row>
    <row r="24" spans="1:9" s="19" customFormat="1" ht="35.25" customHeight="1" x14ac:dyDescent="0.2">
      <c r="A24" s="66" t="s">
        <v>124</v>
      </c>
      <c r="B24" s="67"/>
      <c r="C24" s="67"/>
      <c r="D24" s="67"/>
      <c r="E24" s="68"/>
      <c r="F24" s="18">
        <f>ROUND(F23*0.0725,0)</f>
        <v>166180</v>
      </c>
      <c r="G24" s="18">
        <f>ROUND(F24*0.08,0)</f>
        <v>13294</v>
      </c>
      <c r="H24" s="18">
        <f>F24+G24</f>
        <v>179474</v>
      </c>
      <c r="I24" s="83"/>
    </row>
    <row r="26" spans="1:9" s="1" customFormat="1" ht="16.5" x14ac:dyDescent="0.25">
      <c r="A26" s="69" t="s">
        <v>23</v>
      </c>
      <c r="B26" s="69"/>
      <c r="C26" s="69"/>
      <c r="D26" s="69"/>
      <c r="E26" s="69"/>
      <c r="F26" s="69"/>
      <c r="G26" s="69"/>
      <c r="H26" s="69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59" t="s">
        <v>24</v>
      </c>
      <c r="C28" s="59"/>
      <c r="D28" s="59"/>
      <c r="F28" s="60" t="s">
        <v>25</v>
      </c>
      <c r="G28" s="60"/>
      <c r="H28" s="60"/>
    </row>
    <row r="29" spans="1:9" s="1" customFormat="1" ht="16.5" x14ac:dyDescent="0.25">
      <c r="B29" s="61" t="s">
        <v>26</v>
      </c>
      <c r="C29" s="61"/>
      <c r="D29" s="61"/>
      <c r="F29" s="62" t="s">
        <v>26</v>
      </c>
      <c r="G29" s="62"/>
      <c r="H29" s="62"/>
    </row>
    <row r="30" spans="1:9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0"/>
  <sheetViews>
    <sheetView topLeftCell="A13" zoomScaleNormal="100" workbookViewId="0">
      <selection activeCell="H20" sqref="H20:H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340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114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6" customHeight="1" x14ac:dyDescent="0.25">
      <c r="A20" s="14">
        <v>1</v>
      </c>
      <c r="B20" s="44" t="s">
        <v>127</v>
      </c>
      <c r="C20" s="14" t="s">
        <v>87</v>
      </c>
      <c r="D20" s="45">
        <v>46238</v>
      </c>
      <c r="E20" s="47" t="s">
        <v>38</v>
      </c>
      <c r="F20" s="48">
        <v>2385480</v>
      </c>
      <c r="G20" s="48">
        <v>190838</v>
      </c>
      <c r="H20" s="46">
        <f>F20+G20</f>
        <v>2576318</v>
      </c>
    </row>
    <row r="21" spans="1:9" ht="36" customHeight="1" x14ac:dyDescent="0.25">
      <c r="A21" s="14">
        <v>2</v>
      </c>
      <c r="B21" s="44" t="s">
        <v>131</v>
      </c>
      <c r="C21" s="14" t="s">
        <v>87</v>
      </c>
      <c r="D21" s="45">
        <v>46238</v>
      </c>
      <c r="E21" s="47" t="s">
        <v>38</v>
      </c>
      <c r="F21" s="48">
        <v>2524200</v>
      </c>
      <c r="G21" s="48">
        <v>201936</v>
      </c>
      <c r="H21" s="46">
        <f t="shared" ref="H21:H22" si="0">F21+G21</f>
        <v>2726136</v>
      </c>
    </row>
    <row r="22" spans="1:9" ht="36" customHeight="1" x14ac:dyDescent="0.25">
      <c r="A22" s="14">
        <v>3</v>
      </c>
      <c r="B22" s="44" t="s">
        <v>182</v>
      </c>
      <c r="C22" s="14" t="s">
        <v>87</v>
      </c>
      <c r="D22" s="45">
        <v>46259</v>
      </c>
      <c r="E22" s="47" t="s">
        <v>38</v>
      </c>
      <c r="F22" s="48">
        <v>3268960</v>
      </c>
      <c r="G22" s="48">
        <v>261517</v>
      </c>
      <c r="H22" s="46">
        <f t="shared" si="0"/>
        <v>3530477</v>
      </c>
    </row>
    <row r="23" spans="1:9" s="19" customFormat="1" ht="35.25" customHeight="1" x14ac:dyDescent="0.2">
      <c r="A23" s="74" t="s">
        <v>22</v>
      </c>
      <c r="B23" s="75"/>
      <c r="C23" s="75"/>
      <c r="D23" s="75"/>
      <c r="E23" s="76"/>
      <c r="F23" s="18">
        <f>SUM(F20:F22)</f>
        <v>8178640</v>
      </c>
      <c r="G23" s="18">
        <f>SUM(G20:G22)</f>
        <v>654291</v>
      </c>
      <c r="H23" s="18">
        <f>SUM(H20:H22)</f>
        <v>8832931</v>
      </c>
    </row>
    <row r="24" spans="1:9" s="19" customFormat="1" ht="35.25" customHeight="1" x14ac:dyDescent="0.2">
      <c r="A24" s="66" t="s">
        <v>124</v>
      </c>
      <c r="B24" s="67"/>
      <c r="C24" s="67"/>
      <c r="D24" s="67"/>
      <c r="E24" s="68"/>
      <c r="F24" s="18">
        <f>ROUND(F23*0.0725,0)</f>
        <v>592951</v>
      </c>
      <c r="G24" s="18">
        <f>ROUND(F24*0.08,0)</f>
        <v>47436</v>
      </c>
      <c r="H24" s="18">
        <f>F24+G24</f>
        <v>640387</v>
      </c>
      <c r="I24" s="54"/>
    </row>
    <row r="26" spans="1:9" s="1" customFormat="1" ht="16.5" x14ac:dyDescent="0.25">
      <c r="A26" s="69" t="s">
        <v>23</v>
      </c>
      <c r="B26" s="69"/>
      <c r="C26" s="69"/>
      <c r="D26" s="69"/>
      <c r="E26" s="69"/>
      <c r="F26" s="69"/>
      <c r="G26" s="69"/>
      <c r="H26" s="69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59" t="s">
        <v>24</v>
      </c>
      <c r="C28" s="59"/>
      <c r="D28" s="59"/>
      <c r="F28" s="60" t="s">
        <v>25</v>
      </c>
      <c r="G28" s="60"/>
      <c r="H28" s="60"/>
    </row>
    <row r="29" spans="1:9" s="1" customFormat="1" ht="16.5" x14ac:dyDescent="0.25">
      <c r="B29" s="61" t="s">
        <v>26</v>
      </c>
      <c r="C29" s="61"/>
      <c r="D29" s="61"/>
      <c r="F29" s="62" t="s">
        <v>26</v>
      </c>
      <c r="G29" s="62"/>
      <c r="H29" s="62"/>
    </row>
    <row r="30" spans="1:9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1"/>
  <sheetViews>
    <sheetView topLeftCell="A13" zoomScaleNormal="100" workbookViewId="0">
      <selection activeCell="I20" sqref="I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339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109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3" customHeight="1" x14ac:dyDescent="0.25">
      <c r="A20" s="14">
        <v>1</v>
      </c>
      <c r="B20" s="44" t="s">
        <v>143</v>
      </c>
      <c r="C20" s="14" t="s">
        <v>87</v>
      </c>
      <c r="D20" s="45">
        <v>46244</v>
      </c>
      <c r="E20" s="16" t="s">
        <v>74</v>
      </c>
      <c r="F20" s="46">
        <v>4091915</v>
      </c>
      <c r="G20" s="46">
        <v>327353</v>
      </c>
      <c r="H20" s="46">
        <f>F20+G20</f>
        <v>4419268</v>
      </c>
    </row>
    <row r="21" spans="1:9" ht="33" customHeight="1" x14ac:dyDescent="0.25">
      <c r="A21" s="14">
        <v>2</v>
      </c>
      <c r="B21" s="44" t="s">
        <v>159</v>
      </c>
      <c r="C21" s="14" t="s">
        <v>87</v>
      </c>
      <c r="D21" s="45">
        <v>46249</v>
      </c>
      <c r="E21" s="16" t="s">
        <v>74</v>
      </c>
      <c r="F21" s="46">
        <v>1119450</v>
      </c>
      <c r="G21" s="46">
        <v>89556</v>
      </c>
      <c r="H21" s="46">
        <f t="shared" ref="H21:H23" si="0">F21+G21</f>
        <v>1209006</v>
      </c>
    </row>
    <row r="22" spans="1:9" ht="33" customHeight="1" x14ac:dyDescent="0.25">
      <c r="A22" s="14">
        <v>3</v>
      </c>
      <c r="B22" s="44" t="s">
        <v>171</v>
      </c>
      <c r="C22" s="14" t="s">
        <v>87</v>
      </c>
      <c r="D22" s="45">
        <v>46254</v>
      </c>
      <c r="E22" s="16" t="s">
        <v>74</v>
      </c>
      <c r="F22" s="46">
        <v>2186950</v>
      </c>
      <c r="G22" s="46">
        <v>174956</v>
      </c>
      <c r="H22" s="46">
        <f t="shared" si="0"/>
        <v>2361906</v>
      </c>
    </row>
    <row r="23" spans="1:9" ht="33" customHeight="1" x14ac:dyDescent="0.25">
      <c r="A23" s="14">
        <v>4</v>
      </c>
      <c r="B23" s="44" t="s">
        <v>187</v>
      </c>
      <c r="C23" s="14" t="s">
        <v>87</v>
      </c>
      <c r="D23" s="45">
        <v>46261</v>
      </c>
      <c r="E23" s="16" t="s">
        <v>74</v>
      </c>
      <c r="F23" s="46">
        <v>1702505</v>
      </c>
      <c r="G23" s="46">
        <v>136200</v>
      </c>
      <c r="H23" s="46">
        <f t="shared" si="0"/>
        <v>1838705</v>
      </c>
    </row>
    <row r="24" spans="1:9" s="19" customFormat="1" ht="35.25" customHeight="1" x14ac:dyDescent="0.2">
      <c r="A24" s="65" t="s">
        <v>22</v>
      </c>
      <c r="B24" s="65"/>
      <c r="C24" s="65"/>
      <c r="D24" s="65"/>
      <c r="E24" s="65"/>
      <c r="F24" s="18">
        <f>SUM(F20:F23)</f>
        <v>9100820</v>
      </c>
      <c r="G24" s="18">
        <f>SUM(G20:G23)</f>
        <v>728065</v>
      </c>
      <c r="H24" s="18">
        <f>SUM(H20:H23)</f>
        <v>9828885</v>
      </c>
    </row>
    <row r="25" spans="1:9" s="19" customFormat="1" ht="35.25" customHeight="1" x14ac:dyDescent="0.2">
      <c r="A25" s="66" t="s">
        <v>124</v>
      </c>
      <c r="B25" s="67"/>
      <c r="C25" s="67"/>
      <c r="D25" s="67"/>
      <c r="E25" s="68"/>
      <c r="F25" s="18">
        <f>ROUND(F24*0.0725,0)</f>
        <v>659809</v>
      </c>
      <c r="G25" s="18">
        <f>ROUND(F25*0.08,0)</f>
        <v>52785</v>
      </c>
      <c r="H25" s="18">
        <f>F25+G25</f>
        <v>712594</v>
      </c>
      <c r="I25" s="54"/>
    </row>
    <row r="27" spans="1:9" s="1" customFormat="1" ht="16.5" x14ac:dyDescent="0.25">
      <c r="A27" s="69" t="s">
        <v>23</v>
      </c>
      <c r="B27" s="69"/>
      <c r="C27" s="69"/>
      <c r="D27" s="69"/>
      <c r="E27" s="69"/>
      <c r="F27" s="69"/>
      <c r="G27" s="69"/>
      <c r="H27" s="6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59" t="s">
        <v>24</v>
      </c>
      <c r="C29" s="59"/>
      <c r="D29" s="59"/>
      <c r="F29" s="60" t="s">
        <v>25</v>
      </c>
      <c r="G29" s="60"/>
      <c r="H29" s="60"/>
    </row>
    <row r="30" spans="1:9" s="1" customFormat="1" ht="16.5" x14ac:dyDescent="0.25">
      <c r="B30" s="61" t="s">
        <v>26</v>
      </c>
      <c r="C30" s="61"/>
      <c r="D30" s="61"/>
      <c r="F30" s="62" t="s">
        <v>26</v>
      </c>
      <c r="G30" s="62"/>
      <c r="H30" s="62"/>
    </row>
    <row r="31" spans="1:9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2"/>
  <sheetViews>
    <sheetView topLeftCell="A8" zoomScaleNormal="100" workbookViewId="0">
      <selection activeCell="H20" sqref="H20:H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338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115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7.5" customHeight="1" x14ac:dyDescent="0.25">
      <c r="A20" s="14">
        <v>1</v>
      </c>
      <c r="B20" s="44" t="s">
        <v>134</v>
      </c>
      <c r="C20" s="14" t="s">
        <v>87</v>
      </c>
      <c r="D20" s="45">
        <v>46238</v>
      </c>
      <c r="E20" s="16" t="s">
        <v>42</v>
      </c>
      <c r="F20" s="46">
        <v>1126645</v>
      </c>
      <c r="G20" s="46">
        <v>90132</v>
      </c>
      <c r="H20" s="46">
        <f>F20+G20</f>
        <v>1216777</v>
      </c>
    </row>
    <row r="21" spans="1:9" ht="37.5" customHeight="1" x14ac:dyDescent="0.25">
      <c r="A21" s="14">
        <v>2</v>
      </c>
      <c r="B21" s="44" t="s">
        <v>158</v>
      </c>
      <c r="C21" s="14" t="s">
        <v>87</v>
      </c>
      <c r="D21" s="45">
        <v>46249</v>
      </c>
      <c r="E21" s="16" t="s">
        <v>42</v>
      </c>
      <c r="F21" s="46">
        <v>1119450</v>
      </c>
      <c r="G21" s="46">
        <v>89556</v>
      </c>
      <c r="H21" s="46">
        <f t="shared" ref="H21:H23" si="0">F21+G21</f>
        <v>1209006</v>
      </c>
    </row>
    <row r="22" spans="1:9" ht="37.5" customHeight="1" x14ac:dyDescent="0.25">
      <c r="A22" s="14">
        <v>3</v>
      </c>
      <c r="B22" s="44" t="s">
        <v>167</v>
      </c>
      <c r="C22" s="14" t="s">
        <v>87</v>
      </c>
      <c r="D22" s="45">
        <v>46252</v>
      </c>
      <c r="E22" s="16" t="s">
        <v>42</v>
      </c>
      <c r="F22" s="46">
        <v>1653200</v>
      </c>
      <c r="G22" s="46">
        <v>132256</v>
      </c>
      <c r="H22" s="46">
        <f t="shared" si="0"/>
        <v>1785456</v>
      </c>
    </row>
    <row r="23" spans="1:9" ht="37.5" customHeight="1" x14ac:dyDescent="0.25">
      <c r="A23" s="14">
        <v>4</v>
      </c>
      <c r="B23" s="44" t="s">
        <v>181</v>
      </c>
      <c r="C23" s="14" t="s">
        <v>87</v>
      </c>
      <c r="D23" s="45">
        <v>46259</v>
      </c>
      <c r="E23" s="16" t="s">
        <v>42</v>
      </c>
      <c r="F23" s="46">
        <v>1609185</v>
      </c>
      <c r="G23" s="46">
        <v>128735</v>
      </c>
      <c r="H23" s="46">
        <f t="shared" si="0"/>
        <v>1737920</v>
      </c>
    </row>
    <row r="24" spans="1:9" ht="30" customHeight="1" x14ac:dyDescent="0.25">
      <c r="A24" s="14"/>
      <c r="B24" s="44"/>
      <c r="C24" s="14"/>
      <c r="D24" s="45"/>
      <c r="E24" s="16"/>
      <c r="F24" s="46"/>
      <c r="G24" s="46"/>
      <c r="H24" s="46"/>
    </row>
    <row r="25" spans="1:9" s="19" customFormat="1" ht="35.25" customHeight="1" x14ac:dyDescent="0.2">
      <c r="A25" s="74" t="s">
        <v>22</v>
      </c>
      <c r="B25" s="75"/>
      <c r="C25" s="75"/>
      <c r="D25" s="75"/>
      <c r="E25" s="76"/>
      <c r="F25" s="18">
        <f>SUM(F20:F24)</f>
        <v>5508480</v>
      </c>
      <c r="G25" s="18">
        <f>SUM(G20:G24)</f>
        <v>440679</v>
      </c>
      <c r="H25" s="18">
        <f>SUM(H20:H24)</f>
        <v>5949159</v>
      </c>
    </row>
    <row r="26" spans="1:9" s="19" customFormat="1" ht="35.25" customHeight="1" x14ac:dyDescent="0.2">
      <c r="A26" s="66" t="s">
        <v>124</v>
      </c>
      <c r="B26" s="67"/>
      <c r="C26" s="67"/>
      <c r="D26" s="67"/>
      <c r="E26" s="68"/>
      <c r="F26" s="18">
        <f>ROUND(F25*0.0725,0)</f>
        <v>399365</v>
      </c>
      <c r="G26" s="18">
        <f>ROUND(F26*0.08,0)</f>
        <v>31949</v>
      </c>
      <c r="H26" s="18">
        <f>F26+G26</f>
        <v>431314</v>
      </c>
      <c r="I26" s="54" t="s">
        <v>123</v>
      </c>
    </row>
    <row r="28" spans="1:9" s="1" customFormat="1" ht="16.5" x14ac:dyDescent="0.25">
      <c r="A28" s="69" t="s">
        <v>23</v>
      </c>
      <c r="B28" s="69"/>
      <c r="C28" s="69"/>
      <c r="D28" s="69"/>
      <c r="E28" s="69"/>
      <c r="F28" s="69"/>
      <c r="G28" s="69"/>
      <c r="H28" s="69"/>
    </row>
    <row r="29" spans="1:9" s="1" customFormat="1" ht="16.5" x14ac:dyDescent="0.25">
      <c r="D29" s="2"/>
      <c r="F29" s="3"/>
      <c r="G29" s="3"/>
      <c r="H29" s="3"/>
    </row>
    <row r="30" spans="1:9" s="1" customFormat="1" ht="16.5" x14ac:dyDescent="0.25">
      <c r="A30" s="4"/>
      <c r="B30" s="59" t="s">
        <v>24</v>
      </c>
      <c r="C30" s="59"/>
      <c r="D30" s="59"/>
      <c r="F30" s="60" t="s">
        <v>25</v>
      </c>
      <c r="G30" s="60"/>
      <c r="H30" s="60"/>
    </row>
    <row r="31" spans="1:9" s="1" customFormat="1" ht="16.5" x14ac:dyDescent="0.25">
      <c r="B31" s="61" t="s">
        <v>26</v>
      </c>
      <c r="C31" s="61"/>
      <c r="D31" s="61"/>
      <c r="F31" s="62" t="s">
        <v>26</v>
      </c>
      <c r="G31" s="62"/>
      <c r="H31" s="62"/>
    </row>
    <row r="32" spans="1:9" s="1" customFormat="1" ht="16.5" x14ac:dyDescent="0.25">
      <c r="D32" s="2"/>
      <c r="F32" s="3"/>
      <c r="G32" s="3"/>
      <c r="H32" s="3"/>
    </row>
  </sheetData>
  <mergeCells count="16">
    <mergeCell ref="A6:H6"/>
    <mergeCell ref="B1:D1"/>
    <mergeCell ref="E1:H1"/>
    <mergeCell ref="B2:D2"/>
    <mergeCell ref="E2:H2"/>
    <mergeCell ref="E4:H4"/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1"/>
  <sheetViews>
    <sheetView topLeftCell="A20" zoomScaleNormal="100" workbookViewId="0">
      <selection activeCell="H20" sqref="H20:H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337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116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3" customHeight="1" x14ac:dyDescent="0.25">
      <c r="A20" s="14">
        <v>1</v>
      </c>
      <c r="B20" s="44" t="s">
        <v>141</v>
      </c>
      <c r="C20" s="14" t="s">
        <v>87</v>
      </c>
      <c r="D20" s="45">
        <v>46241</v>
      </c>
      <c r="E20" s="16" t="s">
        <v>46</v>
      </c>
      <c r="F20" s="46">
        <v>1179260</v>
      </c>
      <c r="G20" s="46">
        <v>94341</v>
      </c>
      <c r="H20" s="46">
        <f>F20+G20</f>
        <v>1273601</v>
      </c>
    </row>
    <row r="21" spans="1:9" ht="33" customHeight="1" x14ac:dyDescent="0.25">
      <c r="A21" s="14">
        <v>2</v>
      </c>
      <c r="B21" s="44" t="s">
        <v>149</v>
      </c>
      <c r="C21" s="14" t="s">
        <v>87</v>
      </c>
      <c r="D21" s="45">
        <v>46246</v>
      </c>
      <c r="E21" s="16" t="s">
        <v>46</v>
      </c>
      <c r="F21" s="46">
        <v>533750</v>
      </c>
      <c r="G21" s="46">
        <v>42700</v>
      </c>
      <c r="H21" s="46">
        <f t="shared" ref="H21:H23" si="0">F21+G21</f>
        <v>576450</v>
      </c>
    </row>
    <row r="22" spans="1:9" ht="33" customHeight="1" x14ac:dyDescent="0.25">
      <c r="A22" s="14">
        <v>3</v>
      </c>
      <c r="B22" s="44" t="s">
        <v>172</v>
      </c>
      <c r="C22" s="14" t="s">
        <v>87</v>
      </c>
      <c r="D22" s="45">
        <v>46254</v>
      </c>
      <c r="E22" s="16" t="s">
        <v>46</v>
      </c>
      <c r="F22" s="46">
        <v>1119450</v>
      </c>
      <c r="G22" s="46">
        <v>89556</v>
      </c>
      <c r="H22" s="46">
        <f t="shared" si="0"/>
        <v>1209006</v>
      </c>
    </row>
    <row r="23" spans="1:9" ht="33" customHeight="1" x14ac:dyDescent="0.25">
      <c r="A23" s="14">
        <v>4</v>
      </c>
      <c r="B23" s="44" t="s">
        <v>186</v>
      </c>
      <c r="C23" s="14" t="s">
        <v>87</v>
      </c>
      <c r="D23" s="45">
        <v>46261</v>
      </c>
      <c r="E23" s="16" t="s">
        <v>46</v>
      </c>
      <c r="F23" s="46">
        <v>533750</v>
      </c>
      <c r="G23" s="46">
        <v>42700</v>
      </c>
      <c r="H23" s="46">
        <f t="shared" si="0"/>
        <v>576450</v>
      </c>
    </row>
    <row r="24" spans="1:9" s="19" customFormat="1" ht="35.25" customHeight="1" x14ac:dyDescent="0.2">
      <c r="A24" s="74" t="s">
        <v>22</v>
      </c>
      <c r="B24" s="75"/>
      <c r="C24" s="75"/>
      <c r="D24" s="75"/>
      <c r="E24" s="76"/>
      <c r="F24" s="18">
        <f>SUM(F20:F23)</f>
        <v>3366210</v>
      </c>
      <c r="G24" s="18">
        <f>SUM(G20:G23)</f>
        <v>269297</v>
      </c>
      <c r="H24" s="18">
        <f>SUM(H20:H23)</f>
        <v>3635507</v>
      </c>
    </row>
    <row r="25" spans="1:9" s="19" customFormat="1" ht="35.25" customHeight="1" x14ac:dyDescent="0.2">
      <c r="A25" s="66" t="s">
        <v>124</v>
      </c>
      <c r="B25" s="67"/>
      <c r="C25" s="67"/>
      <c r="D25" s="67"/>
      <c r="E25" s="68"/>
      <c r="F25" s="18">
        <f>ROUND(F24*0.0725,0)</f>
        <v>244050</v>
      </c>
      <c r="G25" s="18">
        <f>ROUND(F25*0.08,0)</f>
        <v>19524</v>
      </c>
      <c r="H25" s="18">
        <f>F25+G25</f>
        <v>263574</v>
      </c>
      <c r="I25" s="54"/>
    </row>
    <row r="27" spans="1:9" s="1" customFormat="1" ht="16.5" x14ac:dyDescent="0.25">
      <c r="A27" s="69" t="s">
        <v>23</v>
      </c>
      <c r="B27" s="69"/>
      <c r="C27" s="69"/>
      <c r="D27" s="69"/>
      <c r="E27" s="69"/>
      <c r="F27" s="69"/>
      <c r="G27" s="69"/>
      <c r="H27" s="6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59" t="s">
        <v>24</v>
      </c>
      <c r="C29" s="59"/>
      <c r="D29" s="59"/>
      <c r="F29" s="60" t="s">
        <v>25</v>
      </c>
      <c r="G29" s="60"/>
      <c r="H29" s="60"/>
    </row>
    <row r="30" spans="1:9" s="1" customFormat="1" ht="16.5" x14ac:dyDescent="0.25">
      <c r="B30" s="61" t="s">
        <v>26</v>
      </c>
      <c r="C30" s="61"/>
      <c r="D30" s="61"/>
      <c r="F30" s="62" t="s">
        <v>26</v>
      </c>
      <c r="G30" s="62"/>
      <c r="H30" s="62"/>
    </row>
    <row r="31" spans="1:9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1"/>
  <sheetViews>
    <sheetView topLeftCell="A21" zoomScaleNormal="100" workbookViewId="0">
      <selection activeCell="H20" sqref="H20:H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336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3" customHeight="1" x14ac:dyDescent="0.25">
      <c r="A20" s="14">
        <v>1</v>
      </c>
      <c r="B20" s="44" t="s">
        <v>137</v>
      </c>
      <c r="C20" s="14" t="s">
        <v>87</v>
      </c>
      <c r="D20" s="45">
        <v>46240</v>
      </c>
      <c r="E20" s="16" t="s">
        <v>54</v>
      </c>
      <c r="F20" s="46">
        <v>991190</v>
      </c>
      <c r="G20" s="46">
        <v>79295</v>
      </c>
      <c r="H20" s="46">
        <f>F20+G20</f>
        <v>1070485</v>
      </c>
    </row>
    <row r="21" spans="1:9" ht="33" customHeight="1" x14ac:dyDescent="0.25">
      <c r="A21" s="14">
        <v>2</v>
      </c>
      <c r="B21" s="44" t="s">
        <v>147</v>
      </c>
      <c r="C21" s="14" t="s">
        <v>87</v>
      </c>
      <c r="D21" s="45">
        <v>46245</v>
      </c>
      <c r="E21" s="16" t="s">
        <v>54</v>
      </c>
      <c r="F21" s="46">
        <v>3470705</v>
      </c>
      <c r="G21" s="46">
        <v>277656</v>
      </c>
      <c r="H21" s="46">
        <f t="shared" ref="H21:H23" si="0">F21+G21</f>
        <v>3748361</v>
      </c>
    </row>
    <row r="22" spans="1:9" ht="33" customHeight="1" x14ac:dyDescent="0.25">
      <c r="A22" s="14">
        <v>3</v>
      </c>
      <c r="B22" s="44" t="s">
        <v>157</v>
      </c>
      <c r="C22" s="14" t="s">
        <v>87</v>
      </c>
      <c r="D22" s="45">
        <v>46249</v>
      </c>
      <c r="E22" s="16" t="s">
        <v>54</v>
      </c>
      <c r="F22" s="46">
        <v>3368855</v>
      </c>
      <c r="G22" s="46">
        <v>269508</v>
      </c>
      <c r="H22" s="46">
        <f t="shared" si="0"/>
        <v>3638363</v>
      </c>
    </row>
    <row r="23" spans="1:9" ht="33" customHeight="1" x14ac:dyDescent="0.25">
      <c r="A23" s="14"/>
      <c r="B23" s="44" t="s">
        <v>161</v>
      </c>
      <c r="C23" s="14"/>
      <c r="D23" s="45">
        <v>46252</v>
      </c>
      <c r="E23" s="16" t="s">
        <v>54</v>
      </c>
      <c r="F23" s="46">
        <v>2249405</v>
      </c>
      <c r="G23" s="46">
        <v>179952</v>
      </c>
      <c r="H23" s="46">
        <f t="shared" si="0"/>
        <v>2429357</v>
      </c>
    </row>
    <row r="24" spans="1:9" s="19" customFormat="1" ht="35.25" customHeight="1" x14ac:dyDescent="0.2">
      <c r="A24" s="74" t="s">
        <v>22</v>
      </c>
      <c r="B24" s="75"/>
      <c r="C24" s="75"/>
      <c r="D24" s="75"/>
      <c r="E24" s="76"/>
      <c r="F24" s="18">
        <f>SUM(F20:F23)</f>
        <v>10080155</v>
      </c>
      <c r="G24" s="18">
        <f t="shared" ref="G24:H24" si="1">SUM(G20:G23)</f>
        <v>806411</v>
      </c>
      <c r="H24" s="18">
        <f t="shared" si="1"/>
        <v>10886566</v>
      </c>
      <c r="I24" s="89"/>
    </row>
    <row r="25" spans="1:9" s="19" customFormat="1" ht="35.25" customHeight="1" x14ac:dyDescent="0.2">
      <c r="A25" s="66" t="s">
        <v>124</v>
      </c>
      <c r="B25" s="67"/>
      <c r="C25" s="67"/>
      <c r="D25" s="67"/>
      <c r="E25" s="68"/>
      <c r="F25" s="18">
        <f>ROUND(F24*0.0725,0)</f>
        <v>730811</v>
      </c>
      <c r="G25" s="18">
        <f>ROUND(F25*0.08,0)</f>
        <v>58465</v>
      </c>
      <c r="H25" s="18">
        <f>F25+G25</f>
        <v>789276</v>
      </c>
      <c r="I25" s="83"/>
    </row>
    <row r="27" spans="1:9" s="1" customFormat="1" ht="16.5" x14ac:dyDescent="0.25">
      <c r="A27" s="69" t="s">
        <v>23</v>
      </c>
      <c r="B27" s="69"/>
      <c r="C27" s="69"/>
      <c r="D27" s="69"/>
      <c r="E27" s="69"/>
      <c r="F27" s="69"/>
      <c r="G27" s="69"/>
      <c r="H27" s="6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59" t="s">
        <v>24</v>
      </c>
      <c r="C29" s="59"/>
      <c r="D29" s="59"/>
      <c r="F29" s="60" t="s">
        <v>25</v>
      </c>
      <c r="G29" s="60"/>
      <c r="H29" s="60"/>
    </row>
    <row r="30" spans="1:9" s="1" customFormat="1" ht="16.5" x14ac:dyDescent="0.25">
      <c r="B30" s="61" t="s">
        <v>26</v>
      </c>
      <c r="C30" s="61"/>
      <c r="D30" s="61"/>
      <c r="F30" s="62" t="s">
        <v>26</v>
      </c>
      <c r="G30" s="62"/>
      <c r="H30" s="62"/>
    </row>
    <row r="31" spans="1:9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0"/>
  <sheetViews>
    <sheetView topLeftCell="A8" zoomScaleNormal="100" workbookViewId="0">
      <selection activeCell="H21" sqref="H21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87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3" t="s">
        <v>125</v>
      </c>
      <c r="F4" s="73"/>
      <c r="G4" s="73"/>
      <c r="H4" s="73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0" t="s">
        <v>333</v>
      </c>
      <c r="B6" s="70"/>
      <c r="C6" s="70"/>
      <c r="D6" s="70"/>
      <c r="E6" s="70"/>
      <c r="F6" s="70"/>
      <c r="G6" s="70"/>
      <c r="H6" s="70"/>
      <c r="I6" s="36"/>
      <c r="J6" s="36"/>
    </row>
    <row r="7" spans="1:10" s="4" customFormat="1" ht="18.75" customHeight="1" x14ac:dyDescent="0.3">
      <c r="A7" s="63" t="s">
        <v>334</v>
      </c>
      <c r="B7" s="63"/>
      <c r="C7" s="63"/>
      <c r="D7" s="63"/>
      <c r="E7" s="63"/>
      <c r="F7" s="63"/>
      <c r="G7" s="63"/>
      <c r="H7" s="63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</row>
    <row r="13" spans="1:10" s="7" customFormat="1" ht="22.5" customHeight="1" x14ac:dyDescent="0.2">
      <c r="A13" s="5"/>
      <c r="B13" s="5"/>
      <c r="C13" s="5"/>
      <c r="D13" s="6"/>
      <c r="F13" s="8"/>
      <c r="G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J15" s="7" t="s">
        <v>117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3.75" customHeight="1" x14ac:dyDescent="0.25">
      <c r="A20" s="14">
        <v>1</v>
      </c>
      <c r="B20" s="44" t="s">
        <v>151</v>
      </c>
      <c r="C20" s="14" t="s">
        <v>87</v>
      </c>
      <c r="D20" s="45">
        <v>46247</v>
      </c>
      <c r="E20" s="16" t="s">
        <v>50</v>
      </c>
      <c r="F20" s="46">
        <v>2345370</v>
      </c>
      <c r="G20" s="46">
        <v>187630</v>
      </c>
      <c r="H20" s="46">
        <f>F20+G20</f>
        <v>2533000</v>
      </c>
    </row>
    <row r="21" spans="1:9" ht="33.75" customHeight="1" x14ac:dyDescent="0.25">
      <c r="A21" s="14">
        <v>2</v>
      </c>
      <c r="B21" s="44" t="s">
        <v>192</v>
      </c>
      <c r="C21" s="14" t="s">
        <v>87</v>
      </c>
      <c r="D21" s="45">
        <v>46263</v>
      </c>
      <c r="E21" s="16" t="s">
        <v>50</v>
      </c>
      <c r="F21" s="46">
        <v>3418160</v>
      </c>
      <c r="G21" s="46">
        <v>273453</v>
      </c>
      <c r="H21" s="46">
        <f>F21+G21</f>
        <v>3691613</v>
      </c>
    </row>
    <row r="22" spans="1:9" x14ac:dyDescent="0.25">
      <c r="A22" s="49"/>
      <c r="B22" s="53"/>
      <c r="C22" s="50"/>
      <c r="D22" s="51"/>
      <c r="E22" s="52"/>
      <c r="F22" s="17"/>
      <c r="G22" s="17"/>
      <c r="H22" s="17"/>
    </row>
    <row r="23" spans="1:9" s="19" customFormat="1" ht="35.25" customHeight="1" x14ac:dyDescent="0.2">
      <c r="A23" s="74" t="s">
        <v>22</v>
      </c>
      <c r="B23" s="75"/>
      <c r="C23" s="75"/>
      <c r="D23" s="75"/>
      <c r="E23" s="76"/>
      <c r="F23" s="18">
        <f>SUM(F20:F21)</f>
        <v>5763530</v>
      </c>
      <c r="G23" s="18">
        <f>SUM(G20:G21)</f>
        <v>461083</v>
      </c>
      <c r="H23" s="18">
        <f>SUM(H20:H21)</f>
        <v>6224613</v>
      </c>
    </row>
    <row r="24" spans="1:9" s="19" customFormat="1" ht="35.25" customHeight="1" x14ac:dyDescent="0.2">
      <c r="A24" s="66" t="s">
        <v>124</v>
      </c>
      <c r="B24" s="67"/>
      <c r="C24" s="67"/>
      <c r="D24" s="67"/>
      <c r="E24" s="68"/>
      <c r="F24" s="18">
        <f>ROUND(F23*0.0725,0)</f>
        <v>417856</v>
      </c>
      <c r="G24" s="18">
        <f>ROUND(F24*0.08,0)</f>
        <v>33428</v>
      </c>
      <c r="H24" s="18">
        <f>F24+G24</f>
        <v>451284</v>
      </c>
      <c r="I24" s="54"/>
    </row>
    <row r="26" spans="1:9" s="1" customFormat="1" ht="16.5" x14ac:dyDescent="0.25">
      <c r="A26" s="69" t="s">
        <v>23</v>
      </c>
      <c r="B26" s="69"/>
      <c r="C26" s="69"/>
      <c r="D26" s="69"/>
      <c r="E26" s="69"/>
      <c r="F26" s="69"/>
      <c r="G26" s="69"/>
      <c r="H26" s="69"/>
    </row>
    <row r="27" spans="1:9" s="1" customFormat="1" ht="16.5" x14ac:dyDescent="0.25">
      <c r="D27" s="2"/>
      <c r="F27" s="3"/>
      <c r="G27" s="3"/>
      <c r="H27" s="3"/>
    </row>
    <row r="28" spans="1:9" s="1" customFormat="1" ht="16.5" x14ac:dyDescent="0.25">
      <c r="A28" s="4"/>
      <c r="B28" s="59" t="s">
        <v>24</v>
      </c>
      <c r="C28" s="59"/>
      <c r="D28" s="59"/>
      <c r="F28" s="60" t="s">
        <v>25</v>
      </c>
      <c r="G28" s="60"/>
      <c r="H28" s="60"/>
    </row>
    <row r="29" spans="1:9" s="1" customFormat="1" ht="16.5" x14ac:dyDescent="0.25">
      <c r="B29" s="61" t="s">
        <v>26</v>
      </c>
      <c r="C29" s="61"/>
      <c r="D29" s="61"/>
      <c r="F29" s="62" t="s">
        <v>26</v>
      </c>
      <c r="G29" s="62"/>
      <c r="H29" s="62"/>
    </row>
    <row r="30" spans="1:9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1"/>
  <sheetViews>
    <sheetView topLeftCell="A19" zoomScaleNormal="100" workbookViewId="0">
      <selection activeCell="F24" sqref="F24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78" t="s">
        <v>125</v>
      </c>
      <c r="F4" s="78"/>
      <c r="G4" s="78"/>
      <c r="H4" s="78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59" t="s">
        <v>333</v>
      </c>
      <c r="B6" s="59"/>
      <c r="C6" s="59"/>
      <c r="D6" s="59"/>
      <c r="E6" s="59"/>
      <c r="F6" s="59"/>
      <c r="G6" s="59"/>
      <c r="H6" s="59"/>
    </row>
    <row r="7" spans="1:10" s="4" customFormat="1" ht="18.75" customHeight="1" x14ac:dyDescent="0.3">
      <c r="A7" s="77" t="s">
        <v>332</v>
      </c>
      <c r="B7" s="77"/>
      <c r="C7" s="77"/>
      <c r="D7" s="77"/>
      <c r="E7" s="77"/>
      <c r="F7" s="77"/>
      <c r="G7" s="77"/>
      <c r="H7" s="77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9" spans="1:9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9" ht="35.25" customHeight="1" x14ac:dyDescent="0.25">
      <c r="A20" s="14">
        <v>1</v>
      </c>
      <c r="B20" s="44" t="s">
        <v>132</v>
      </c>
      <c r="C20" s="14" t="s">
        <v>87</v>
      </c>
      <c r="D20" s="45">
        <v>46238</v>
      </c>
      <c r="E20" s="16" t="s">
        <v>66</v>
      </c>
      <c r="F20" s="46">
        <v>589630</v>
      </c>
      <c r="G20" s="46">
        <v>47170</v>
      </c>
      <c r="H20" s="46">
        <f>F20+G20</f>
        <v>636800</v>
      </c>
    </row>
    <row r="21" spans="1:9" ht="35.25" customHeight="1" x14ac:dyDescent="0.25">
      <c r="A21" s="14">
        <v>2</v>
      </c>
      <c r="B21" s="44" t="s">
        <v>139</v>
      </c>
      <c r="C21" s="14" t="s">
        <v>87</v>
      </c>
      <c r="D21" s="45">
        <v>46241</v>
      </c>
      <c r="E21" s="16" t="s">
        <v>66</v>
      </c>
      <c r="F21" s="46">
        <v>1126645</v>
      </c>
      <c r="G21" s="46">
        <v>90132</v>
      </c>
      <c r="H21" s="46">
        <f t="shared" ref="H21:H23" si="0">F21+G21</f>
        <v>1216777</v>
      </c>
    </row>
    <row r="22" spans="1:9" ht="35.25" customHeight="1" x14ac:dyDescent="0.25">
      <c r="A22" s="14">
        <v>3</v>
      </c>
      <c r="B22" s="79" t="s">
        <v>189</v>
      </c>
      <c r="C22" s="14" t="s">
        <v>87</v>
      </c>
      <c r="D22" s="80">
        <v>46262</v>
      </c>
      <c r="E22" s="16" t="s">
        <v>66</v>
      </c>
      <c r="F22" s="81">
        <v>1709080</v>
      </c>
      <c r="G22" s="81">
        <v>136726</v>
      </c>
      <c r="H22" s="46">
        <f t="shared" si="0"/>
        <v>1845806</v>
      </c>
    </row>
    <row r="23" spans="1:9" ht="35.25" customHeight="1" x14ac:dyDescent="0.25">
      <c r="A23" s="14">
        <v>4</v>
      </c>
      <c r="B23" s="15"/>
      <c r="C23" s="14"/>
      <c r="D23" s="80">
        <v>46246</v>
      </c>
      <c r="E23" s="16" t="s">
        <v>66</v>
      </c>
      <c r="F23" s="81">
        <v>-1009680</v>
      </c>
      <c r="G23" s="81">
        <v>-80774</v>
      </c>
      <c r="H23" s="46">
        <f t="shared" si="0"/>
        <v>-1090454</v>
      </c>
      <c r="I23" s="90"/>
    </row>
    <row r="24" spans="1:9" s="19" customFormat="1" ht="35.25" customHeight="1" x14ac:dyDescent="0.2">
      <c r="A24" s="74" t="s">
        <v>22</v>
      </c>
      <c r="B24" s="75"/>
      <c r="C24" s="75"/>
      <c r="D24" s="75"/>
      <c r="E24" s="76"/>
      <c r="F24" s="18">
        <f>SUM(F20:F22)</f>
        <v>3425355</v>
      </c>
      <c r="G24" s="18">
        <f>SUM(G20:G22)</f>
        <v>274028</v>
      </c>
      <c r="H24" s="18">
        <f>SUM(H20:H23)</f>
        <v>2608929</v>
      </c>
    </row>
    <row r="25" spans="1:9" s="19" customFormat="1" ht="35.25" customHeight="1" x14ac:dyDescent="0.2">
      <c r="A25" s="66" t="s">
        <v>124</v>
      </c>
      <c r="B25" s="67"/>
      <c r="C25" s="67"/>
      <c r="D25" s="67"/>
      <c r="E25" s="68"/>
      <c r="F25" s="18">
        <f>ROUND(F24*0.0725,0)</f>
        <v>248338</v>
      </c>
      <c r="G25" s="18">
        <f>ROUND(F25*0.08,0)</f>
        <v>19867</v>
      </c>
      <c r="H25" s="18">
        <f>F25+G25</f>
        <v>268205</v>
      </c>
    </row>
    <row r="27" spans="1:9" s="1" customFormat="1" ht="16.5" x14ac:dyDescent="0.25">
      <c r="A27" s="69" t="s">
        <v>23</v>
      </c>
      <c r="B27" s="69"/>
      <c r="C27" s="69"/>
      <c r="D27" s="69"/>
      <c r="E27" s="69"/>
      <c r="F27" s="69"/>
      <c r="G27" s="69"/>
      <c r="H27" s="69"/>
    </row>
    <row r="28" spans="1:9" s="1" customFormat="1" ht="16.5" x14ac:dyDescent="0.25">
      <c r="D28" s="2"/>
      <c r="F28" s="3"/>
      <c r="G28" s="3"/>
      <c r="H28" s="3"/>
    </row>
    <row r="29" spans="1:9" s="1" customFormat="1" ht="16.5" x14ac:dyDescent="0.25">
      <c r="A29" s="4"/>
      <c r="B29" s="59" t="s">
        <v>24</v>
      </c>
      <c r="C29" s="59"/>
      <c r="D29" s="59"/>
      <c r="F29" s="60" t="s">
        <v>25</v>
      </c>
      <c r="G29" s="60"/>
      <c r="H29" s="60"/>
    </row>
    <row r="30" spans="1:9" s="1" customFormat="1" ht="16.5" x14ac:dyDescent="0.25">
      <c r="B30" s="61" t="s">
        <v>26</v>
      </c>
      <c r="C30" s="61"/>
      <c r="D30" s="61"/>
      <c r="F30" s="62" t="s">
        <v>26</v>
      </c>
      <c r="G30" s="62"/>
      <c r="H30" s="62"/>
    </row>
    <row r="31" spans="1:9" s="1" customFormat="1" ht="16.5" x14ac:dyDescent="0.25">
      <c r="D31" s="2"/>
      <c r="F31" s="3"/>
      <c r="G31" s="3"/>
      <c r="H31" s="3"/>
    </row>
  </sheetData>
  <mergeCells count="16">
    <mergeCell ref="A6:H6"/>
    <mergeCell ref="B1:D1"/>
    <mergeCell ref="E1:H1"/>
    <mergeCell ref="B2:D2"/>
    <mergeCell ref="E2:H2"/>
    <mergeCell ref="E4:H4"/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9"/>
  <sheetViews>
    <sheetView tabSelected="1" topLeftCell="A19" zoomScaleNormal="100" workbookViewId="0">
      <selection activeCell="E27" sqref="E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71" t="s">
        <v>0</v>
      </c>
      <c r="C1" s="71"/>
      <c r="D1" s="71"/>
      <c r="E1" s="72" t="s">
        <v>1</v>
      </c>
      <c r="F1" s="72"/>
      <c r="G1" s="72"/>
      <c r="H1" s="72"/>
    </row>
    <row r="2" spans="1:10" s="1" customFormat="1" ht="16.5" x14ac:dyDescent="0.25">
      <c r="B2" s="71" t="s">
        <v>2</v>
      </c>
      <c r="C2" s="71"/>
      <c r="D2" s="71"/>
      <c r="E2" s="72" t="s">
        <v>3</v>
      </c>
      <c r="F2" s="72"/>
      <c r="G2" s="72"/>
      <c r="H2" s="72"/>
    </row>
    <row r="3" spans="1:10" s="1" customFormat="1" ht="16.5" customHeight="1" x14ac:dyDescent="0.25">
      <c r="D3" s="2"/>
      <c r="F3" s="3"/>
      <c r="G3" s="3"/>
      <c r="H3" s="3"/>
    </row>
    <row r="4" spans="1:10" s="1" customFormat="1" ht="16.5" x14ac:dyDescent="0.25">
      <c r="D4" s="2"/>
      <c r="E4" s="78" t="s">
        <v>125</v>
      </c>
      <c r="F4" s="78"/>
      <c r="G4" s="78"/>
      <c r="H4" s="78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59" t="s">
        <v>333</v>
      </c>
      <c r="B6" s="59"/>
      <c r="C6" s="59"/>
      <c r="D6" s="59"/>
      <c r="E6" s="59"/>
      <c r="F6" s="59"/>
      <c r="G6" s="59"/>
      <c r="H6" s="59"/>
    </row>
    <row r="7" spans="1:10" s="4" customFormat="1" ht="18.75" customHeight="1" x14ac:dyDescent="0.3">
      <c r="A7" s="77" t="s">
        <v>335</v>
      </c>
      <c r="B7" s="77"/>
      <c r="C7" s="77"/>
      <c r="D7" s="77"/>
      <c r="E7" s="77"/>
      <c r="F7" s="77"/>
      <c r="G7" s="77"/>
      <c r="H7" s="77"/>
    </row>
    <row r="8" spans="1:10" s="1" customFormat="1" ht="9.75" customHeight="1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12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64"/>
      <c r="D17" s="64"/>
      <c r="E17" s="64" t="s">
        <v>13</v>
      </c>
      <c r="F17" s="64"/>
      <c r="G17" s="8"/>
      <c r="H17" s="8"/>
    </row>
    <row r="18" spans="1:9" ht="40.5" customHeight="1" x14ac:dyDescent="0.25">
      <c r="A18" s="10" t="s">
        <v>14</v>
      </c>
      <c r="B18" s="10" t="s">
        <v>15</v>
      </c>
      <c r="C18" s="10" t="s">
        <v>16</v>
      </c>
      <c r="D18" s="11" t="s">
        <v>17</v>
      </c>
      <c r="E18" s="10" t="s">
        <v>18</v>
      </c>
      <c r="F18" s="12" t="s">
        <v>19</v>
      </c>
      <c r="G18" s="12" t="s">
        <v>20</v>
      </c>
      <c r="H18" s="12" t="s">
        <v>21</v>
      </c>
    </row>
    <row r="19" spans="1:9" ht="35.25" customHeight="1" x14ac:dyDescent="0.25">
      <c r="A19" s="14">
        <v>1</v>
      </c>
      <c r="B19" s="44" t="s">
        <v>130</v>
      </c>
      <c r="C19" s="14" t="s">
        <v>87</v>
      </c>
      <c r="D19" s="45">
        <v>46238</v>
      </c>
      <c r="E19" s="16" t="s">
        <v>66</v>
      </c>
      <c r="F19" s="46">
        <v>1220680</v>
      </c>
      <c r="G19" s="46">
        <v>97654</v>
      </c>
      <c r="H19" s="46">
        <f>F19+G19</f>
        <v>1318334</v>
      </c>
    </row>
    <row r="20" spans="1:9" ht="35.25" customHeight="1" x14ac:dyDescent="0.25">
      <c r="A20" s="14">
        <v>2</v>
      </c>
      <c r="B20" s="44" t="s">
        <v>138</v>
      </c>
      <c r="C20" s="14" t="s">
        <v>87</v>
      </c>
      <c r="D20" s="45">
        <v>46241</v>
      </c>
      <c r="E20" s="16" t="s">
        <v>66</v>
      </c>
      <c r="F20" s="46">
        <v>1172685</v>
      </c>
      <c r="G20" s="46">
        <v>93815</v>
      </c>
      <c r="H20" s="46">
        <f t="shared" ref="H20:H31" si="0">F20+G20</f>
        <v>1266500</v>
      </c>
    </row>
    <row r="21" spans="1:9" ht="35.25" customHeight="1" x14ac:dyDescent="0.25">
      <c r="A21" s="14">
        <v>3</v>
      </c>
      <c r="B21" s="44" t="s">
        <v>142</v>
      </c>
      <c r="C21" s="14" t="s">
        <v>87</v>
      </c>
      <c r="D21" s="45">
        <v>46241</v>
      </c>
      <c r="E21" s="16" t="s">
        <v>66</v>
      </c>
      <c r="F21" s="46">
        <v>1220680</v>
      </c>
      <c r="G21" s="46">
        <v>97654</v>
      </c>
      <c r="H21" s="46">
        <f t="shared" si="0"/>
        <v>1318334</v>
      </c>
    </row>
    <row r="22" spans="1:9" ht="35.25" customHeight="1" x14ac:dyDescent="0.25">
      <c r="A22" s="14">
        <v>4</v>
      </c>
      <c r="B22" s="44" t="s">
        <v>148</v>
      </c>
      <c r="C22" s="14" t="s">
        <v>87</v>
      </c>
      <c r="D22" s="45">
        <v>46246</v>
      </c>
      <c r="E22" s="16" t="s">
        <v>66</v>
      </c>
      <c r="F22" s="46">
        <v>1851730</v>
      </c>
      <c r="G22" s="46">
        <v>148138</v>
      </c>
      <c r="H22" s="46">
        <f t="shared" si="0"/>
        <v>1999868</v>
      </c>
    </row>
    <row r="23" spans="1:9" ht="35.25" customHeight="1" x14ac:dyDescent="0.25">
      <c r="A23" s="14">
        <v>5</v>
      </c>
      <c r="B23" s="44" t="s">
        <v>150</v>
      </c>
      <c r="C23" s="14" t="s">
        <v>87</v>
      </c>
      <c r="D23" s="45">
        <v>46246</v>
      </c>
      <c r="E23" s="16" t="s">
        <v>66</v>
      </c>
      <c r="F23" s="46">
        <v>1166110</v>
      </c>
      <c r="G23" s="46">
        <v>93289</v>
      </c>
      <c r="H23" s="46">
        <f t="shared" si="0"/>
        <v>1259399</v>
      </c>
    </row>
    <row r="24" spans="1:9" ht="35.25" customHeight="1" x14ac:dyDescent="0.25">
      <c r="A24" s="14">
        <v>6</v>
      </c>
      <c r="B24" s="44" t="s">
        <v>154</v>
      </c>
      <c r="C24" s="14" t="s">
        <v>87</v>
      </c>
      <c r="D24" s="45">
        <v>46248</v>
      </c>
      <c r="E24" s="16" t="s">
        <v>66</v>
      </c>
      <c r="F24" s="46">
        <v>1166110</v>
      </c>
      <c r="G24" s="46">
        <v>93289</v>
      </c>
      <c r="H24" s="46">
        <f t="shared" si="0"/>
        <v>1259399</v>
      </c>
    </row>
    <row r="25" spans="1:9" ht="35.25" customHeight="1" x14ac:dyDescent="0.25">
      <c r="A25" s="14">
        <v>7</v>
      </c>
      <c r="B25" s="44" t="s">
        <v>166</v>
      </c>
      <c r="C25" s="14" t="s">
        <v>87</v>
      </c>
      <c r="D25" s="45">
        <v>46252</v>
      </c>
      <c r="E25" s="16" t="s">
        <v>66</v>
      </c>
      <c r="F25" s="46">
        <v>1166110</v>
      </c>
      <c r="G25" s="46">
        <v>93289</v>
      </c>
      <c r="H25" s="46">
        <f t="shared" si="0"/>
        <v>1259399</v>
      </c>
    </row>
    <row r="26" spans="1:9" ht="35.25" customHeight="1" x14ac:dyDescent="0.25">
      <c r="A26" s="14">
        <v>8</v>
      </c>
      <c r="B26" s="44" t="s">
        <v>173</v>
      </c>
      <c r="C26" s="14" t="s">
        <v>87</v>
      </c>
      <c r="D26" s="45">
        <v>46255</v>
      </c>
      <c r="E26" s="16" t="s">
        <v>66</v>
      </c>
      <c r="F26" s="46">
        <v>1072790</v>
      </c>
      <c r="G26" s="46">
        <v>85823</v>
      </c>
      <c r="H26" s="46">
        <f t="shared" si="0"/>
        <v>1158613</v>
      </c>
      <c r="I26" s="21"/>
    </row>
    <row r="27" spans="1:9" ht="35.25" customHeight="1" x14ac:dyDescent="0.25">
      <c r="A27" s="14">
        <v>9</v>
      </c>
      <c r="B27" s="44" t="s">
        <v>175</v>
      </c>
      <c r="C27" s="14" t="s">
        <v>87</v>
      </c>
      <c r="D27" s="45">
        <v>46255</v>
      </c>
      <c r="E27" s="16" t="s">
        <v>66</v>
      </c>
      <c r="F27" s="46">
        <v>1126025</v>
      </c>
      <c r="G27" s="46">
        <v>90082</v>
      </c>
      <c r="H27" s="46">
        <f t="shared" si="0"/>
        <v>1216107</v>
      </c>
    </row>
    <row r="28" spans="1:9" ht="35.25" customHeight="1" x14ac:dyDescent="0.25">
      <c r="A28" s="14">
        <v>10</v>
      </c>
      <c r="B28" s="44" t="s">
        <v>178</v>
      </c>
      <c r="C28" s="14" t="s">
        <v>87</v>
      </c>
      <c r="D28" s="45">
        <v>46258</v>
      </c>
      <c r="E28" s="16" t="s">
        <v>66</v>
      </c>
      <c r="F28" s="46">
        <v>1166110</v>
      </c>
      <c r="G28" s="46">
        <v>93289</v>
      </c>
      <c r="H28" s="46">
        <f t="shared" si="0"/>
        <v>1259399</v>
      </c>
    </row>
    <row r="29" spans="1:9" ht="35.25" customHeight="1" x14ac:dyDescent="0.25">
      <c r="A29" s="14">
        <v>11</v>
      </c>
      <c r="B29" s="79" t="s">
        <v>179</v>
      </c>
      <c r="C29" s="14" t="s">
        <v>87</v>
      </c>
      <c r="D29" s="80">
        <v>46258</v>
      </c>
      <c r="E29" s="16" t="s">
        <v>66</v>
      </c>
      <c r="F29" s="81">
        <v>1072790</v>
      </c>
      <c r="G29" s="81">
        <v>85823</v>
      </c>
      <c r="H29" s="46">
        <f t="shared" si="0"/>
        <v>1158613</v>
      </c>
    </row>
    <row r="30" spans="1:9" ht="35.25" customHeight="1" x14ac:dyDescent="0.25">
      <c r="A30" s="14">
        <v>12</v>
      </c>
      <c r="B30" s="79" t="s">
        <v>188</v>
      </c>
      <c r="C30" s="14" t="s">
        <v>87</v>
      </c>
      <c r="D30" s="80">
        <v>46262</v>
      </c>
      <c r="E30" s="16" t="s">
        <v>66</v>
      </c>
      <c r="F30" s="81">
        <v>1072790</v>
      </c>
      <c r="G30" s="81">
        <v>85823</v>
      </c>
      <c r="H30" s="46">
        <f t="shared" si="0"/>
        <v>1158613</v>
      </c>
    </row>
    <row r="31" spans="1:9" ht="35.25" customHeight="1" x14ac:dyDescent="0.25">
      <c r="A31" s="14">
        <v>13</v>
      </c>
      <c r="B31" s="79" t="s">
        <v>190</v>
      </c>
      <c r="C31" s="14" t="s">
        <v>87</v>
      </c>
      <c r="D31" s="80">
        <v>46262</v>
      </c>
      <c r="E31" s="16" t="s">
        <v>66</v>
      </c>
      <c r="F31" s="81">
        <v>2242830</v>
      </c>
      <c r="G31" s="81">
        <v>179426</v>
      </c>
      <c r="H31" s="46">
        <f t="shared" si="0"/>
        <v>2422256</v>
      </c>
    </row>
    <row r="32" spans="1:9" s="19" customFormat="1" ht="30" customHeight="1" x14ac:dyDescent="0.2">
      <c r="A32" s="65" t="s">
        <v>22</v>
      </c>
      <c r="B32" s="65"/>
      <c r="C32" s="65"/>
      <c r="D32" s="65"/>
      <c r="E32" s="65"/>
      <c r="F32" s="18">
        <f>SUM(F19:F31)</f>
        <v>16717440</v>
      </c>
      <c r="G32" s="18">
        <f>SUM(G19:G31)</f>
        <v>1337394</v>
      </c>
      <c r="H32" s="18">
        <f>SUM(H19:H31)</f>
        <v>18054834</v>
      </c>
      <c r="I32" s="55"/>
    </row>
    <row r="33" spans="1:9" s="19" customFormat="1" ht="30" customHeight="1" x14ac:dyDescent="0.2">
      <c r="A33" s="66" t="s">
        <v>124</v>
      </c>
      <c r="B33" s="67"/>
      <c r="C33" s="67"/>
      <c r="D33" s="67"/>
      <c r="E33" s="68"/>
      <c r="F33" s="18">
        <f>ROUND(F32*0.0725,0)</f>
        <v>1212014</v>
      </c>
      <c r="G33" s="18">
        <f>ROUND(F33*0.08,0)</f>
        <v>96961</v>
      </c>
      <c r="H33" s="18">
        <f>F33+G33</f>
        <v>1308975</v>
      </c>
      <c r="I33" s="54"/>
    </row>
    <row r="34" spans="1:9" ht="19.5" customHeight="1" x14ac:dyDescent="0.25">
      <c r="F34" s="54"/>
    </row>
    <row r="35" spans="1:9" s="1" customFormat="1" ht="16.5" x14ac:dyDescent="0.25">
      <c r="A35" s="69" t="s">
        <v>23</v>
      </c>
      <c r="B35" s="69"/>
      <c r="C35" s="69"/>
      <c r="D35" s="69"/>
      <c r="E35" s="69"/>
      <c r="F35" s="69"/>
      <c r="G35" s="69"/>
      <c r="H35" s="69"/>
    </row>
    <row r="36" spans="1:9" s="1" customFormat="1" ht="12" customHeight="1" x14ac:dyDescent="0.25">
      <c r="D36" s="2"/>
      <c r="F36" s="3"/>
      <c r="G36" s="3"/>
      <c r="H36" s="3"/>
    </row>
    <row r="37" spans="1:9" s="1" customFormat="1" ht="16.5" x14ac:dyDescent="0.25">
      <c r="A37" s="4"/>
      <c r="B37" s="59" t="s">
        <v>24</v>
      </c>
      <c r="C37" s="59"/>
      <c r="D37" s="59"/>
      <c r="F37" s="60" t="s">
        <v>25</v>
      </c>
      <c r="G37" s="60"/>
      <c r="H37" s="60"/>
    </row>
    <row r="38" spans="1:9" s="1" customFormat="1" ht="16.5" x14ac:dyDescent="0.25">
      <c r="B38" s="61" t="s">
        <v>26</v>
      </c>
      <c r="C38" s="61"/>
      <c r="D38" s="61"/>
      <c r="F38" s="62" t="s">
        <v>26</v>
      </c>
      <c r="G38" s="62"/>
      <c r="H38" s="62"/>
    </row>
    <row r="39" spans="1:9" s="1" customFormat="1" ht="16.5" x14ac:dyDescent="0.25">
      <c r="D39" s="2"/>
      <c r="F39" s="3"/>
      <c r="G39" s="3"/>
      <c r="H39" s="3"/>
    </row>
  </sheetData>
  <mergeCells count="16">
    <mergeCell ref="A6:H6"/>
    <mergeCell ref="B1:D1"/>
    <mergeCell ref="E1:H1"/>
    <mergeCell ref="B2:D2"/>
    <mergeCell ref="E2:H2"/>
    <mergeCell ref="E4:H4"/>
    <mergeCell ref="B37:D37"/>
    <mergeCell ref="F37:H37"/>
    <mergeCell ref="B38:D38"/>
    <mergeCell ref="F38:H38"/>
    <mergeCell ref="A7:H7"/>
    <mergeCell ref="C17:D17"/>
    <mergeCell ref="E17:F17"/>
    <mergeCell ref="A32:E32"/>
    <mergeCell ref="A33:E33"/>
    <mergeCell ref="A35:H35"/>
  </mergeCells>
  <printOptions horizontalCentered="1"/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27</vt:i4>
      </vt:variant>
    </vt:vector>
  </HeadingPairs>
  <TitlesOfParts>
    <vt:vector size="51" baseType="lpstr">
      <vt:lpstr>Danh sách CN</vt:lpstr>
      <vt:lpstr>Detail1</vt:lpstr>
      <vt:lpstr>Detail2</vt:lpstr>
      <vt:lpstr>Detail3</vt:lpstr>
      <vt:lpstr>Detail4</vt:lpstr>
      <vt:lpstr>Detail5</vt:lpstr>
      <vt:lpstr>Detail6</vt:lpstr>
      <vt:lpstr>Detail7</vt:lpstr>
      <vt:lpstr>Sheet7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2026-09-07T06:36:25Z</cp:lastPrinted>
  <dcterms:created xsi:type="dcterms:W3CDTF">2025-08-25T10:30:23Z</dcterms:created>
  <dcterms:modified xsi:type="dcterms:W3CDTF">2026-09-10T03:34:38Z</dcterms:modified>
</cp:coreProperties>
</file>