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MAYCHUDELL\PKT - Copy 2\HÀ\2. LOTTE\"/>
    </mc:Choice>
  </mc:AlternateContent>
  <xr:revisionPtr revIDLastSave="0" documentId="13_ncr:1_{9555E939-075D-4DB7-B36F-A0FFE74440C8}" xr6:coauthVersionLast="47" xr6:coauthVersionMax="47" xr10:uidLastSave="{00000000-0000-0000-0000-000000000000}"/>
  <bookViews>
    <workbookView xWindow="-120" yWindow="-120" windowWidth="29040" windowHeight="15720" xr2:uid="{6BB6FBF0-A50B-404A-9063-E6F0A9447850}"/>
  </bookViews>
  <sheets>
    <sheet name="SỐ LỆCH" sheetId="1" r:id="rId1"/>
    <sheet name="PHÍ VẬN CHUYỂN THIẾU" sheetId="2" r:id="rId2"/>
  </sheets>
  <definedNames>
    <definedName name="_xlnm._FilterDatabase" localSheetId="0" hidden="1">'SỐ LỆCH'!$A$2:$N$2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63" i="1" l="1"/>
  <c r="O63" i="1"/>
  <c r="O113" i="1" l="1"/>
  <c r="M113" i="1"/>
  <c r="O112" i="1"/>
  <c r="M112" i="1"/>
  <c r="O111" i="1"/>
  <c r="M111" i="1"/>
  <c r="O109" i="1"/>
  <c r="M109" i="1"/>
  <c r="O108" i="1"/>
  <c r="M108" i="1"/>
  <c r="O107" i="1"/>
  <c r="M107" i="1"/>
  <c r="N101" i="1"/>
  <c r="M101" i="1"/>
  <c r="N102" i="1"/>
  <c r="N100" i="1"/>
  <c r="M102" i="1"/>
  <c r="M100" i="1"/>
  <c r="N97" i="1"/>
  <c r="M97" i="1"/>
  <c r="N98" i="1"/>
  <c r="N96" i="1"/>
  <c r="M98" i="1"/>
  <c r="M96" i="1"/>
  <c r="N93" i="1"/>
  <c r="M93" i="1"/>
  <c r="N94" i="1"/>
  <c r="N92" i="1"/>
  <c r="M94" i="1"/>
  <c r="M92" i="1"/>
  <c r="N89" i="1"/>
  <c r="M89" i="1"/>
  <c r="N90" i="1"/>
  <c r="N88" i="1"/>
  <c r="M90" i="1"/>
  <c r="M88" i="1"/>
  <c r="N85" i="1"/>
  <c r="M85" i="1"/>
  <c r="N86" i="1"/>
  <c r="N84" i="1"/>
  <c r="M86" i="1"/>
  <c r="M84" i="1"/>
  <c r="N81" i="1"/>
  <c r="M81" i="1"/>
  <c r="N82" i="1"/>
  <c r="N80" i="1"/>
  <c r="M82" i="1"/>
  <c r="M80" i="1"/>
  <c r="N77" i="1"/>
  <c r="M77" i="1"/>
  <c r="N78" i="1"/>
  <c r="N76" i="1"/>
  <c r="M78" i="1"/>
  <c r="M76" i="1"/>
  <c r="N73" i="1"/>
  <c r="M73" i="1"/>
  <c r="N74" i="1"/>
  <c r="N72" i="1"/>
  <c r="M74" i="1"/>
  <c r="M72" i="1"/>
  <c r="N69" i="1"/>
  <c r="M69" i="1"/>
  <c r="N70" i="1"/>
  <c r="N68" i="1"/>
  <c r="M70" i="1"/>
  <c r="M68" i="1"/>
  <c r="M66" i="1"/>
  <c r="N65" i="1"/>
  <c r="M65" i="1"/>
  <c r="N66" i="1"/>
  <c r="N64" i="1"/>
  <c r="M64" i="1"/>
  <c r="N6" i="1"/>
  <c r="N5" i="1"/>
  <c r="N4" i="1"/>
  <c r="N22" i="1"/>
  <c r="N21" i="1"/>
  <c r="N20" i="1"/>
  <c r="N18" i="1"/>
  <c r="N17" i="1"/>
  <c r="N16" i="1"/>
  <c r="F4" i="2"/>
  <c r="F5" i="2"/>
  <c r="F6" i="2"/>
  <c r="F7" i="2"/>
  <c r="F8" i="2"/>
  <c r="F9" i="2"/>
  <c r="F10" i="2"/>
  <c r="F11" i="2"/>
  <c r="F12" i="2"/>
  <c r="F13" i="2"/>
  <c r="F3" i="2"/>
  <c r="N61" i="1"/>
  <c r="M61" i="1"/>
  <c r="N62" i="1"/>
  <c r="N60" i="1"/>
  <c r="M62" i="1"/>
  <c r="M60" i="1"/>
  <c r="N57" i="1"/>
  <c r="M57" i="1"/>
  <c r="N58" i="1"/>
  <c r="N56" i="1"/>
  <c r="M58" i="1"/>
  <c r="M56" i="1"/>
  <c r="N53" i="1"/>
  <c r="M53" i="1"/>
  <c r="N54" i="1"/>
  <c r="N52" i="1"/>
  <c r="M54" i="1"/>
  <c r="M52" i="1"/>
  <c r="N49" i="1"/>
  <c r="M49" i="1"/>
  <c r="N50" i="1"/>
  <c r="N48" i="1"/>
  <c r="M50" i="1"/>
  <c r="M48" i="1"/>
  <c r="N45" i="1"/>
  <c r="M45" i="1"/>
  <c r="N46" i="1"/>
  <c r="N44" i="1"/>
  <c r="M46" i="1"/>
  <c r="M44" i="1"/>
  <c r="N41" i="1"/>
  <c r="M41" i="1"/>
  <c r="N42" i="1"/>
  <c r="N40" i="1"/>
  <c r="M42" i="1"/>
  <c r="M40" i="1"/>
  <c r="N37" i="1"/>
  <c r="M37" i="1"/>
  <c r="N38" i="1"/>
  <c r="N36" i="1"/>
  <c r="M38" i="1"/>
  <c r="M36" i="1"/>
  <c r="N33" i="1"/>
  <c r="M33" i="1"/>
  <c r="N34" i="1"/>
  <c r="N32" i="1"/>
  <c r="M34" i="1"/>
  <c r="M32" i="1"/>
  <c r="N29" i="1"/>
  <c r="M29" i="1"/>
  <c r="N30" i="1"/>
  <c r="N28" i="1"/>
  <c r="M30" i="1"/>
  <c r="M28" i="1"/>
  <c r="S28" i="1"/>
  <c r="N26" i="1"/>
  <c r="N25" i="1"/>
  <c r="M26" i="1"/>
  <c r="M25" i="1"/>
  <c r="N24" i="1"/>
  <c r="M24" i="1"/>
  <c r="M22" i="1"/>
  <c r="M21" i="1"/>
  <c r="M20" i="1"/>
  <c r="M18" i="1"/>
  <c r="M17" i="1"/>
  <c r="M16" i="1"/>
  <c r="S16" i="1"/>
  <c r="N14" i="1"/>
  <c r="N13" i="1"/>
  <c r="M14" i="1"/>
  <c r="M13" i="1"/>
  <c r="N12" i="1"/>
  <c r="M12" i="1"/>
  <c r="S11" i="1"/>
  <c r="N10" i="1"/>
  <c r="M10" i="1"/>
  <c r="N9" i="1"/>
  <c r="M9" i="1"/>
  <c r="N8" i="1"/>
  <c r="M8" i="1"/>
  <c r="M6" i="1"/>
  <c r="M4" i="1"/>
  <c r="M5" i="1"/>
</calcChain>
</file>

<file path=xl/sharedStrings.xml><?xml version="1.0" encoding="utf-8"?>
<sst xmlns="http://schemas.openxmlformats.org/spreadsheetml/2006/main" count="1060" uniqueCount="254">
  <si>
    <t>Khấu trừ tháng</t>
  </si>
  <si>
    <t>Mã cửa hàng</t>
  </si>
  <si>
    <t>Tên cửa hàng</t>
  </si>
  <si>
    <t>Mã nhà cung cấp</t>
  </si>
  <si>
    <t>Tên nhà cung cấp</t>
  </si>
  <si>
    <t>Ngành hàng 1</t>
  </si>
  <si>
    <t>Tên ngành hàng 1</t>
  </si>
  <si>
    <t>Mã khấu trừ</t>
  </si>
  <si>
    <t>Tên khấu trừ</t>
  </si>
  <si>
    <t>Lý do khấu trừ</t>
  </si>
  <si>
    <t>Số tiền khấu trừ</t>
  </si>
  <si>
    <t>Thuế</t>
  </si>
  <si>
    <t>11</t>
  </si>
  <si>
    <t>202605</t>
  </si>
  <si>
    <t>01002</t>
  </si>
  <si>
    <t>Phu Tho</t>
  </si>
  <si>
    <t>005820</t>
  </si>
  <si>
    <t>CONG TY TNHH MTV TM VA DV NGOC THOM</t>
  </si>
  <si>
    <t>CHILLED FOOD</t>
  </si>
  <si>
    <t>47</t>
  </si>
  <si>
    <t>Basic discount - Auto</t>
  </si>
  <si>
    <t>CHIET KHAU CO BAN 202605_005820</t>
  </si>
  <si>
    <t>219,270</t>
  </si>
  <si>
    <t>17,542</t>
  </si>
  <si>
    <t>A3</t>
  </si>
  <si>
    <t>Sampling services fee - Auto</t>
  </si>
  <si>
    <t>PHI HANG MAU 202605_005820</t>
  </si>
  <si>
    <t>45,366</t>
  </si>
  <si>
    <t>4,537</t>
  </si>
  <si>
    <t>B4</t>
  </si>
  <si>
    <t>Sale services fee - Auto</t>
  </si>
  <si>
    <t>PHI BAN HANG 202605_005820</t>
  </si>
  <si>
    <t>151,221</t>
  </si>
  <si>
    <t>12,098</t>
  </si>
  <si>
    <t>Chênh lệch 69963đ so với khách ( 3024413đ)</t>
  </si>
  <si>
    <t>01012</t>
  </si>
  <si>
    <t>Go Vap</t>
  </si>
  <si>
    <t>Chênh lệch 69970đ so với khách (12886620đ)</t>
  </si>
  <si>
    <t>934,280</t>
  </si>
  <si>
    <t>74,742</t>
  </si>
  <si>
    <t>193,299</t>
  </si>
  <si>
    <t>19,330</t>
  </si>
  <si>
    <t>644,331</t>
  </si>
  <si>
    <t>51,546</t>
  </si>
  <si>
    <t/>
  </si>
  <si>
    <t>22,751,440</t>
  </si>
  <si>
    <t>1,862,093</t>
  </si>
  <si>
    <t>202606</t>
  </si>
  <si>
    <t>01001</t>
  </si>
  <si>
    <t>Nam Sai Gon</t>
  </si>
  <si>
    <t>CHIET KHAU CO BAN 202606_005820</t>
  </si>
  <si>
    <t>2,314,550</t>
  </si>
  <si>
    <t>185,164</t>
  </si>
  <si>
    <t>PHI HANG MAU 202606_005820</t>
  </si>
  <si>
    <t>478,872</t>
  </si>
  <si>
    <t>47,887</t>
  </si>
  <si>
    <t>PHI BAN HANG 202606_005820</t>
  </si>
  <si>
    <t>1,596,241</t>
  </si>
  <si>
    <t>127,699</t>
  </si>
  <si>
    <t>01004</t>
  </si>
  <si>
    <t>Da Nang</t>
  </si>
  <si>
    <t>448,114</t>
  </si>
  <si>
    <t>35,849</t>
  </si>
  <si>
    <t>649,765</t>
  </si>
  <si>
    <t>51,981</t>
  </si>
  <si>
    <t>134,434</t>
  </si>
  <si>
    <t>13,443</t>
  </si>
  <si>
    <t>01006</t>
  </si>
  <si>
    <t>Phan Thiet</t>
  </si>
  <si>
    <t>302,350</t>
  </si>
  <si>
    <t>24,188</t>
  </si>
  <si>
    <t>62,555</t>
  </si>
  <si>
    <t>6,256</t>
  </si>
  <si>
    <t>208,517</t>
  </si>
  <si>
    <t>16,681</t>
  </si>
  <si>
    <t>01011</t>
  </si>
  <si>
    <t>Can Tho</t>
  </si>
  <si>
    <t>526,509</t>
  </si>
  <si>
    <t>42,121</t>
  </si>
  <si>
    <t>108,933</t>
  </si>
  <si>
    <t>10,893</t>
  </si>
  <si>
    <t>363,110</t>
  </si>
  <si>
    <t>29,049</t>
  </si>
  <si>
    <t>202607</t>
  </si>
  <si>
    <t>CHIET KHAU CO BAN 202607_005820</t>
  </si>
  <si>
    <t>4,031,982</t>
  </si>
  <si>
    <t>322,559</t>
  </si>
  <si>
    <t xml:space="preserve"> </t>
  </si>
  <si>
    <t>834,203</t>
  </si>
  <si>
    <t>83,420</t>
  </si>
  <si>
    <t>PHI BAN HANG 202607_005820</t>
  </si>
  <si>
    <t>2,780,678</t>
  </si>
  <si>
    <t>222,454</t>
  </si>
  <si>
    <t>333,165</t>
  </si>
  <si>
    <t>26,653</t>
  </si>
  <si>
    <t>PHI HANG MAU 202607_005820</t>
  </si>
  <si>
    <t>68,931</t>
  </si>
  <si>
    <t>6,893</t>
  </si>
  <si>
    <t>229,769</t>
  </si>
  <si>
    <t>18,382</t>
  </si>
  <si>
    <t>517,412</t>
  </si>
  <si>
    <t>41,393</t>
  </si>
  <si>
    <t>107,051</t>
  </si>
  <si>
    <t>10,705</t>
  </si>
  <si>
    <t>356,836</t>
  </si>
  <si>
    <t>28,547</t>
  </si>
  <si>
    <t>01009</t>
  </si>
  <si>
    <t>Vung Tau</t>
  </si>
  <si>
    <t>965,068</t>
  </si>
  <si>
    <t>77,205</t>
  </si>
  <si>
    <t>199,669</t>
  </si>
  <si>
    <t>19,967</t>
  </si>
  <si>
    <t>665,564</t>
  </si>
  <si>
    <t>53,245</t>
  </si>
  <si>
    <t>NGỌC THƠM</t>
  </si>
  <si>
    <t>LOTTE</t>
  </si>
  <si>
    <t>01010</t>
  </si>
  <si>
    <t>Tan Binh</t>
  </si>
  <si>
    <t>208,973</t>
  </si>
  <si>
    <t>16,718</t>
  </si>
  <si>
    <t>43,236</t>
  </si>
  <si>
    <t>4,324</t>
  </si>
  <si>
    <t>144,119</t>
  </si>
  <si>
    <t>11,530</t>
  </si>
  <si>
    <t>1,652,807</t>
  </si>
  <si>
    <t>132,225</t>
  </si>
  <si>
    <t>341,960</t>
  </si>
  <si>
    <t>34,196</t>
  </si>
  <si>
    <t>1,139,867</t>
  </si>
  <si>
    <t>91,189</t>
  </si>
  <si>
    <t>01013</t>
  </si>
  <si>
    <t>Nha trang</t>
  </si>
  <si>
    <t>542,043</t>
  </si>
  <si>
    <t>43,363</t>
  </si>
  <si>
    <t>112,147</t>
  </si>
  <si>
    <t>11,215</t>
  </si>
  <si>
    <t>373,823</t>
  </si>
  <si>
    <t>29,906</t>
  </si>
  <si>
    <t>01016</t>
  </si>
  <si>
    <t>Vinh</t>
  </si>
  <si>
    <t>660,940</t>
  </si>
  <si>
    <t>52,875</t>
  </si>
  <si>
    <t>136,746</t>
  </si>
  <si>
    <t>13,675</t>
  </si>
  <si>
    <t>455,821</t>
  </si>
  <si>
    <t>36,466</t>
  </si>
  <si>
    <t>01017</t>
  </si>
  <si>
    <t>West Lake</t>
  </si>
  <si>
    <t>1,176,658</t>
  </si>
  <si>
    <t>94,133</t>
  </si>
  <si>
    <t>243,446</t>
  </si>
  <si>
    <t>24,345</t>
  </si>
  <si>
    <t>811,488</t>
  </si>
  <si>
    <t>64,919</t>
  </si>
  <si>
    <t>Nơi giao hàng</t>
  </si>
  <si>
    <t>Ngày nhận hàng</t>
  </si>
  <si>
    <t>số HĐ</t>
  </si>
  <si>
    <t>Tổng chi phí</t>
  </si>
  <si>
    <t>Tổng thanh toán</t>
  </si>
  <si>
    <t>DANH SÁCH PHÍ VẬN CHUYỂN THIẾU</t>
  </si>
  <si>
    <t>NHA TRANG</t>
  </si>
  <si>
    <t>Phí VAT</t>
  </si>
  <si>
    <t>ĐÀ NẴNG</t>
  </si>
  <si>
    <t>NHA TRANG GOLD</t>
  </si>
  <si>
    <t>41139/41138</t>
  </si>
  <si>
    <t>22,045,844</t>
  </si>
  <si>
    <t>1,782,195</t>
  </si>
  <si>
    <t>202608</t>
  </si>
  <si>
    <t>CHIET KHAU CO BAN 202608_005820</t>
  </si>
  <si>
    <t>1,266,914</t>
  </si>
  <si>
    <t>101,353</t>
  </si>
  <si>
    <t>PHI HANG MAU 202608_005820</t>
  </si>
  <si>
    <t>262,120</t>
  </si>
  <si>
    <t>26,212</t>
  </si>
  <si>
    <t>PHI BAN HANG 202608_005820</t>
  </si>
  <si>
    <t>873,734</t>
  </si>
  <si>
    <t>69,899</t>
  </si>
  <si>
    <t>255,201</t>
  </si>
  <si>
    <t>20,416</t>
  </si>
  <si>
    <t>52,800</t>
  </si>
  <si>
    <t>5,280</t>
  </si>
  <si>
    <t>176,001</t>
  </si>
  <si>
    <t>14,080</t>
  </si>
  <si>
    <t>01005</t>
  </si>
  <si>
    <t>Binh Duong</t>
  </si>
  <si>
    <t>250,913</t>
  </si>
  <si>
    <t>20,073</t>
  </si>
  <si>
    <t>51,913</t>
  </si>
  <si>
    <t>5,191</t>
  </si>
  <si>
    <t>173,043</t>
  </si>
  <si>
    <t>13,843</t>
  </si>
  <si>
    <t>419,952</t>
  </si>
  <si>
    <t>33,596</t>
  </si>
  <si>
    <t>86,887</t>
  </si>
  <si>
    <t>8,689</t>
  </si>
  <si>
    <t>289,622</t>
  </si>
  <si>
    <t>23,170</t>
  </si>
  <si>
    <t>01008</t>
  </si>
  <si>
    <t>Hanoi center</t>
  </si>
  <si>
    <t>673,534</t>
  </si>
  <si>
    <t>53,883</t>
  </si>
  <si>
    <t>139,352</t>
  </si>
  <si>
    <t>13,935</t>
  </si>
  <si>
    <t>464,507</t>
  </si>
  <si>
    <t>37,161</t>
  </si>
  <si>
    <t>573,929</t>
  </si>
  <si>
    <t>45,914</t>
  </si>
  <si>
    <t>118,744</t>
  </si>
  <si>
    <t>11,874</t>
  </si>
  <si>
    <t>395,813</t>
  </si>
  <si>
    <t>31,665</t>
  </si>
  <si>
    <t>173,042</t>
  </si>
  <si>
    <t>35,802</t>
  </si>
  <si>
    <t>3,580</t>
  </si>
  <si>
    <t>119,340</t>
  </si>
  <si>
    <t>9,547</t>
  </si>
  <si>
    <t>442,715</t>
  </si>
  <si>
    <t>35,417</t>
  </si>
  <si>
    <t>641,937</t>
  </si>
  <si>
    <t>51,355</t>
  </si>
  <si>
    <t>132,815</t>
  </si>
  <si>
    <t>13,281</t>
  </si>
  <si>
    <t>998,129</t>
  </si>
  <si>
    <t>79,850</t>
  </si>
  <si>
    <t>206,509</t>
  </si>
  <si>
    <t>20,651</t>
  </si>
  <si>
    <t>688,365</t>
  </si>
  <si>
    <t>55,069</t>
  </si>
  <si>
    <t>448,238</t>
  </si>
  <si>
    <t>35,859</t>
  </si>
  <si>
    <t>649,944</t>
  </si>
  <si>
    <t>51,996</t>
  </si>
  <si>
    <t>134,471</t>
  </si>
  <si>
    <t>13,447</t>
  </si>
  <si>
    <t>01015</t>
  </si>
  <si>
    <t>Nha Trang Gold Coast</t>
  </si>
  <si>
    <t>71,861</t>
  </si>
  <si>
    <t>5,749</t>
  </si>
  <si>
    <t>14,868</t>
  </si>
  <si>
    <t>1,487</t>
  </si>
  <si>
    <t>49,560</t>
  </si>
  <si>
    <t>3,965</t>
  </si>
  <si>
    <t>1,314,099</t>
  </si>
  <si>
    <t>105,128</t>
  </si>
  <si>
    <t>271,883</t>
  </si>
  <si>
    <t>27,188</t>
  </si>
  <si>
    <t>906,275</t>
  </si>
  <si>
    <t>72,502</t>
  </si>
  <si>
    <t>1,014,435</t>
  </si>
  <si>
    <t>81,155</t>
  </si>
  <si>
    <t>1,470,931</t>
  </si>
  <si>
    <t>117,674</t>
  </si>
  <si>
    <t>304,331</t>
  </si>
  <si>
    <t>30,433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</si>
</sst>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3" x14ac:knownFonts="1"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charset val="163"/>
      <scheme val="minor"/>
    </font>
    <font>
      <b/>
      <sz val="10"/>
      <name val="Arial"/>
      <family val="2"/>
    </font>
    <font>
      <b/>
      <sz val="11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sz val="10"/>
      <color rgb="FFFF0000"/>
      <name val="Arial"/>
      <family val="2"/>
    </font>
    <font>
      <sz val="10"/>
      <name val="Arial"/>
      <family val="2"/>
    </font>
    <font>
      <sz val="11"/>
      <name val="Arial"/>
      <family val="2"/>
      <charset val="163"/>
      <scheme val="minor"/>
    </font>
    <font>
      <sz val="11"/>
      <name val="Microsoft Sans Serif"/>
      <family val="2"/>
    </font>
    <font>
      <b/>
      <sz val="14"/>
      <color theme="1"/>
      <name val="Arial"/>
      <family val="2"/>
      <scheme val="minor"/>
    </font>
    <font>
      <sz val="11"/>
      <name val="Arial"/>
      <family val="2"/>
    </font>
    <font>
      <sz val="11"/>
      <name val="Arial"/>
      <family val="2"/>
      <scheme val="minor"/>
    </font>
    <font>
      <sz val="11"/>
      <color rgb="FFFF0000"/>
      <name val="Arial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left"/>
      <protection locked="0"/>
    </xf>
    <xf numFmtId="0" fontId="6" fillId="0" borderId="0" xfId="0" applyFont="1"/>
    <xf numFmtId="164" fontId="0" fillId="0" borderId="0" xfId="1" applyNumberFormat="1" applyFont="1"/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left"/>
      <protection locked="0"/>
    </xf>
    <xf numFmtId="0" fontId="0" fillId="3" borderId="0" xfId="0" applyFill="1"/>
    <xf numFmtId="164" fontId="0" fillId="3" borderId="0" xfId="1" applyNumberFormat="1" applyFont="1" applyFill="1"/>
    <xf numFmtId="0" fontId="6" fillId="3" borderId="1" xfId="0" applyFont="1" applyFill="1" applyBorder="1" applyAlignment="1" applyProtection="1">
      <alignment horizontal="right"/>
      <protection locked="0"/>
    </xf>
    <xf numFmtId="0" fontId="6" fillId="0" borderId="1" xfId="0" applyFont="1" applyBorder="1" applyAlignment="1" applyProtection="1">
      <alignment horizontal="right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left"/>
      <protection locked="0"/>
    </xf>
    <xf numFmtId="164" fontId="0" fillId="0" borderId="0" xfId="1" applyNumberFormat="1" applyFont="1" applyFill="1"/>
    <xf numFmtId="164" fontId="6" fillId="3" borderId="0" xfId="1" applyNumberFormat="1" applyFont="1" applyFill="1"/>
    <xf numFmtId="0" fontId="7" fillId="3" borderId="1" xfId="0" applyFont="1" applyFill="1" applyBorder="1" applyAlignment="1" applyProtection="1">
      <alignment horizontal="right"/>
      <protection locked="0"/>
    </xf>
    <xf numFmtId="164" fontId="7" fillId="3" borderId="0" xfId="1" applyNumberFormat="1" applyFont="1" applyFill="1"/>
    <xf numFmtId="0" fontId="7" fillId="0" borderId="1" xfId="0" applyFont="1" applyBorder="1" applyAlignment="1" applyProtection="1">
      <alignment horizontal="right"/>
      <protection locked="0"/>
    </xf>
    <xf numFmtId="164" fontId="7" fillId="0" borderId="0" xfId="1" applyNumberFormat="1" applyFont="1" applyFill="1"/>
    <xf numFmtId="0" fontId="7" fillId="3" borderId="0" xfId="0" applyFont="1" applyFill="1"/>
    <xf numFmtId="164" fontId="7" fillId="3" borderId="0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/>
    <xf numFmtId="164" fontId="6" fillId="0" borderId="0" xfId="1" applyNumberFormat="1" applyFont="1" applyFill="1"/>
    <xf numFmtId="164" fontId="8" fillId="3" borderId="3" xfId="1" applyNumberFormat="1" applyFont="1" applyFill="1" applyBorder="1" applyAlignment="1">
      <alignment horizontal="right" vertical="center"/>
    </xf>
    <xf numFmtId="0" fontId="3" fillId="0" borderId="0" xfId="0" applyFont="1"/>
    <xf numFmtId="14" fontId="0" fillId="0" borderId="0" xfId="0" applyNumberFormat="1"/>
    <xf numFmtId="164" fontId="3" fillId="0" borderId="0" xfId="1" applyNumberFormat="1" applyFont="1"/>
    <xf numFmtId="0" fontId="10" fillId="0" borderId="0" xfId="0" applyFont="1"/>
    <xf numFmtId="0" fontId="0" fillId="3" borderId="1" xfId="0" applyFill="1" applyBorder="1" applyAlignment="1" applyProtection="1">
      <alignment horizontal="right"/>
      <protection locked="0"/>
    </xf>
    <xf numFmtId="0" fontId="0" fillId="0" borderId="1" xfId="0" applyBorder="1" applyAlignment="1" applyProtection="1">
      <alignment horizontal="right"/>
      <protection locked="0"/>
    </xf>
    <xf numFmtId="0" fontId="5" fillId="3" borderId="1" xfId="0" applyFont="1" applyFill="1" applyBorder="1" applyAlignment="1" applyProtection="1">
      <alignment horizontal="right"/>
      <protection locked="0"/>
    </xf>
    <xf numFmtId="164" fontId="11" fillId="0" borderId="0" xfId="1" applyNumberFormat="1" applyFont="1" applyFill="1"/>
    <xf numFmtId="0" fontId="11" fillId="0" borderId="0" xfId="0" applyFont="1"/>
    <xf numFmtId="0" fontId="4" fillId="0" borderId="2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2" fillId="0" borderId="1" xfId="0" applyFont="1" applyBorder="1" applyAlignment="1" applyProtection="1">
      <alignment horizontal="center"/>
      <protection locked="0"/>
    </xf>
    <xf numFmtId="0" fontId="12" fillId="0" borderId="1" xfId="0" applyFont="1" applyBorder="1" applyAlignment="1" applyProtection="1">
      <alignment horizontal="left"/>
      <protection locked="0"/>
    </xf>
    <xf numFmtId="0" fontId="12" fillId="0" borderId="1" xfId="0" applyFont="1" applyBorder="1" applyAlignment="1" applyProtection="1">
      <alignment horizontal="right"/>
      <protection locked="0"/>
    </xf>
    <xf numFmtId="0" fontId="12" fillId="0" borderId="0" xfId="0" applyFont="1"/>
    <xf numFmtId="164" fontId="12" fillId="0" borderId="0" xfId="1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ADCA0-0F89-4A84-B9F6-BD662D4ED0E6}">
  <dimension ref="A1:S113"/>
  <sheetViews>
    <sheetView tabSelected="1" topLeftCell="B1" workbookViewId="0">
      <pane ySplit="2" topLeftCell="A54" activePane="bottomLeft" state="frozen"/>
      <selection pane="bottomLeft" activeCell="N63" sqref="N63"/>
    </sheetView>
  </sheetViews>
  <sheetFormatPr defaultRowHeight="14.25" x14ac:dyDescent="0.2"/>
  <cols>
    <col min="3" max="3" width="19.75" customWidth="1"/>
    <col min="5" max="5" width="39.375" customWidth="1"/>
    <col min="6" max="6" width="0" hidden="1" customWidth="1"/>
    <col min="7" max="7" width="15.5" hidden="1" customWidth="1"/>
    <col min="8" max="8" width="14.75" customWidth="1"/>
    <col min="9" max="9" width="27.625" customWidth="1"/>
    <col min="10" max="10" width="41.25" customWidth="1"/>
    <col min="11" max="11" width="10.75" style="23" customWidth="1"/>
    <col min="12" max="12" width="9" style="23"/>
    <col min="13" max="13" width="14.75" style="19" customWidth="1"/>
    <col min="14" max="14" width="14" style="19" customWidth="1"/>
    <col min="15" max="15" width="9" style="14"/>
  </cols>
  <sheetData>
    <row r="1" spans="1:19" ht="45.75" customHeight="1" x14ac:dyDescent="0.3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9" ht="25.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22" t="s">
        <v>10</v>
      </c>
      <c r="L2" s="22" t="s">
        <v>11</v>
      </c>
      <c r="M2" s="19" t="s">
        <v>114</v>
      </c>
      <c r="N2" s="19" t="s">
        <v>115</v>
      </c>
    </row>
    <row r="3" spans="1:19" s="8" customFormat="1" x14ac:dyDescent="0.2">
      <c r="K3" s="20"/>
      <c r="L3" s="20"/>
      <c r="M3" s="17">
        <v>2954450</v>
      </c>
      <c r="N3" s="17">
        <v>3024413</v>
      </c>
      <c r="O3" s="15" t="s">
        <v>34</v>
      </c>
    </row>
    <row r="4" spans="1:19" s="4" customFormat="1" ht="12.75" x14ac:dyDescent="0.2">
      <c r="A4" s="12" t="s">
        <v>13</v>
      </c>
      <c r="B4" s="12" t="s">
        <v>14</v>
      </c>
      <c r="C4" s="13" t="s">
        <v>15</v>
      </c>
      <c r="D4" s="12" t="s">
        <v>16</v>
      </c>
      <c r="E4" s="13" t="s">
        <v>17</v>
      </c>
      <c r="F4" s="12" t="s">
        <v>12</v>
      </c>
      <c r="G4" s="13" t="s">
        <v>18</v>
      </c>
      <c r="H4" s="12" t="s">
        <v>19</v>
      </c>
      <c r="I4" s="13" t="s">
        <v>20</v>
      </c>
      <c r="J4" s="13" t="s">
        <v>21</v>
      </c>
      <c r="K4" s="11" t="s">
        <v>22</v>
      </c>
      <c r="L4" s="11" t="s">
        <v>23</v>
      </c>
      <c r="M4" s="24">
        <f ca="1">ROUND(M4*0.0725,0)</f>
        <v>214198</v>
      </c>
      <c r="N4" s="24">
        <f>ROUND(N3*0.0725,0)</f>
        <v>219270</v>
      </c>
      <c r="O4" s="24"/>
    </row>
    <row r="5" spans="1:19" x14ac:dyDescent="0.2">
      <c r="A5" s="2" t="s">
        <v>13</v>
      </c>
      <c r="B5" s="2" t="s">
        <v>14</v>
      </c>
      <c r="C5" s="3" t="s">
        <v>15</v>
      </c>
      <c r="D5" s="2" t="s">
        <v>16</v>
      </c>
      <c r="E5" s="3" t="s">
        <v>17</v>
      </c>
      <c r="F5" s="2" t="s">
        <v>12</v>
      </c>
      <c r="G5" s="3" t="s">
        <v>18</v>
      </c>
      <c r="H5" s="2" t="s">
        <v>24</v>
      </c>
      <c r="I5" s="3" t="s">
        <v>25</v>
      </c>
      <c r="J5" s="3" t="s">
        <v>26</v>
      </c>
      <c r="K5" s="18" t="s">
        <v>27</v>
      </c>
      <c r="L5" s="18" t="s">
        <v>28</v>
      </c>
      <c r="M5" s="19">
        <f ca="1">ROUND(M4*0.015,0)</f>
        <v>44317</v>
      </c>
      <c r="N5" s="19">
        <f>ROUND(N3*0.015,0)</f>
        <v>45366</v>
      </c>
    </row>
    <row r="6" spans="1:19" x14ac:dyDescent="0.2">
      <c r="A6" s="2" t="s">
        <v>13</v>
      </c>
      <c r="B6" s="2" t="s">
        <v>14</v>
      </c>
      <c r="C6" s="3" t="s">
        <v>15</v>
      </c>
      <c r="D6" s="2" t="s">
        <v>16</v>
      </c>
      <c r="E6" s="3" t="s">
        <v>17</v>
      </c>
      <c r="F6" s="2" t="s">
        <v>12</v>
      </c>
      <c r="G6" s="3" t="s">
        <v>18</v>
      </c>
      <c r="H6" s="2" t="s">
        <v>29</v>
      </c>
      <c r="I6" s="3" t="s">
        <v>30</v>
      </c>
      <c r="J6" s="3" t="s">
        <v>31</v>
      </c>
      <c r="K6" s="18" t="s">
        <v>32</v>
      </c>
      <c r="L6" s="18" t="s">
        <v>33</v>
      </c>
      <c r="M6" s="19">
        <f ca="1">ROUND(M4*0.05,0)</f>
        <v>147723</v>
      </c>
      <c r="N6" s="19">
        <f>ROUND(N3*0.05,0)</f>
        <v>151221</v>
      </c>
    </row>
    <row r="7" spans="1:19" s="8" customFormat="1" x14ac:dyDescent="0.2">
      <c r="A7" s="6"/>
      <c r="B7" s="6"/>
      <c r="C7" s="7"/>
      <c r="D7" s="6"/>
      <c r="E7" s="7"/>
      <c r="F7" s="6"/>
      <c r="G7" s="7"/>
      <c r="H7" s="6"/>
      <c r="I7" s="7"/>
      <c r="J7" s="7"/>
      <c r="K7" s="16"/>
      <c r="L7" s="16"/>
      <c r="M7" s="17">
        <v>12816650</v>
      </c>
      <c r="N7" s="17">
        <v>12886620</v>
      </c>
      <c r="O7" s="15" t="s">
        <v>37</v>
      </c>
    </row>
    <row r="8" spans="1:19" s="34" customFormat="1" x14ac:dyDescent="0.2">
      <c r="A8" s="12" t="s">
        <v>13</v>
      </c>
      <c r="B8" s="12" t="s">
        <v>35</v>
      </c>
      <c r="C8" s="13" t="s">
        <v>36</v>
      </c>
      <c r="D8" s="12" t="s">
        <v>16</v>
      </c>
      <c r="E8" s="13" t="s">
        <v>17</v>
      </c>
      <c r="F8" s="12" t="s">
        <v>12</v>
      </c>
      <c r="G8" s="13" t="s">
        <v>18</v>
      </c>
      <c r="H8" s="12" t="s">
        <v>19</v>
      </c>
      <c r="I8" s="13" t="s">
        <v>20</v>
      </c>
      <c r="J8" s="13" t="s">
        <v>21</v>
      </c>
      <c r="K8" s="11" t="s">
        <v>38</v>
      </c>
      <c r="L8" s="11" t="s">
        <v>39</v>
      </c>
      <c r="M8" s="33">
        <f>ROUND(M7*0.0725,0)</f>
        <v>929207</v>
      </c>
      <c r="N8" s="33">
        <f>ROUND(N7*0.0725,0)</f>
        <v>934280</v>
      </c>
      <c r="O8" s="33"/>
    </row>
    <row r="9" spans="1:19" x14ac:dyDescent="0.2">
      <c r="A9" s="2" t="s">
        <v>13</v>
      </c>
      <c r="B9" s="2" t="s">
        <v>35</v>
      </c>
      <c r="C9" s="3" t="s">
        <v>36</v>
      </c>
      <c r="D9" s="2" t="s">
        <v>16</v>
      </c>
      <c r="E9" s="3" t="s">
        <v>17</v>
      </c>
      <c r="F9" s="2" t="s">
        <v>12</v>
      </c>
      <c r="G9" s="3" t="s">
        <v>18</v>
      </c>
      <c r="H9" s="2" t="s">
        <v>24</v>
      </c>
      <c r="I9" s="3" t="s">
        <v>25</v>
      </c>
      <c r="J9" s="3" t="s">
        <v>26</v>
      </c>
      <c r="K9" s="18" t="s">
        <v>40</v>
      </c>
      <c r="L9" s="18" t="s">
        <v>41</v>
      </c>
      <c r="M9" s="19">
        <f>ROUND(M7*0.015,0)</f>
        <v>192250</v>
      </c>
      <c r="N9" s="19">
        <f>ROUND(N7*0.015,0)</f>
        <v>193299</v>
      </c>
    </row>
    <row r="10" spans="1:19" x14ac:dyDescent="0.2">
      <c r="A10" s="2" t="s">
        <v>13</v>
      </c>
      <c r="B10" s="2" t="s">
        <v>35</v>
      </c>
      <c r="C10" s="3" t="s">
        <v>36</v>
      </c>
      <c r="D10" s="2" t="s">
        <v>16</v>
      </c>
      <c r="E10" s="3" t="s">
        <v>17</v>
      </c>
      <c r="F10" s="2" t="s">
        <v>12</v>
      </c>
      <c r="G10" s="3" t="s">
        <v>18</v>
      </c>
      <c r="H10" s="2" t="s">
        <v>29</v>
      </c>
      <c r="I10" s="3" t="s">
        <v>30</v>
      </c>
      <c r="J10" s="3" t="s">
        <v>31</v>
      </c>
      <c r="K10" s="18" t="s">
        <v>42</v>
      </c>
      <c r="L10" s="18" t="s">
        <v>43</v>
      </c>
      <c r="M10" s="19">
        <f>ROUND(M7*0.05,0)</f>
        <v>640833</v>
      </c>
      <c r="N10" s="19">
        <f>ROUND(N7*0.05,0)</f>
        <v>644331</v>
      </c>
    </row>
    <row r="11" spans="1:19" s="8" customFormat="1" x14ac:dyDescent="0.2">
      <c r="A11" s="6" t="s">
        <v>44</v>
      </c>
      <c r="B11" s="6" t="s">
        <v>44</v>
      </c>
      <c r="C11" s="7" t="s">
        <v>44</v>
      </c>
      <c r="D11" s="6" t="s">
        <v>44</v>
      </c>
      <c r="E11" s="7" t="s">
        <v>44</v>
      </c>
      <c r="F11" s="6" t="s">
        <v>44</v>
      </c>
      <c r="G11" s="7" t="s">
        <v>44</v>
      </c>
      <c r="H11" s="6" t="s">
        <v>44</v>
      </c>
      <c r="I11" s="7" t="s">
        <v>44</v>
      </c>
      <c r="J11" s="7"/>
      <c r="K11" s="10" t="s">
        <v>45</v>
      </c>
      <c r="L11" s="16" t="s">
        <v>46</v>
      </c>
      <c r="M11" s="17">
        <v>32603290</v>
      </c>
      <c r="N11" s="17">
        <v>31924827</v>
      </c>
      <c r="O11" s="9"/>
      <c r="S11" s="8">
        <f>M11-N11</f>
        <v>678463</v>
      </c>
    </row>
    <row r="12" spans="1:19" x14ac:dyDescent="0.2">
      <c r="A12" s="2" t="s">
        <v>47</v>
      </c>
      <c r="B12" s="2" t="s">
        <v>48</v>
      </c>
      <c r="C12" s="3" t="s">
        <v>49</v>
      </c>
      <c r="D12" s="2" t="s">
        <v>16</v>
      </c>
      <c r="E12" s="3" t="s">
        <v>17</v>
      </c>
      <c r="F12" s="2" t="s">
        <v>12</v>
      </c>
      <c r="G12" s="3" t="s">
        <v>18</v>
      </c>
      <c r="H12" s="2" t="s">
        <v>19</v>
      </c>
      <c r="I12" s="3" t="s">
        <v>20</v>
      </c>
      <c r="J12" s="3" t="s">
        <v>50</v>
      </c>
      <c r="K12" s="11" t="s">
        <v>51</v>
      </c>
      <c r="L12" s="18" t="s">
        <v>52</v>
      </c>
      <c r="M12" s="19">
        <f>ROUND(M11*0.0725,0)</f>
        <v>2363739</v>
      </c>
      <c r="N12" s="19">
        <f>ROUND(N11*0.0725,0)</f>
        <v>2314550</v>
      </c>
    </row>
    <row r="13" spans="1:19" x14ac:dyDescent="0.2">
      <c r="A13" s="2" t="s">
        <v>47</v>
      </c>
      <c r="B13" s="2" t="s">
        <v>48</v>
      </c>
      <c r="C13" s="3" t="s">
        <v>49</v>
      </c>
      <c r="D13" s="2" t="s">
        <v>16</v>
      </c>
      <c r="E13" s="3" t="s">
        <v>17</v>
      </c>
      <c r="F13" s="2" t="s">
        <v>12</v>
      </c>
      <c r="G13" s="3" t="s">
        <v>18</v>
      </c>
      <c r="H13" s="2" t="s">
        <v>24</v>
      </c>
      <c r="I13" s="3" t="s">
        <v>25</v>
      </c>
      <c r="J13" s="3" t="s">
        <v>53</v>
      </c>
      <c r="K13" s="11" t="s">
        <v>54</v>
      </c>
      <c r="L13" s="18" t="s">
        <v>55</v>
      </c>
      <c r="M13" s="19">
        <f>ROUND(M11*0.015,0)</f>
        <v>489049</v>
      </c>
      <c r="N13" s="19">
        <f>ROUND(N11*0.015,0)</f>
        <v>478872</v>
      </c>
    </row>
    <row r="14" spans="1:19" x14ac:dyDescent="0.2">
      <c r="A14" s="2" t="s">
        <v>47</v>
      </c>
      <c r="B14" s="2" t="s">
        <v>48</v>
      </c>
      <c r="C14" s="3" t="s">
        <v>49</v>
      </c>
      <c r="D14" s="2" t="s">
        <v>16</v>
      </c>
      <c r="E14" s="3" t="s">
        <v>17</v>
      </c>
      <c r="F14" s="2" t="s">
        <v>12</v>
      </c>
      <c r="G14" s="3" t="s">
        <v>18</v>
      </c>
      <c r="H14" s="2" t="s">
        <v>29</v>
      </c>
      <c r="I14" s="3" t="s">
        <v>30</v>
      </c>
      <c r="J14" s="3" t="s">
        <v>56</v>
      </c>
      <c r="K14" s="11" t="s">
        <v>57</v>
      </c>
      <c r="L14" s="18" t="s">
        <v>58</v>
      </c>
      <c r="M14" s="19">
        <f>ROUND(M11*0.05,0)</f>
        <v>1630165</v>
      </c>
      <c r="N14" s="19">
        <f>ROUND(N11*0.05,0)</f>
        <v>1596241</v>
      </c>
    </row>
    <row r="15" spans="1:19" s="8" customFormat="1" x14ac:dyDescent="0.2">
      <c r="A15" s="6"/>
      <c r="B15" s="6"/>
      <c r="C15" s="7"/>
      <c r="D15" s="6"/>
      <c r="E15" s="7"/>
      <c r="F15" s="6"/>
      <c r="G15" s="7"/>
      <c r="H15" s="6"/>
      <c r="I15" s="7"/>
      <c r="J15" s="7"/>
      <c r="K15" s="10"/>
      <c r="L15" s="16"/>
      <c r="M15" s="17">
        <v>11294955</v>
      </c>
      <c r="N15" s="17">
        <v>8962275</v>
      </c>
      <c r="O15" s="9"/>
    </row>
    <row r="16" spans="1:19" x14ac:dyDescent="0.2">
      <c r="A16" s="2" t="s">
        <v>47</v>
      </c>
      <c r="B16" s="2" t="s">
        <v>59</v>
      </c>
      <c r="C16" s="3" t="s">
        <v>60</v>
      </c>
      <c r="D16" s="2" t="s">
        <v>16</v>
      </c>
      <c r="E16" s="3" t="s">
        <v>17</v>
      </c>
      <c r="F16" s="2" t="s">
        <v>12</v>
      </c>
      <c r="G16" s="3" t="s">
        <v>18</v>
      </c>
      <c r="H16" s="2" t="s">
        <v>29</v>
      </c>
      <c r="I16" s="3" t="s">
        <v>30</v>
      </c>
      <c r="J16" s="3" t="s">
        <v>56</v>
      </c>
      <c r="K16" s="11" t="s">
        <v>61</v>
      </c>
      <c r="L16" s="18" t="s">
        <v>62</v>
      </c>
      <c r="M16" s="19">
        <f>ROUND(M15*0.0725,0)</f>
        <v>818884</v>
      </c>
      <c r="N16" s="19">
        <f>ROUND(N15*0.0725,0)</f>
        <v>649765</v>
      </c>
      <c r="P16">
        <v>8962275</v>
      </c>
      <c r="S16">
        <f>M15-P16</f>
        <v>2332680</v>
      </c>
    </row>
    <row r="17" spans="1:19" x14ac:dyDescent="0.2">
      <c r="A17" s="2" t="s">
        <v>47</v>
      </c>
      <c r="B17" s="2" t="s">
        <v>59</v>
      </c>
      <c r="C17" s="3" t="s">
        <v>60</v>
      </c>
      <c r="D17" s="2" t="s">
        <v>16</v>
      </c>
      <c r="E17" s="3" t="s">
        <v>17</v>
      </c>
      <c r="F17" s="2" t="s">
        <v>12</v>
      </c>
      <c r="G17" s="3" t="s">
        <v>18</v>
      </c>
      <c r="H17" s="2" t="s">
        <v>19</v>
      </c>
      <c r="I17" s="3" t="s">
        <v>20</v>
      </c>
      <c r="J17" s="3" t="s">
        <v>50</v>
      </c>
      <c r="K17" s="11" t="s">
        <v>63</v>
      </c>
      <c r="L17" s="18" t="s">
        <v>64</v>
      </c>
      <c r="M17" s="19">
        <f>ROUND(M15*0.015,0)</f>
        <v>169424</v>
      </c>
      <c r="N17" s="19">
        <f>ROUND(N15*0.015,0)</f>
        <v>134434</v>
      </c>
    </row>
    <row r="18" spans="1:19" x14ac:dyDescent="0.2">
      <c r="A18" s="2" t="s">
        <v>47</v>
      </c>
      <c r="B18" s="2" t="s">
        <v>59</v>
      </c>
      <c r="C18" s="3" t="s">
        <v>60</v>
      </c>
      <c r="D18" s="2" t="s">
        <v>16</v>
      </c>
      <c r="E18" s="3" t="s">
        <v>17</v>
      </c>
      <c r="F18" s="2" t="s">
        <v>12</v>
      </c>
      <c r="G18" s="3" t="s">
        <v>18</v>
      </c>
      <c r="H18" s="2" t="s">
        <v>24</v>
      </c>
      <c r="I18" s="3" t="s">
        <v>25</v>
      </c>
      <c r="J18" s="3" t="s">
        <v>53</v>
      </c>
      <c r="K18" s="11" t="s">
        <v>65</v>
      </c>
      <c r="L18" s="18" t="s">
        <v>66</v>
      </c>
      <c r="M18" s="19">
        <f>ROUND(M15*0.05,0)</f>
        <v>564748</v>
      </c>
      <c r="N18" s="19">
        <f>ROUND(N15*0.05,0)</f>
        <v>448114</v>
      </c>
    </row>
    <row r="19" spans="1:19" s="8" customFormat="1" x14ac:dyDescent="0.2">
      <c r="K19" s="20"/>
      <c r="L19" s="20"/>
      <c r="M19" s="15">
        <v>6401838</v>
      </c>
      <c r="N19" s="17">
        <v>4170344</v>
      </c>
      <c r="O19" s="9"/>
    </row>
    <row r="20" spans="1:19" s="4" customFormat="1" x14ac:dyDescent="0.2">
      <c r="A20" s="12" t="s">
        <v>47</v>
      </c>
      <c r="B20" s="12" t="s">
        <v>67</v>
      </c>
      <c r="C20" s="13" t="s">
        <v>68</v>
      </c>
      <c r="D20" s="12" t="s">
        <v>16</v>
      </c>
      <c r="E20" s="13" t="s">
        <v>17</v>
      </c>
      <c r="F20" s="12" t="s">
        <v>12</v>
      </c>
      <c r="G20" s="13" t="s">
        <v>18</v>
      </c>
      <c r="H20" s="12" t="s">
        <v>19</v>
      </c>
      <c r="I20" s="13" t="s">
        <v>20</v>
      </c>
      <c r="J20" s="13" t="s">
        <v>50</v>
      </c>
      <c r="K20" s="11" t="s">
        <v>69</v>
      </c>
      <c r="L20" s="11" t="s">
        <v>70</v>
      </c>
      <c r="M20" s="24">
        <f>ROUND(M19*0.0725,0)</f>
        <v>464133</v>
      </c>
      <c r="N20" s="19">
        <f>ROUND(N19*0.0725,0)</f>
        <v>302350</v>
      </c>
      <c r="O20" s="24"/>
    </row>
    <row r="21" spans="1:19" s="4" customFormat="1" x14ac:dyDescent="0.2">
      <c r="A21" s="12" t="s">
        <v>47</v>
      </c>
      <c r="B21" s="12" t="s">
        <v>67</v>
      </c>
      <c r="C21" s="13" t="s">
        <v>68</v>
      </c>
      <c r="D21" s="12" t="s">
        <v>16</v>
      </c>
      <c r="E21" s="13" t="s">
        <v>17</v>
      </c>
      <c r="F21" s="12" t="s">
        <v>12</v>
      </c>
      <c r="G21" s="13" t="s">
        <v>18</v>
      </c>
      <c r="H21" s="12" t="s">
        <v>24</v>
      </c>
      <c r="I21" s="13" t="s">
        <v>25</v>
      </c>
      <c r="J21" s="13" t="s">
        <v>53</v>
      </c>
      <c r="K21" s="11" t="s">
        <v>71</v>
      </c>
      <c r="L21" s="11" t="s">
        <v>72</v>
      </c>
      <c r="M21" s="24">
        <f>ROUND(M19*0.015,0)</f>
        <v>96028</v>
      </c>
      <c r="N21" s="19">
        <f>ROUND(N19*0.015,0)</f>
        <v>62555</v>
      </c>
      <c r="O21" s="24"/>
    </row>
    <row r="22" spans="1:19" s="4" customFormat="1" x14ac:dyDescent="0.2">
      <c r="A22" s="12" t="s">
        <v>47</v>
      </c>
      <c r="B22" s="12" t="s">
        <v>67</v>
      </c>
      <c r="C22" s="13" t="s">
        <v>68</v>
      </c>
      <c r="D22" s="12" t="s">
        <v>16</v>
      </c>
      <c r="E22" s="13" t="s">
        <v>17</v>
      </c>
      <c r="F22" s="12" t="s">
        <v>12</v>
      </c>
      <c r="G22" s="13" t="s">
        <v>18</v>
      </c>
      <c r="H22" s="12" t="s">
        <v>29</v>
      </c>
      <c r="I22" s="13" t="s">
        <v>30</v>
      </c>
      <c r="J22" s="13" t="s">
        <v>56</v>
      </c>
      <c r="K22" s="11" t="s">
        <v>73</v>
      </c>
      <c r="L22" s="11" t="s">
        <v>74</v>
      </c>
      <c r="M22" s="24">
        <f>ROUND(M19*0.05,0)</f>
        <v>320092</v>
      </c>
      <c r="N22" s="19">
        <f>ROUND(N19*0.05,0)</f>
        <v>208517</v>
      </c>
      <c r="O22" s="24"/>
    </row>
    <row r="23" spans="1:19" s="8" customFormat="1" x14ac:dyDescent="0.2">
      <c r="K23" s="20"/>
      <c r="L23" s="20"/>
      <c r="M23" s="17">
        <v>7937190</v>
      </c>
      <c r="N23" s="17">
        <v>7262193</v>
      </c>
      <c r="O23" s="9"/>
    </row>
    <row r="24" spans="1:19" x14ac:dyDescent="0.2">
      <c r="A24" s="2" t="s">
        <v>47</v>
      </c>
      <c r="B24" s="2" t="s">
        <v>75</v>
      </c>
      <c r="C24" s="3" t="s">
        <v>76</v>
      </c>
      <c r="D24" s="2" t="s">
        <v>16</v>
      </c>
      <c r="E24" s="3" t="s">
        <v>17</v>
      </c>
      <c r="F24" s="2" t="s">
        <v>12</v>
      </c>
      <c r="G24" s="3" t="s">
        <v>18</v>
      </c>
      <c r="H24" s="2" t="s">
        <v>19</v>
      </c>
      <c r="I24" s="3" t="s">
        <v>20</v>
      </c>
      <c r="J24" s="3" t="s">
        <v>50</v>
      </c>
      <c r="K24" s="11" t="s">
        <v>77</v>
      </c>
      <c r="L24" s="18" t="s">
        <v>78</v>
      </c>
      <c r="M24" s="19">
        <f>ROUND(M23*0.0725,0)</f>
        <v>575446</v>
      </c>
      <c r="N24" s="19">
        <f>ROUND(N23*0.0725,0)</f>
        <v>526509</v>
      </c>
    </row>
    <row r="25" spans="1:19" x14ac:dyDescent="0.2">
      <c r="A25" s="2" t="s">
        <v>47</v>
      </c>
      <c r="B25" s="2" t="s">
        <v>75</v>
      </c>
      <c r="C25" s="3" t="s">
        <v>76</v>
      </c>
      <c r="D25" s="2" t="s">
        <v>16</v>
      </c>
      <c r="E25" s="3" t="s">
        <v>17</v>
      </c>
      <c r="F25" s="2" t="s">
        <v>12</v>
      </c>
      <c r="G25" s="3" t="s">
        <v>18</v>
      </c>
      <c r="H25" s="2" t="s">
        <v>24</v>
      </c>
      <c r="I25" s="3" t="s">
        <v>25</v>
      </c>
      <c r="J25" s="3" t="s">
        <v>53</v>
      </c>
      <c r="K25" s="11" t="s">
        <v>79</v>
      </c>
      <c r="L25" s="18" t="s">
        <v>80</v>
      </c>
      <c r="M25" s="19">
        <f>ROUND(M23*0.015,0)</f>
        <v>119058</v>
      </c>
      <c r="N25" s="19">
        <f>ROUND(N23*0.015,0)</f>
        <v>108933</v>
      </c>
    </row>
    <row r="26" spans="1:19" x14ac:dyDescent="0.2">
      <c r="A26" s="2" t="s">
        <v>47</v>
      </c>
      <c r="B26" s="2" t="s">
        <v>75</v>
      </c>
      <c r="C26" s="3" t="s">
        <v>76</v>
      </c>
      <c r="D26" s="2" t="s">
        <v>16</v>
      </c>
      <c r="E26" s="3" t="s">
        <v>17</v>
      </c>
      <c r="F26" s="2" t="s">
        <v>12</v>
      </c>
      <c r="G26" s="3" t="s">
        <v>18</v>
      </c>
      <c r="H26" s="2" t="s">
        <v>29</v>
      </c>
      <c r="I26" s="3" t="s">
        <v>30</v>
      </c>
      <c r="J26" s="3" t="s">
        <v>56</v>
      </c>
      <c r="K26" s="11" t="s">
        <v>81</v>
      </c>
      <c r="L26" s="18" t="s">
        <v>82</v>
      </c>
      <c r="M26" s="19">
        <f>ROUND(M23*0.05,0)</f>
        <v>396860</v>
      </c>
      <c r="N26" s="19">
        <f>ROUND(N23*0.05,0)</f>
        <v>363110</v>
      </c>
    </row>
    <row r="27" spans="1:19" s="8" customFormat="1" x14ac:dyDescent="0.2">
      <c r="K27" s="20"/>
      <c r="L27" s="20"/>
      <c r="M27" s="21">
        <v>54733040</v>
      </c>
      <c r="N27" s="17">
        <v>55613544</v>
      </c>
      <c r="O27" s="9"/>
    </row>
    <row r="28" spans="1:19" x14ac:dyDescent="0.2">
      <c r="A28" s="2" t="s">
        <v>83</v>
      </c>
      <c r="B28" s="2" t="s">
        <v>48</v>
      </c>
      <c r="C28" s="3" t="s">
        <v>49</v>
      </c>
      <c r="D28" s="2" t="s">
        <v>16</v>
      </c>
      <c r="E28" s="3" t="s">
        <v>17</v>
      </c>
      <c r="F28" s="2" t="s">
        <v>12</v>
      </c>
      <c r="G28" s="3" t="s">
        <v>18</v>
      </c>
      <c r="H28" s="2" t="s">
        <v>19</v>
      </c>
      <c r="I28" s="3" t="s">
        <v>20</v>
      </c>
      <c r="J28" s="3" t="s">
        <v>84</v>
      </c>
      <c r="K28" s="18" t="s">
        <v>85</v>
      </c>
      <c r="L28" s="18" t="s">
        <v>86</v>
      </c>
      <c r="M28" s="19">
        <f>ROUND(M27*0.0725,0)</f>
        <v>3968145</v>
      </c>
      <c r="N28" s="19">
        <f>ROUND(N27*0.0725,0)</f>
        <v>4031982</v>
      </c>
      <c r="S28">
        <f>N27-M27</f>
        <v>880504</v>
      </c>
    </row>
    <row r="29" spans="1:19" x14ac:dyDescent="0.2">
      <c r="A29" s="2" t="s">
        <v>83</v>
      </c>
      <c r="B29" s="2" t="s">
        <v>48</v>
      </c>
      <c r="C29" s="3" t="s">
        <v>49</v>
      </c>
      <c r="D29" s="2" t="s">
        <v>16</v>
      </c>
      <c r="E29" s="3" t="s">
        <v>17</v>
      </c>
      <c r="F29" s="2" t="s">
        <v>12</v>
      </c>
      <c r="G29" s="3" t="s">
        <v>18</v>
      </c>
      <c r="H29" s="2" t="s">
        <v>24</v>
      </c>
      <c r="I29" s="3" t="s">
        <v>25</v>
      </c>
      <c r="J29" s="3" t="s">
        <v>87</v>
      </c>
      <c r="K29" s="18" t="s">
        <v>88</v>
      </c>
      <c r="L29" s="18" t="s">
        <v>89</v>
      </c>
      <c r="M29" s="19">
        <f>ROUND(M27*0.015,0)</f>
        <v>820996</v>
      </c>
      <c r="N29" s="19">
        <f>ROUND(N27*0.015,0)</f>
        <v>834203</v>
      </c>
    </row>
    <row r="30" spans="1:19" x14ac:dyDescent="0.2">
      <c r="A30" s="2" t="s">
        <v>83</v>
      </c>
      <c r="B30" s="2" t="s">
        <v>48</v>
      </c>
      <c r="C30" s="3" t="s">
        <v>49</v>
      </c>
      <c r="D30" s="2" t="s">
        <v>16</v>
      </c>
      <c r="E30" s="3" t="s">
        <v>17</v>
      </c>
      <c r="F30" s="2" t="s">
        <v>12</v>
      </c>
      <c r="G30" s="3" t="s">
        <v>18</v>
      </c>
      <c r="H30" s="2" t="s">
        <v>29</v>
      </c>
      <c r="I30" s="3" t="s">
        <v>30</v>
      </c>
      <c r="J30" s="3" t="s">
        <v>90</v>
      </c>
      <c r="K30" s="18" t="s">
        <v>91</v>
      </c>
      <c r="L30" s="18" t="s">
        <v>92</v>
      </c>
      <c r="M30" s="19">
        <f>ROUND(M27*0.05,0)</f>
        <v>2736652</v>
      </c>
      <c r="N30" s="19">
        <f>ROUND(N27*0.05,0)</f>
        <v>2780677</v>
      </c>
    </row>
    <row r="31" spans="1:19" s="8" customFormat="1" x14ac:dyDescent="0.2">
      <c r="K31" s="20"/>
      <c r="L31" s="20"/>
      <c r="M31" s="17">
        <v>2476205</v>
      </c>
      <c r="N31" s="17">
        <v>4595379</v>
      </c>
      <c r="O31" s="9"/>
    </row>
    <row r="32" spans="1:19" x14ac:dyDescent="0.2">
      <c r="A32" s="2" t="s">
        <v>83</v>
      </c>
      <c r="B32" s="2" t="s">
        <v>59</v>
      </c>
      <c r="C32" s="3" t="s">
        <v>60</v>
      </c>
      <c r="D32" s="2" t="s">
        <v>16</v>
      </c>
      <c r="E32" s="3" t="s">
        <v>17</v>
      </c>
      <c r="F32" s="2" t="s">
        <v>12</v>
      </c>
      <c r="G32" s="3" t="s">
        <v>18</v>
      </c>
      <c r="H32" s="2" t="s">
        <v>19</v>
      </c>
      <c r="I32" s="3" t="s">
        <v>20</v>
      </c>
      <c r="J32" s="3" t="s">
        <v>84</v>
      </c>
      <c r="K32" s="18" t="s">
        <v>93</v>
      </c>
      <c r="L32" s="18" t="s">
        <v>94</v>
      </c>
      <c r="M32" s="19">
        <f>ROUND(M31*0.0725,0)</f>
        <v>179525</v>
      </c>
      <c r="N32" s="19">
        <f>ROUND(N31*0.0725,0)</f>
        <v>333165</v>
      </c>
    </row>
    <row r="33" spans="1:15" x14ac:dyDescent="0.2">
      <c r="A33" s="2" t="s">
        <v>83</v>
      </c>
      <c r="B33" s="2" t="s">
        <v>59</v>
      </c>
      <c r="C33" s="3" t="s">
        <v>60</v>
      </c>
      <c r="D33" s="2" t="s">
        <v>16</v>
      </c>
      <c r="E33" s="3" t="s">
        <v>17</v>
      </c>
      <c r="F33" s="2" t="s">
        <v>12</v>
      </c>
      <c r="G33" s="3" t="s">
        <v>18</v>
      </c>
      <c r="H33" s="2" t="s">
        <v>24</v>
      </c>
      <c r="I33" s="3" t="s">
        <v>25</v>
      </c>
      <c r="J33" s="3" t="s">
        <v>95</v>
      </c>
      <c r="K33" s="18" t="s">
        <v>96</v>
      </c>
      <c r="L33" s="18" t="s">
        <v>97</v>
      </c>
      <c r="M33" s="19">
        <f>ROUND(M31*0.015,0)</f>
        <v>37143</v>
      </c>
      <c r="N33" s="19">
        <f>ROUND(N31*0.015,0)</f>
        <v>68931</v>
      </c>
    </row>
    <row r="34" spans="1:15" x14ac:dyDescent="0.2">
      <c r="A34" s="2" t="s">
        <v>83</v>
      </c>
      <c r="B34" s="2" t="s">
        <v>59</v>
      </c>
      <c r="C34" s="3" t="s">
        <v>60</v>
      </c>
      <c r="D34" s="2" t="s">
        <v>16</v>
      </c>
      <c r="E34" s="3" t="s">
        <v>17</v>
      </c>
      <c r="F34" s="2" t="s">
        <v>12</v>
      </c>
      <c r="G34" s="3" t="s">
        <v>18</v>
      </c>
      <c r="H34" s="2" t="s">
        <v>29</v>
      </c>
      <c r="I34" s="3" t="s">
        <v>30</v>
      </c>
      <c r="J34" s="3" t="s">
        <v>90</v>
      </c>
      <c r="K34" s="18" t="s">
        <v>98</v>
      </c>
      <c r="L34" s="18" t="s">
        <v>99</v>
      </c>
      <c r="M34" s="19">
        <f>ROUND(M31*0.05,0)</f>
        <v>123810</v>
      </c>
      <c r="N34" s="19">
        <f>ROUND(N31*0.05,0)</f>
        <v>229769</v>
      </c>
    </row>
    <row r="35" spans="1:15" s="8" customFormat="1" x14ac:dyDescent="0.2">
      <c r="K35" s="20"/>
      <c r="L35" s="20"/>
      <c r="M35" s="17">
        <v>4807115</v>
      </c>
      <c r="N35" s="17">
        <v>7136717</v>
      </c>
      <c r="O35" s="9"/>
    </row>
    <row r="36" spans="1:15" x14ac:dyDescent="0.2">
      <c r="A36" s="2" t="s">
        <v>83</v>
      </c>
      <c r="B36" s="2" t="s">
        <v>67</v>
      </c>
      <c r="C36" s="3" t="s">
        <v>68</v>
      </c>
      <c r="D36" s="2" t="s">
        <v>16</v>
      </c>
      <c r="E36" s="3" t="s">
        <v>17</v>
      </c>
      <c r="F36" s="2" t="s">
        <v>12</v>
      </c>
      <c r="G36" s="3" t="s">
        <v>18</v>
      </c>
      <c r="H36" s="2" t="s">
        <v>19</v>
      </c>
      <c r="I36" s="3" t="s">
        <v>20</v>
      </c>
      <c r="J36" s="3" t="s">
        <v>84</v>
      </c>
      <c r="K36" s="18" t="s">
        <v>100</v>
      </c>
      <c r="L36" s="18" t="s">
        <v>101</v>
      </c>
      <c r="M36" s="19">
        <f>ROUND(M35*0.0725,0)</f>
        <v>348516</v>
      </c>
      <c r="N36" s="19">
        <f>ROUND(N35*0.0725,0)</f>
        <v>517412</v>
      </c>
    </row>
    <row r="37" spans="1:15" x14ac:dyDescent="0.2">
      <c r="A37" s="2" t="s">
        <v>83</v>
      </c>
      <c r="B37" s="2" t="s">
        <v>67</v>
      </c>
      <c r="C37" s="3" t="s">
        <v>68</v>
      </c>
      <c r="D37" s="2" t="s">
        <v>16</v>
      </c>
      <c r="E37" s="3" t="s">
        <v>17</v>
      </c>
      <c r="F37" s="2" t="s">
        <v>12</v>
      </c>
      <c r="G37" s="3" t="s">
        <v>18</v>
      </c>
      <c r="H37" s="2" t="s">
        <v>24</v>
      </c>
      <c r="I37" s="3" t="s">
        <v>25</v>
      </c>
      <c r="J37" s="3" t="s">
        <v>95</v>
      </c>
      <c r="K37" s="18" t="s">
        <v>102</v>
      </c>
      <c r="L37" s="18" t="s">
        <v>103</v>
      </c>
      <c r="M37" s="19">
        <f>ROUND(M35*0.015,0)</f>
        <v>72107</v>
      </c>
      <c r="N37" s="19">
        <f>ROUND(N35*0.015,0)</f>
        <v>107051</v>
      </c>
    </row>
    <row r="38" spans="1:15" x14ac:dyDescent="0.2">
      <c r="A38" s="2" t="s">
        <v>83</v>
      </c>
      <c r="B38" s="2" t="s">
        <v>67</v>
      </c>
      <c r="C38" s="3" t="s">
        <v>68</v>
      </c>
      <c r="D38" s="2" t="s">
        <v>16</v>
      </c>
      <c r="E38" s="3" t="s">
        <v>17</v>
      </c>
      <c r="F38" s="2" t="s">
        <v>12</v>
      </c>
      <c r="G38" s="3" t="s">
        <v>18</v>
      </c>
      <c r="H38" s="2" t="s">
        <v>29</v>
      </c>
      <c r="I38" s="3" t="s">
        <v>30</v>
      </c>
      <c r="J38" s="3" t="s">
        <v>90</v>
      </c>
      <c r="K38" s="18" t="s">
        <v>104</v>
      </c>
      <c r="L38" s="18" t="s">
        <v>105</v>
      </c>
      <c r="M38" s="19">
        <f>ROUND(M35*0.05,0)</f>
        <v>240356</v>
      </c>
      <c r="N38" s="19">
        <f>ROUND(N35*0.05,0)</f>
        <v>356836</v>
      </c>
    </row>
    <row r="39" spans="1:15" s="8" customFormat="1" x14ac:dyDescent="0.2">
      <c r="K39" s="20"/>
      <c r="L39" s="20"/>
      <c r="M39" s="17">
        <v>13048905</v>
      </c>
      <c r="N39" s="17">
        <v>13311282</v>
      </c>
      <c r="O39" s="9"/>
    </row>
    <row r="40" spans="1:15" x14ac:dyDescent="0.2">
      <c r="A40" s="2" t="s">
        <v>83</v>
      </c>
      <c r="B40" s="2" t="s">
        <v>106</v>
      </c>
      <c r="C40" s="3" t="s">
        <v>107</v>
      </c>
      <c r="D40" s="2" t="s">
        <v>16</v>
      </c>
      <c r="E40" s="3" t="s">
        <v>17</v>
      </c>
      <c r="F40" s="2" t="s">
        <v>12</v>
      </c>
      <c r="G40" s="3" t="s">
        <v>18</v>
      </c>
      <c r="H40" s="2" t="s">
        <v>19</v>
      </c>
      <c r="I40" s="3" t="s">
        <v>20</v>
      </c>
      <c r="J40" s="3" t="s">
        <v>84</v>
      </c>
      <c r="K40" s="18" t="s">
        <v>108</v>
      </c>
      <c r="L40" s="18" t="s">
        <v>109</v>
      </c>
      <c r="M40" s="19">
        <f>ROUND(M39*0.0725,0)</f>
        <v>946046</v>
      </c>
      <c r="N40" s="19">
        <f>ROUND(N39*0.0725,0)</f>
        <v>965068</v>
      </c>
    </row>
    <row r="41" spans="1:15" x14ac:dyDescent="0.2">
      <c r="A41" s="2" t="s">
        <v>83</v>
      </c>
      <c r="B41" s="2" t="s">
        <v>106</v>
      </c>
      <c r="C41" s="3" t="s">
        <v>107</v>
      </c>
      <c r="D41" s="2" t="s">
        <v>16</v>
      </c>
      <c r="E41" s="3" t="s">
        <v>17</v>
      </c>
      <c r="F41" s="2" t="s">
        <v>12</v>
      </c>
      <c r="G41" s="3" t="s">
        <v>18</v>
      </c>
      <c r="H41" s="2" t="s">
        <v>24</v>
      </c>
      <c r="I41" s="3" t="s">
        <v>25</v>
      </c>
      <c r="J41" s="3" t="s">
        <v>95</v>
      </c>
      <c r="K41" s="18" t="s">
        <v>110</v>
      </c>
      <c r="L41" s="18" t="s">
        <v>111</v>
      </c>
      <c r="M41" s="19">
        <f>ROUND(M39*0.015,0)</f>
        <v>195734</v>
      </c>
      <c r="N41" s="19">
        <f>ROUND(N39*0.015,0)</f>
        <v>199669</v>
      </c>
    </row>
    <row r="42" spans="1:15" x14ac:dyDescent="0.2">
      <c r="A42" s="2" t="s">
        <v>83</v>
      </c>
      <c r="B42" s="2" t="s">
        <v>106</v>
      </c>
      <c r="C42" s="3" t="s">
        <v>107</v>
      </c>
      <c r="D42" s="2" t="s">
        <v>16</v>
      </c>
      <c r="E42" s="3" t="s">
        <v>17</v>
      </c>
      <c r="F42" s="2" t="s">
        <v>12</v>
      </c>
      <c r="G42" s="3" t="s">
        <v>18</v>
      </c>
      <c r="H42" s="2" t="s">
        <v>29</v>
      </c>
      <c r="I42" s="3" t="s">
        <v>30</v>
      </c>
      <c r="J42" s="3" t="s">
        <v>90</v>
      </c>
      <c r="K42" s="18" t="s">
        <v>112</v>
      </c>
      <c r="L42" s="18" t="s">
        <v>113</v>
      </c>
      <c r="M42" s="19">
        <f>ROUND(M39*0.05,0)</f>
        <v>652445</v>
      </c>
      <c r="N42" s="19">
        <f>ROUND(N39*0.05,0)</f>
        <v>665564</v>
      </c>
    </row>
    <row r="43" spans="1:15" s="8" customFormat="1" x14ac:dyDescent="0.2">
      <c r="K43" s="20"/>
      <c r="L43" s="20"/>
      <c r="M43" s="17">
        <v>2793940</v>
      </c>
      <c r="N43" s="17">
        <v>2882386</v>
      </c>
      <c r="O43" s="9"/>
    </row>
    <row r="44" spans="1:15" x14ac:dyDescent="0.2">
      <c r="A44" s="2" t="s">
        <v>83</v>
      </c>
      <c r="B44" s="2" t="s">
        <v>116</v>
      </c>
      <c r="C44" s="3" t="s">
        <v>117</v>
      </c>
      <c r="D44" s="2" t="s">
        <v>16</v>
      </c>
      <c r="E44" s="3" t="s">
        <v>17</v>
      </c>
      <c r="F44" s="2" t="s">
        <v>12</v>
      </c>
      <c r="G44" s="3" t="s">
        <v>18</v>
      </c>
      <c r="H44" s="2" t="s">
        <v>19</v>
      </c>
      <c r="I44" s="3" t="s">
        <v>20</v>
      </c>
      <c r="J44" s="3" t="s">
        <v>84</v>
      </c>
      <c r="K44" s="18" t="s">
        <v>118</v>
      </c>
      <c r="L44" s="18" t="s">
        <v>119</v>
      </c>
      <c r="M44" s="19">
        <f>ROUND(M43*0.0725,0)</f>
        <v>202561</v>
      </c>
      <c r="N44" s="19">
        <f>ROUND(N43*0.0725,0)</f>
        <v>208973</v>
      </c>
    </row>
    <row r="45" spans="1:15" x14ac:dyDescent="0.2">
      <c r="A45" s="2" t="s">
        <v>83</v>
      </c>
      <c r="B45" s="2" t="s">
        <v>116</v>
      </c>
      <c r="C45" s="3" t="s">
        <v>117</v>
      </c>
      <c r="D45" s="2" t="s">
        <v>16</v>
      </c>
      <c r="E45" s="3" t="s">
        <v>17</v>
      </c>
      <c r="F45" s="2" t="s">
        <v>12</v>
      </c>
      <c r="G45" s="3" t="s">
        <v>18</v>
      </c>
      <c r="H45" s="2" t="s">
        <v>24</v>
      </c>
      <c r="I45" s="3" t="s">
        <v>25</v>
      </c>
      <c r="J45" s="3" t="s">
        <v>95</v>
      </c>
      <c r="K45" s="18" t="s">
        <v>120</v>
      </c>
      <c r="L45" s="18" t="s">
        <v>121</v>
      </c>
      <c r="M45" s="19">
        <f>ROUND(M43*0.015,0)</f>
        <v>41909</v>
      </c>
      <c r="N45" s="19">
        <f>ROUND(N43*0.015,0)</f>
        <v>43236</v>
      </c>
    </row>
    <row r="46" spans="1:15" x14ac:dyDescent="0.2">
      <c r="A46" s="2" t="s">
        <v>83</v>
      </c>
      <c r="B46" s="2" t="s">
        <v>116</v>
      </c>
      <c r="C46" s="3" t="s">
        <v>117</v>
      </c>
      <c r="D46" s="2" t="s">
        <v>16</v>
      </c>
      <c r="E46" s="3" t="s">
        <v>17</v>
      </c>
      <c r="F46" s="2" t="s">
        <v>12</v>
      </c>
      <c r="G46" s="3" t="s">
        <v>18</v>
      </c>
      <c r="H46" s="2" t="s">
        <v>29</v>
      </c>
      <c r="I46" s="3" t="s">
        <v>30</v>
      </c>
      <c r="J46" s="3" t="s">
        <v>90</v>
      </c>
      <c r="K46" s="18" t="s">
        <v>122</v>
      </c>
      <c r="L46" s="18" t="s">
        <v>123</v>
      </c>
      <c r="M46" s="19">
        <f>ROUND(M43*0.05,0)</f>
        <v>139697</v>
      </c>
      <c r="N46" s="19">
        <f>ROUND(N43*0.05,0)</f>
        <v>144119</v>
      </c>
    </row>
    <row r="47" spans="1:15" x14ac:dyDescent="0.2">
      <c r="M47" s="19">
        <v>22180195</v>
      </c>
      <c r="N47" s="19">
        <v>22797337</v>
      </c>
    </row>
    <row r="48" spans="1:15" s="8" customFormat="1" x14ac:dyDescent="0.2">
      <c r="A48" s="6" t="s">
        <v>83</v>
      </c>
      <c r="B48" s="6" t="s">
        <v>35</v>
      </c>
      <c r="C48" s="7" t="s">
        <v>36</v>
      </c>
      <c r="D48" s="6" t="s">
        <v>16</v>
      </c>
      <c r="E48" s="7" t="s">
        <v>17</v>
      </c>
      <c r="F48" s="6" t="s">
        <v>12</v>
      </c>
      <c r="G48" s="7" t="s">
        <v>18</v>
      </c>
      <c r="H48" s="6" t="s">
        <v>19</v>
      </c>
      <c r="I48" s="7" t="s">
        <v>20</v>
      </c>
      <c r="J48" s="7" t="s">
        <v>84</v>
      </c>
      <c r="K48" s="16" t="s">
        <v>124</v>
      </c>
      <c r="L48" s="16" t="s">
        <v>125</v>
      </c>
      <c r="M48" s="17">
        <f>ROUND(M47*0.0725,0)</f>
        <v>1608064</v>
      </c>
      <c r="N48" s="17">
        <f>ROUND(N47*0.0725,0)</f>
        <v>1652807</v>
      </c>
      <c r="O48" s="9"/>
    </row>
    <row r="49" spans="1:16" x14ac:dyDescent="0.2">
      <c r="A49" s="2" t="s">
        <v>83</v>
      </c>
      <c r="B49" s="2" t="s">
        <v>35</v>
      </c>
      <c r="C49" s="3" t="s">
        <v>36</v>
      </c>
      <c r="D49" s="2" t="s">
        <v>16</v>
      </c>
      <c r="E49" s="3" t="s">
        <v>17</v>
      </c>
      <c r="F49" s="2" t="s">
        <v>12</v>
      </c>
      <c r="G49" s="3" t="s">
        <v>18</v>
      </c>
      <c r="H49" s="2" t="s">
        <v>24</v>
      </c>
      <c r="I49" s="3" t="s">
        <v>25</v>
      </c>
      <c r="J49" s="3" t="s">
        <v>95</v>
      </c>
      <c r="K49" s="18" t="s">
        <v>126</v>
      </c>
      <c r="L49" s="18" t="s">
        <v>127</v>
      </c>
      <c r="M49" s="19">
        <f>ROUND(M47*0.015,0)</f>
        <v>332703</v>
      </c>
      <c r="N49" s="19">
        <f>ROUND(N47*0.015,0)</f>
        <v>341960</v>
      </c>
    </row>
    <row r="50" spans="1:16" x14ac:dyDescent="0.2">
      <c r="A50" s="2" t="s">
        <v>83</v>
      </c>
      <c r="B50" s="2" t="s">
        <v>35</v>
      </c>
      <c r="C50" s="3" t="s">
        <v>36</v>
      </c>
      <c r="D50" s="2" t="s">
        <v>16</v>
      </c>
      <c r="E50" s="3" t="s">
        <v>17</v>
      </c>
      <c r="F50" s="2" t="s">
        <v>12</v>
      </c>
      <c r="G50" s="3" t="s">
        <v>18</v>
      </c>
      <c r="H50" s="2" t="s">
        <v>29</v>
      </c>
      <c r="I50" s="3" t="s">
        <v>30</v>
      </c>
      <c r="J50" s="3" t="s">
        <v>90</v>
      </c>
      <c r="K50" s="18" t="s">
        <v>128</v>
      </c>
      <c r="L50" s="18" t="s">
        <v>129</v>
      </c>
      <c r="M50" s="19">
        <f>ROUND(M47*0.05,0)</f>
        <v>1109010</v>
      </c>
      <c r="N50" s="19">
        <f>ROUND(N47*0.05,0)</f>
        <v>1139867</v>
      </c>
    </row>
    <row r="51" spans="1:16" s="8" customFormat="1" x14ac:dyDescent="0.2">
      <c r="K51" s="20"/>
      <c r="L51" s="20"/>
      <c r="M51" s="17">
        <v>8467645</v>
      </c>
      <c r="N51" s="17">
        <v>9633751</v>
      </c>
      <c r="O51" s="9"/>
    </row>
    <row r="52" spans="1:16" x14ac:dyDescent="0.2">
      <c r="A52" s="2" t="s">
        <v>83</v>
      </c>
      <c r="B52" s="2" t="s">
        <v>130</v>
      </c>
      <c r="C52" s="3" t="s">
        <v>131</v>
      </c>
      <c r="D52" s="2" t="s">
        <v>16</v>
      </c>
      <c r="E52" s="3" t="s">
        <v>17</v>
      </c>
      <c r="F52" s="2" t="s">
        <v>12</v>
      </c>
      <c r="G52" s="3" t="s">
        <v>18</v>
      </c>
      <c r="H52" s="2" t="s">
        <v>19</v>
      </c>
      <c r="I52" s="3" t="s">
        <v>20</v>
      </c>
      <c r="J52" s="3" t="s">
        <v>84</v>
      </c>
      <c r="K52" s="11" t="s">
        <v>132</v>
      </c>
      <c r="L52" s="18" t="s">
        <v>133</v>
      </c>
      <c r="M52" s="19">
        <f>ROUND(M51*0.0725,0)</f>
        <v>613904</v>
      </c>
      <c r="N52" s="19">
        <f>ROUND(N51*0.0725,0)</f>
        <v>698447</v>
      </c>
    </row>
    <row r="53" spans="1:16" x14ac:dyDescent="0.2">
      <c r="A53" s="2" t="s">
        <v>83</v>
      </c>
      <c r="B53" s="2" t="s">
        <v>130</v>
      </c>
      <c r="C53" s="3" t="s">
        <v>131</v>
      </c>
      <c r="D53" s="2" t="s">
        <v>16</v>
      </c>
      <c r="E53" s="3" t="s">
        <v>17</v>
      </c>
      <c r="F53" s="2" t="s">
        <v>12</v>
      </c>
      <c r="G53" s="3" t="s">
        <v>18</v>
      </c>
      <c r="H53" s="2" t="s">
        <v>24</v>
      </c>
      <c r="I53" s="3" t="s">
        <v>25</v>
      </c>
      <c r="J53" s="3" t="s">
        <v>95</v>
      </c>
      <c r="K53" s="18" t="s">
        <v>134</v>
      </c>
      <c r="L53" s="18" t="s">
        <v>135</v>
      </c>
      <c r="M53" s="19">
        <f>ROUND(M51*0.015,0)</f>
        <v>127015</v>
      </c>
      <c r="N53" s="19">
        <f>ROUND(N51*0.015,0)</f>
        <v>144506</v>
      </c>
    </row>
    <row r="54" spans="1:16" x14ac:dyDescent="0.2">
      <c r="A54" s="2" t="s">
        <v>83</v>
      </c>
      <c r="B54" s="2" t="s">
        <v>130</v>
      </c>
      <c r="C54" s="3" t="s">
        <v>131</v>
      </c>
      <c r="D54" s="2" t="s">
        <v>16</v>
      </c>
      <c r="E54" s="3" t="s">
        <v>17</v>
      </c>
      <c r="F54" s="2" t="s">
        <v>12</v>
      </c>
      <c r="G54" s="3" t="s">
        <v>18</v>
      </c>
      <c r="H54" s="2" t="s">
        <v>29</v>
      </c>
      <c r="I54" s="3" t="s">
        <v>30</v>
      </c>
      <c r="J54" s="3" t="s">
        <v>90</v>
      </c>
      <c r="K54" s="18" t="s">
        <v>136</v>
      </c>
      <c r="L54" s="18" t="s">
        <v>137</v>
      </c>
      <c r="M54" s="19">
        <f>ROUND(M51*0.05,0)</f>
        <v>423382</v>
      </c>
      <c r="N54" s="19">
        <f>ROUND(N51*0.05,0)</f>
        <v>481688</v>
      </c>
    </row>
    <row r="55" spans="1:16" s="8" customFormat="1" x14ac:dyDescent="0.2">
      <c r="K55" s="20"/>
      <c r="L55" s="20"/>
      <c r="M55" s="25">
        <v>5954780</v>
      </c>
      <c r="N55" s="17">
        <v>9116413</v>
      </c>
      <c r="O55" s="9"/>
    </row>
    <row r="56" spans="1:16" x14ac:dyDescent="0.2">
      <c r="A56" s="2" t="s">
        <v>83</v>
      </c>
      <c r="B56" s="2" t="s">
        <v>138</v>
      </c>
      <c r="C56" s="3" t="s">
        <v>139</v>
      </c>
      <c r="D56" s="2" t="s">
        <v>16</v>
      </c>
      <c r="E56" s="3" t="s">
        <v>17</v>
      </c>
      <c r="F56" s="2" t="s">
        <v>12</v>
      </c>
      <c r="G56" s="3" t="s">
        <v>18</v>
      </c>
      <c r="H56" s="2" t="s">
        <v>19</v>
      </c>
      <c r="I56" s="3" t="s">
        <v>20</v>
      </c>
      <c r="J56" s="3" t="s">
        <v>84</v>
      </c>
      <c r="K56" s="18" t="s">
        <v>140</v>
      </c>
      <c r="L56" s="18" t="s">
        <v>141</v>
      </c>
      <c r="M56" s="19">
        <f>ROUND(M55*0.0725,0)</f>
        <v>431722</v>
      </c>
      <c r="N56" s="19">
        <f>ROUND(N55*0.0725,0)</f>
        <v>660940</v>
      </c>
    </row>
    <row r="57" spans="1:16" x14ac:dyDescent="0.2">
      <c r="A57" s="2" t="s">
        <v>83</v>
      </c>
      <c r="B57" s="2" t="s">
        <v>138</v>
      </c>
      <c r="C57" s="3" t="s">
        <v>139</v>
      </c>
      <c r="D57" s="2" t="s">
        <v>16</v>
      </c>
      <c r="E57" s="3" t="s">
        <v>17</v>
      </c>
      <c r="F57" s="2" t="s">
        <v>12</v>
      </c>
      <c r="G57" s="3" t="s">
        <v>18</v>
      </c>
      <c r="H57" s="2" t="s">
        <v>24</v>
      </c>
      <c r="I57" s="3" t="s">
        <v>25</v>
      </c>
      <c r="J57" s="3" t="s">
        <v>95</v>
      </c>
      <c r="K57" s="18" t="s">
        <v>142</v>
      </c>
      <c r="L57" s="18" t="s">
        <v>143</v>
      </c>
      <c r="M57" s="19">
        <f>ROUND(M55*0.015,0)</f>
        <v>89322</v>
      </c>
      <c r="N57" s="19">
        <f>ROUND(N55*0.015,0)</f>
        <v>136746</v>
      </c>
    </row>
    <row r="58" spans="1:16" x14ac:dyDescent="0.2">
      <c r="A58" s="2" t="s">
        <v>83</v>
      </c>
      <c r="B58" s="2" t="s">
        <v>138</v>
      </c>
      <c r="C58" s="3" t="s">
        <v>139</v>
      </c>
      <c r="D58" s="2" t="s">
        <v>16</v>
      </c>
      <c r="E58" s="3" t="s">
        <v>17</v>
      </c>
      <c r="F58" s="2" t="s">
        <v>12</v>
      </c>
      <c r="G58" s="3" t="s">
        <v>18</v>
      </c>
      <c r="H58" s="2" t="s">
        <v>29</v>
      </c>
      <c r="I58" s="3" t="s">
        <v>30</v>
      </c>
      <c r="J58" s="3" t="s">
        <v>90</v>
      </c>
      <c r="K58" s="18" t="s">
        <v>144</v>
      </c>
      <c r="L58" s="18" t="s">
        <v>145</v>
      </c>
      <c r="M58" s="19">
        <f>ROUND(M55*0.05,0)</f>
        <v>297739</v>
      </c>
      <c r="N58" s="19">
        <f>ROUND(N55*0.05,0)</f>
        <v>455821</v>
      </c>
    </row>
    <row r="59" spans="1:16" s="8" customFormat="1" x14ac:dyDescent="0.2">
      <c r="K59" s="20"/>
      <c r="L59" s="20"/>
      <c r="M59" s="17">
        <v>16141320</v>
      </c>
      <c r="N59" s="17">
        <v>16229765</v>
      </c>
      <c r="O59" s="9"/>
    </row>
    <row r="60" spans="1:16" x14ac:dyDescent="0.2">
      <c r="A60" s="2" t="s">
        <v>83</v>
      </c>
      <c r="B60" s="2" t="s">
        <v>146</v>
      </c>
      <c r="C60" s="3" t="s">
        <v>147</v>
      </c>
      <c r="D60" s="2" t="s">
        <v>16</v>
      </c>
      <c r="E60" s="3" t="s">
        <v>17</v>
      </c>
      <c r="F60" s="2" t="s">
        <v>12</v>
      </c>
      <c r="G60" s="3" t="s">
        <v>18</v>
      </c>
      <c r="H60" s="2" t="s">
        <v>19</v>
      </c>
      <c r="I60" s="3" t="s">
        <v>20</v>
      </c>
      <c r="J60" s="3" t="s">
        <v>84</v>
      </c>
      <c r="K60" s="18" t="s">
        <v>148</v>
      </c>
      <c r="L60" s="18" t="s">
        <v>149</v>
      </c>
      <c r="M60" s="19">
        <f>ROUND(M59*0.0725,0)</f>
        <v>1170246</v>
      </c>
      <c r="N60" s="19">
        <f>ROUND(N59*0.0725,0)</f>
        <v>1176658</v>
      </c>
    </row>
    <row r="61" spans="1:16" x14ac:dyDescent="0.2">
      <c r="A61" s="2" t="s">
        <v>83</v>
      </c>
      <c r="B61" s="2" t="s">
        <v>146</v>
      </c>
      <c r="C61" s="3" t="s">
        <v>147</v>
      </c>
      <c r="D61" s="2" t="s">
        <v>16</v>
      </c>
      <c r="E61" s="3" t="s">
        <v>17</v>
      </c>
      <c r="F61" s="2" t="s">
        <v>12</v>
      </c>
      <c r="G61" s="3" t="s">
        <v>18</v>
      </c>
      <c r="H61" s="2" t="s">
        <v>24</v>
      </c>
      <c r="I61" s="3" t="s">
        <v>25</v>
      </c>
      <c r="J61" s="3" t="s">
        <v>95</v>
      </c>
      <c r="K61" s="18" t="s">
        <v>150</v>
      </c>
      <c r="L61" s="18" t="s">
        <v>151</v>
      </c>
      <c r="M61" s="19">
        <f>ROUND(M59*0.015,0)</f>
        <v>242120</v>
      </c>
      <c r="N61" s="19">
        <f>ROUND(N59*0.015,0)</f>
        <v>243446</v>
      </c>
    </row>
    <row r="62" spans="1:16" x14ac:dyDescent="0.2">
      <c r="A62" s="2" t="s">
        <v>83</v>
      </c>
      <c r="B62" s="2" t="s">
        <v>146</v>
      </c>
      <c r="C62" s="3" t="s">
        <v>147</v>
      </c>
      <c r="D62" s="2" t="s">
        <v>16</v>
      </c>
      <c r="E62" s="3" t="s">
        <v>17</v>
      </c>
      <c r="F62" s="2" t="s">
        <v>12</v>
      </c>
      <c r="G62" s="3" t="s">
        <v>18</v>
      </c>
      <c r="H62" s="2" t="s">
        <v>29</v>
      </c>
      <c r="I62" s="3" t="s">
        <v>30</v>
      </c>
      <c r="J62" s="3" t="s">
        <v>90</v>
      </c>
      <c r="K62" s="18" t="s">
        <v>152</v>
      </c>
      <c r="L62" s="18" t="s">
        <v>153</v>
      </c>
      <c r="M62" s="19">
        <f>ROUND(M59*0.05,0)</f>
        <v>807066</v>
      </c>
      <c r="N62" s="19">
        <f>ROUND(N59*0.05,0)</f>
        <v>811488</v>
      </c>
    </row>
    <row r="63" spans="1:16" s="8" customFormat="1" x14ac:dyDescent="0.2">
      <c r="A63" s="6" t="s">
        <v>44</v>
      </c>
      <c r="B63" s="6" t="s">
        <v>44</v>
      </c>
      <c r="C63" s="7" t="s">
        <v>44</v>
      </c>
      <c r="D63" s="6" t="s">
        <v>44</v>
      </c>
      <c r="E63" s="7" t="s">
        <v>44</v>
      </c>
      <c r="F63" s="6" t="s">
        <v>44</v>
      </c>
      <c r="G63" s="7" t="s">
        <v>44</v>
      </c>
      <c r="H63" s="6" t="s">
        <v>44</v>
      </c>
      <c r="I63" s="7" t="s">
        <v>44</v>
      </c>
      <c r="J63" s="7"/>
      <c r="K63" s="30" t="s">
        <v>165</v>
      </c>
      <c r="L63" s="30" t="s">
        <v>166</v>
      </c>
      <c r="M63" s="8">
        <v>16717440</v>
      </c>
      <c r="N63" s="8">
        <v>17474675</v>
      </c>
      <c r="O63" s="8">
        <f>N63*8%</f>
        <v>1397974</v>
      </c>
      <c r="P63" s="8">
        <f>N63+O63</f>
        <v>18872649</v>
      </c>
    </row>
    <row r="64" spans="1:16" s="40" customFormat="1" x14ac:dyDescent="0.2">
      <c r="A64" s="37" t="s">
        <v>167</v>
      </c>
      <c r="B64" s="37" t="s">
        <v>48</v>
      </c>
      <c r="C64" s="38" t="s">
        <v>49</v>
      </c>
      <c r="D64" s="37" t="s">
        <v>16</v>
      </c>
      <c r="E64" s="38" t="s">
        <v>17</v>
      </c>
      <c r="F64" s="37" t="s">
        <v>12</v>
      </c>
      <c r="G64" s="38" t="s">
        <v>18</v>
      </c>
      <c r="H64" s="37" t="s">
        <v>19</v>
      </c>
      <c r="I64" s="38" t="s">
        <v>20</v>
      </c>
      <c r="J64" s="38" t="s">
        <v>168</v>
      </c>
      <c r="K64" s="39" t="s">
        <v>169</v>
      </c>
      <c r="L64" s="39" t="s">
        <v>170</v>
      </c>
      <c r="M64" s="40">
        <f>ROUND(M63*0.0725,0)</f>
        <v>1212014</v>
      </c>
      <c r="N64" s="40">
        <f>ROUND(N63*0.0725,0)</f>
        <v>1266914</v>
      </c>
      <c r="O64" s="41"/>
    </row>
    <row r="65" spans="1:15" s="40" customFormat="1" x14ac:dyDescent="0.2">
      <c r="A65" s="37" t="s">
        <v>167</v>
      </c>
      <c r="B65" s="37" t="s">
        <v>48</v>
      </c>
      <c r="C65" s="38" t="s">
        <v>49</v>
      </c>
      <c r="D65" s="37" t="s">
        <v>16</v>
      </c>
      <c r="E65" s="38" t="s">
        <v>17</v>
      </c>
      <c r="F65" s="37" t="s">
        <v>12</v>
      </c>
      <c r="G65" s="38" t="s">
        <v>18</v>
      </c>
      <c r="H65" s="37" t="s">
        <v>24</v>
      </c>
      <c r="I65" s="38" t="s">
        <v>25</v>
      </c>
      <c r="J65" s="38" t="s">
        <v>171</v>
      </c>
      <c r="K65" s="39" t="s">
        <v>172</v>
      </c>
      <c r="L65" s="39" t="s">
        <v>173</v>
      </c>
      <c r="M65" s="40">
        <f>ROUND(M63*0.015,0)</f>
        <v>250762</v>
      </c>
      <c r="N65" s="40">
        <f>ROUND(N63*0.015,0)</f>
        <v>262120</v>
      </c>
      <c r="O65" s="41"/>
    </row>
    <row r="66" spans="1:15" s="40" customFormat="1" x14ac:dyDescent="0.2">
      <c r="A66" s="37" t="s">
        <v>167</v>
      </c>
      <c r="B66" s="37" t="s">
        <v>48</v>
      </c>
      <c r="C66" s="38" t="s">
        <v>49</v>
      </c>
      <c r="D66" s="37" t="s">
        <v>16</v>
      </c>
      <c r="E66" s="38" t="s">
        <v>17</v>
      </c>
      <c r="F66" s="37" t="s">
        <v>12</v>
      </c>
      <c r="G66" s="38" t="s">
        <v>18</v>
      </c>
      <c r="H66" s="37" t="s">
        <v>29</v>
      </c>
      <c r="I66" s="38" t="s">
        <v>30</v>
      </c>
      <c r="J66" s="38" t="s">
        <v>174</v>
      </c>
      <c r="K66" s="39" t="s">
        <v>175</v>
      </c>
      <c r="L66" s="39" t="s">
        <v>176</v>
      </c>
      <c r="M66" s="40">
        <f>ROUND(M63*0.05,0)</f>
        <v>835872</v>
      </c>
      <c r="N66" s="40">
        <f>ROUND(N63*0.05,0)</f>
        <v>873734</v>
      </c>
      <c r="O66" s="41"/>
    </row>
    <row r="67" spans="1:15" s="8" customFormat="1" x14ac:dyDescent="0.2">
      <c r="M67" s="8">
        <v>3425355</v>
      </c>
      <c r="N67" s="8">
        <v>3520013</v>
      </c>
    </row>
    <row r="68" spans="1:15" x14ac:dyDescent="0.2">
      <c r="A68" s="2" t="s">
        <v>167</v>
      </c>
      <c r="B68" s="2" t="s">
        <v>14</v>
      </c>
      <c r="C68" s="3" t="s">
        <v>15</v>
      </c>
      <c r="D68" s="2" t="s">
        <v>16</v>
      </c>
      <c r="E68" s="3" t="s">
        <v>17</v>
      </c>
      <c r="F68" s="2" t="s">
        <v>12</v>
      </c>
      <c r="G68" s="3" t="s">
        <v>18</v>
      </c>
      <c r="H68" s="2" t="s">
        <v>19</v>
      </c>
      <c r="I68" s="3" t="s">
        <v>20</v>
      </c>
      <c r="J68" s="3" t="s">
        <v>168</v>
      </c>
      <c r="K68" s="31" t="s">
        <v>177</v>
      </c>
      <c r="L68" s="31" t="s">
        <v>178</v>
      </c>
      <c r="M68">
        <f>ROUND(M67*0.0725,0)</f>
        <v>248338</v>
      </c>
      <c r="N68">
        <f>ROUND(N67*0.0725,0)</f>
        <v>255201</v>
      </c>
    </row>
    <row r="69" spans="1:15" x14ac:dyDescent="0.2">
      <c r="A69" s="2" t="s">
        <v>167</v>
      </c>
      <c r="B69" s="2" t="s">
        <v>14</v>
      </c>
      <c r="C69" s="3" t="s">
        <v>15</v>
      </c>
      <c r="D69" s="2" t="s">
        <v>16</v>
      </c>
      <c r="E69" s="3" t="s">
        <v>17</v>
      </c>
      <c r="F69" s="2" t="s">
        <v>12</v>
      </c>
      <c r="G69" s="3" t="s">
        <v>18</v>
      </c>
      <c r="H69" s="2" t="s">
        <v>24</v>
      </c>
      <c r="I69" s="3" t="s">
        <v>25</v>
      </c>
      <c r="J69" s="3" t="s">
        <v>171</v>
      </c>
      <c r="K69" s="31" t="s">
        <v>179</v>
      </c>
      <c r="L69" s="31" t="s">
        <v>180</v>
      </c>
      <c r="M69">
        <f>ROUND(M67*0.015,0)</f>
        <v>51380</v>
      </c>
      <c r="N69">
        <f>ROUND(N67*0.015,0)</f>
        <v>52800</v>
      </c>
    </row>
    <row r="70" spans="1:15" x14ac:dyDescent="0.2">
      <c r="A70" s="2" t="s">
        <v>167</v>
      </c>
      <c r="B70" s="2" t="s">
        <v>14</v>
      </c>
      <c r="C70" s="3" t="s">
        <v>15</v>
      </c>
      <c r="D70" s="2" t="s">
        <v>16</v>
      </c>
      <c r="E70" s="3" t="s">
        <v>17</v>
      </c>
      <c r="F70" s="2" t="s">
        <v>12</v>
      </c>
      <c r="G70" s="3" t="s">
        <v>18</v>
      </c>
      <c r="H70" s="2" t="s">
        <v>29</v>
      </c>
      <c r="I70" s="3" t="s">
        <v>30</v>
      </c>
      <c r="J70" s="3" t="s">
        <v>174</v>
      </c>
      <c r="K70" s="31" t="s">
        <v>181</v>
      </c>
      <c r="L70" s="31" t="s">
        <v>182</v>
      </c>
      <c r="M70">
        <f>ROUND(M67*0.05,0)</f>
        <v>171268</v>
      </c>
      <c r="N70">
        <f>ROUND(N67*0.05,0)</f>
        <v>176001</v>
      </c>
    </row>
    <row r="71" spans="1:15" s="8" customFormat="1" x14ac:dyDescent="0.2">
      <c r="K71" s="20"/>
      <c r="L71" s="20"/>
      <c r="M71" s="8">
        <v>3366210</v>
      </c>
      <c r="N71" s="8">
        <v>3460868</v>
      </c>
      <c r="O71" s="9"/>
    </row>
    <row r="72" spans="1:15" x14ac:dyDescent="0.2">
      <c r="A72" s="2" t="s">
        <v>167</v>
      </c>
      <c r="B72" s="2" t="s">
        <v>183</v>
      </c>
      <c r="C72" s="3" t="s">
        <v>184</v>
      </c>
      <c r="D72" s="2" t="s">
        <v>16</v>
      </c>
      <c r="E72" s="3" t="s">
        <v>17</v>
      </c>
      <c r="F72" s="2" t="s">
        <v>12</v>
      </c>
      <c r="G72" s="3" t="s">
        <v>18</v>
      </c>
      <c r="H72" s="2" t="s">
        <v>19</v>
      </c>
      <c r="I72" s="3" t="s">
        <v>20</v>
      </c>
      <c r="J72" s="3" t="s">
        <v>168</v>
      </c>
      <c r="K72" s="31" t="s">
        <v>185</v>
      </c>
      <c r="L72" s="31" t="s">
        <v>186</v>
      </c>
      <c r="M72">
        <f>ROUND(M71*0.0725,0)</f>
        <v>244050</v>
      </c>
      <c r="N72">
        <f>ROUND(N71*0.0725,0)</f>
        <v>250913</v>
      </c>
      <c r="O72"/>
    </row>
    <row r="73" spans="1:15" x14ac:dyDescent="0.2">
      <c r="A73" s="2" t="s">
        <v>167</v>
      </c>
      <c r="B73" s="2" t="s">
        <v>183</v>
      </c>
      <c r="C73" s="3" t="s">
        <v>184</v>
      </c>
      <c r="D73" s="2" t="s">
        <v>16</v>
      </c>
      <c r="E73" s="3" t="s">
        <v>17</v>
      </c>
      <c r="F73" s="2" t="s">
        <v>12</v>
      </c>
      <c r="G73" s="3" t="s">
        <v>18</v>
      </c>
      <c r="H73" s="2" t="s">
        <v>24</v>
      </c>
      <c r="I73" s="3" t="s">
        <v>25</v>
      </c>
      <c r="J73" s="3" t="s">
        <v>171</v>
      </c>
      <c r="K73" s="31" t="s">
        <v>187</v>
      </c>
      <c r="L73" s="31" t="s">
        <v>188</v>
      </c>
      <c r="M73">
        <f>ROUND(M71*0.015,0)</f>
        <v>50493</v>
      </c>
      <c r="N73">
        <f>ROUND(N71*0.015,0)</f>
        <v>51913</v>
      </c>
    </row>
    <row r="74" spans="1:15" x14ac:dyDescent="0.2">
      <c r="A74" s="2" t="s">
        <v>167</v>
      </c>
      <c r="B74" s="2" t="s">
        <v>183</v>
      </c>
      <c r="C74" s="3" t="s">
        <v>184</v>
      </c>
      <c r="D74" s="2" t="s">
        <v>16</v>
      </c>
      <c r="E74" s="3" t="s">
        <v>17</v>
      </c>
      <c r="F74" s="2" t="s">
        <v>12</v>
      </c>
      <c r="G74" s="3" t="s">
        <v>18</v>
      </c>
      <c r="H74" s="2" t="s">
        <v>29</v>
      </c>
      <c r="I74" s="3" t="s">
        <v>30</v>
      </c>
      <c r="J74" s="3" t="s">
        <v>174</v>
      </c>
      <c r="K74" s="31" t="s">
        <v>189</v>
      </c>
      <c r="L74" s="31" t="s">
        <v>190</v>
      </c>
      <c r="M74">
        <f>ROUND(M71*0.05,0)</f>
        <v>168311</v>
      </c>
      <c r="N74">
        <f>ROUND(N71*0.05,0)</f>
        <v>173043</v>
      </c>
    </row>
    <row r="75" spans="1:15" s="8" customFormat="1" x14ac:dyDescent="0.2">
      <c r="M75" s="8">
        <v>5508480</v>
      </c>
      <c r="N75" s="8">
        <v>5792441</v>
      </c>
    </row>
    <row r="76" spans="1:15" x14ac:dyDescent="0.2">
      <c r="A76" s="2" t="s">
        <v>167</v>
      </c>
      <c r="B76" s="2" t="s">
        <v>67</v>
      </c>
      <c r="C76" s="3" t="s">
        <v>68</v>
      </c>
      <c r="D76" s="2" t="s">
        <v>16</v>
      </c>
      <c r="E76" s="3" t="s">
        <v>17</v>
      </c>
      <c r="F76" s="2" t="s">
        <v>12</v>
      </c>
      <c r="G76" s="3" t="s">
        <v>18</v>
      </c>
      <c r="H76" s="2" t="s">
        <v>19</v>
      </c>
      <c r="I76" s="3" t="s">
        <v>20</v>
      </c>
      <c r="J76" s="3" t="s">
        <v>168</v>
      </c>
      <c r="K76" s="31" t="s">
        <v>191</v>
      </c>
      <c r="L76" s="31" t="s">
        <v>192</v>
      </c>
      <c r="M76">
        <f>ROUND(M75*0.0725,0)</f>
        <v>399365</v>
      </c>
      <c r="N76">
        <f>ROUND(N75*0.0725,0)</f>
        <v>419952</v>
      </c>
    </row>
    <row r="77" spans="1:15" x14ac:dyDescent="0.2">
      <c r="A77" s="2" t="s">
        <v>167</v>
      </c>
      <c r="B77" s="2" t="s">
        <v>67</v>
      </c>
      <c r="C77" s="3" t="s">
        <v>68</v>
      </c>
      <c r="D77" s="2" t="s">
        <v>16</v>
      </c>
      <c r="E77" s="3" t="s">
        <v>17</v>
      </c>
      <c r="F77" s="2" t="s">
        <v>12</v>
      </c>
      <c r="G77" s="3" t="s">
        <v>18</v>
      </c>
      <c r="H77" s="2" t="s">
        <v>24</v>
      </c>
      <c r="I77" s="3" t="s">
        <v>25</v>
      </c>
      <c r="J77" s="3" t="s">
        <v>171</v>
      </c>
      <c r="K77" s="31" t="s">
        <v>193</v>
      </c>
      <c r="L77" s="31" t="s">
        <v>194</v>
      </c>
      <c r="M77">
        <f>ROUND(M75*0.015,0)</f>
        <v>82627</v>
      </c>
      <c r="N77">
        <f>ROUND(N75*0.015,0)</f>
        <v>86887</v>
      </c>
    </row>
    <row r="78" spans="1:15" x14ac:dyDescent="0.2">
      <c r="A78" s="2" t="s">
        <v>167</v>
      </c>
      <c r="B78" s="2" t="s">
        <v>67</v>
      </c>
      <c r="C78" s="3" t="s">
        <v>68</v>
      </c>
      <c r="D78" s="2" t="s">
        <v>16</v>
      </c>
      <c r="E78" s="3" t="s">
        <v>17</v>
      </c>
      <c r="F78" s="2" t="s">
        <v>12</v>
      </c>
      <c r="G78" s="3" t="s">
        <v>18</v>
      </c>
      <c r="H78" s="2" t="s">
        <v>29</v>
      </c>
      <c r="I78" s="3" t="s">
        <v>30</v>
      </c>
      <c r="J78" s="3" t="s">
        <v>174</v>
      </c>
      <c r="K78" s="31" t="s">
        <v>195</v>
      </c>
      <c r="L78" s="31" t="s">
        <v>196</v>
      </c>
      <c r="M78">
        <f>ROUND(M75*0.05,0)</f>
        <v>275424</v>
      </c>
      <c r="N78">
        <f>ROUND(N75*0.05,0)</f>
        <v>289622</v>
      </c>
    </row>
    <row r="79" spans="1:15" s="8" customFormat="1" x14ac:dyDescent="0.2">
      <c r="M79" s="8">
        <v>9100820</v>
      </c>
      <c r="N79" s="8">
        <v>9290124</v>
      </c>
    </row>
    <row r="80" spans="1:15" x14ac:dyDescent="0.2">
      <c r="A80" s="2" t="s">
        <v>167</v>
      </c>
      <c r="B80" s="2" t="s">
        <v>197</v>
      </c>
      <c r="C80" s="3" t="s">
        <v>198</v>
      </c>
      <c r="D80" s="2" t="s">
        <v>16</v>
      </c>
      <c r="E80" s="3" t="s">
        <v>17</v>
      </c>
      <c r="F80" s="2" t="s">
        <v>12</v>
      </c>
      <c r="G80" s="3" t="s">
        <v>18</v>
      </c>
      <c r="H80" s="2" t="s">
        <v>19</v>
      </c>
      <c r="I80" s="3" t="s">
        <v>20</v>
      </c>
      <c r="J80" s="3" t="s">
        <v>168</v>
      </c>
      <c r="K80" s="31" t="s">
        <v>199</v>
      </c>
      <c r="L80" s="31" t="s">
        <v>200</v>
      </c>
      <c r="M80">
        <f>ROUND(M79*0.0725,0)</f>
        <v>659809</v>
      </c>
      <c r="N80">
        <f>ROUND(N79*0.0725,0)</f>
        <v>673534</v>
      </c>
    </row>
    <row r="81" spans="1:15" x14ac:dyDescent="0.2">
      <c r="A81" s="2" t="s">
        <v>167</v>
      </c>
      <c r="B81" s="2" t="s">
        <v>197</v>
      </c>
      <c r="C81" s="3" t="s">
        <v>198</v>
      </c>
      <c r="D81" s="2" t="s">
        <v>16</v>
      </c>
      <c r="E81" s="3" t="s">
        <v>17</v>
      </c>
      <c r="F81" s="2" t="s">
        <v>12</v>
      </c>
      <c r="G81" s="3" t="s">
        <v>18</v>
      </c>
      <c r="H81" s="2" t="s">
        <v>24</v>
      </c>
      <c r="I81" s="3" t="s">
        <v>25</v>
      </c>
      <c r="J81" s="3" t="s">
        <v>171</v>
      </c>
      <c r="K81" s="31" t="s">
        <v>201</v>
      </c>
      <c r="L81" s="31" t="s">
        <v>202</v>
      </c>
      <c r="M81">
        <f>ROUND(M79*0.015,0)</f>
        <v>136512</v>
      </c>
      <c r="N81">
        <f>ROUND(N79*0.015,0)</f>
        <v>139352</v>
      </c>
    </row>
    <row r="82" spans="1:15" x14ac:dyDescent="0.2">
      <c r="A82" s="2" t="s">
        <v>167</v>
      </c>
      <c r="B82" s="2" t="s">
        <v>197</v>
      </c>
      <c r="C82" s="3" t="s">
        <v>198</v>
      </c>
      <c r="D82" s="2" t="s">
        <v>16</v>
      </c>
      <c r="E82" s="3" t="s">
        <v>17</v>
      </c>
      <c r="F82" s="2" t="s">
        <v>12</v>
      </c>
      <c r="G82" s="3" t="s">
        <v>18</v>
      </c>
      <c r="H82" s="2" t="s">
        <v>29</v>
      </c>
      <c r="I82" s="3" t="s">
        <v>30</v>
      </c>
      <c r="J82" s="3" t="s">
        <v>174</v>
      </c>
      <c r="K82" s="31" t="s">
        <v>203</v>
      </c>
      <c r="L82" s="31" t="s">
        <v>204</v>
      </c>
      <c r="M82">
        <f>ROUND(M79*0.05,0)</f>
        <v>455041</v>
      </c>
      <c r="N82">
        <f>ROUND(N79*0.05,0)</f>
        <v>464506</v>
      </c>
      <c r="O82"/>
    </row>
    <row r="83" spans="1:15" s="8" customFormat="1" x14ac:dyDescent="0.2">
      <c r="A83" s="6"/>
      <c r="B83" s="6"/>
      <c r="C83" s="7"/>
      <c r="D83" s="6"/>
      <c r="E83" s="7"/>
      <c r="F83" s="6"/>
      <c r="G83" s="7"/>
      <c r="H83" s="6"/>
      <c r="I83" s="7"/>
      <c r="J83" s="7"/>
      <c r="K83" s="30"/>
      <c r="L83" s="30"/>
      <c r="M83" s="8">
        <v>8178640</v>
      </c>
      <c r="N83" s="8">
        <v>7916262</v>
      </c>
    </row>
    <row r="84" spans="1:15" s="8" customFormat="1" x14ac:dyDescent="0.2">
      <c r="A84" s="6" t="s">
        <v>167</v>
      </c>
      <c r="B84" s="6" t="s">
        <v>106</v>
      </c>
      <c r="C84" s="7" t="s">
        <v>107</v>
      </c>
      <c r="D84" s="6" t="s">
        <v>16</v>
      </c>
      <c r="E84" s="7" t="s">
        <v>17</v>
      </c>
      <c r="F84" s="6" t="s">
        <v>12</v>
      </c>
      <c r="G84" s="7" t="s">
        <v>18</v>
      </c>
      <c r="H84" s="6" t="s">
        <v>19</v>
      </c>
      <c r="I84" s="7" t="s">
        <v>20</v>
      </c>
      <c r="J84" s="7" t="s">
        <v>168</v>
      </c>
      <c r="K84" s="30" t="s">
        <v>205</v>
      </c>
      <c r="L84" s="30" t="s">
        <v>206</v>
      </c>
      <c r="M84">
        <f>ROUND(M83*0.0725,0)</f>
        <v>592951</v>
      </c>
      <c r="N84">
        <f>ROUND(N83*0.0725,0)</f>
        <v>573929</v>
      </c>
    </row>
    <row r="85" spans="1:15" x14ac:dyDescent="0.2">
      <c r="A85" s="2" t="s">
        <v>167</v>
      </c>
      <c r="B85" s="2" t="s">
        <v>106</v>
      </c>
      <c r="C85" s="3" t="s">
        <v>107</v>
      </c>
      <c r="D85" s="2" t="s">
        <v>16</v>
      </c>
      <c r="E85" s="3" t="s">
        <v>17</v>
      </c>
      <c r="F85" s="2" t="s">
        <v>12</v>
      </c>
      <c r="G85" s="3" t="s">
        <v>18</v>
      </c>
      <c r="H85" s="2" t="s">
        <v>24</v>
      </c>
      <c r="I85" s="3" t="s">
        <v>25</v>
      </c>
      <c r="J85" s="3" t="s">
        <v>171</v>
      </c>
      <c r="K85" s="31" t="s">
        <v>207</v>
      </c>
      <c r="L85" s="31" t="s">
        <v>208</v>
      </c>
      <c r="M85">
        <f>ROUND(M83*0.015,0)</f>
        <v>122680</v>
      </c>
      <c r="N85">
        <f>ROUND(N83*0.015,0)</f>
        <v>118744</v>
      </c>
    </row>
    <row r="86" spans="1:15" x14ac:dyDescent="0.2">
      <c r="A86" s="2" t="s">
        <v>167</v>
      </c>
      <c r="B86" s="2" t="s">
        <v>106</v>
      </c>
      <c r="C86" s="3" t="s">
        <v>107</v>
      </c>
      <c r="D86" s="2" t="s">
        <v>16</v>
      </c>
      <c r="E86" s="3" t="s">
        <v>17</v>
      </c>
      <c r="F86" s="2" t="s">
        <v>12</v>
      </c>
      <c r="G86" s="3" t="s">
        <v>18</v>
      </c>
      <c r="H86" s="2" t="s">
        <v>29</v>
      </c>
      <c r="I86" s="3" t="s">
        <v>30</v>
      </c>
      <c r="J86" s="3" t="s">
        <v>174</v>
      </c>
      <c r="K86" s="31" t="s">
        <v>209</v>
      </c>
      <c r="L86" s="31" t="s">
        <v>210</v>
      </c>
      <c r="M86">
        <f>ROUND(M83*0.05,0)</f>
        <v>408932</v>
      </c>
      <c r="N86">
        <f>ROUND(N83*0.05,0)</f>
        <v>395813</v>
      </c>
    </row>
    <row r="87" spans="1:15" x14ac:dyDescent="0.2">
      <c r="M87" s="8">
        <v>2292135</v>
      </c>
      <c r="N87" s="8">
        <v>2386786</v>
      </c>
    </row>
    <row r="88" spans="1:15" s="8" customFormat="1" x14ac:dyDescent="0.2">
      <c r="A88" s="6" t="s">
        <v>167</v>
      </c>
      <c r="B88" s="6" t="s">
        <v>116</v>
      </c>
      <c r="C88" s="7" t="s">
        <v>117</v>
      </c>
      <c r="D88" s="6" t="s">
        <v>16</v>
      </c>
      <c r="E88" s="7" t="s">
        <v>17</v>
      </c>
      <c r="F88" s="6" t="s">
        <v>12</v>
      </c>
      <c r="G88" s="7" t="s">
        <v>18</v>
      </c>
      <c r="H88" s="6" t="s">
        <v>19</v>
      </c>
      <c r="I88" s="7" t="s">
        <v>20</v>
      </c>
      <c r="J88" s="7" t="s">
        <v>168</v>
      </c>
      <c r="K88" s="30" t="s">
        <v>211</v>
      </c>
      <c r="L88" s="30" t="s">
        <v>190</v>
      </c>
      <c r="M88">
        <f>ROUND(M87*0.0725,0)</f>
        <v>166180</v>
      </c>
      <c r="N88">
        <f>ROUND(N87*0.0725,0)</f>
        <v>173042</v>
      </c>
    </row>
    <row r="89" spans="1:15" x14ac:dyDescent="0.2">
      <c r="A89" s="2" t="s">
        <v>167</v>
      </c>
      <c r="B89" s="2" t="s">
        <v>116</v>
      </c>
      <c r="C89" s="3" t="s">
        <v>117</v>
      </c>
      <c r="D89" s="2" t="s">
        <v>16</v>
      </c>
      <c r="E89" s="3" t="s">
        <v>17</v>
      </c>
      <c r="F89" s="2" t="s">
        <v>12</v>
      </c>
      <c r="G89" s="3" t="s">
        <v>18</v>
      </c>
      <c r="H89" s="2" t="s">
        <v>24</v>
      </c>
      <c r="I89" s="3" t="s">
        <v>25</v>
      </c>
      <c r="J89" s="3" t="s">
        <v>171</v>
      </c>
      <c r="K89" s="31" t="s">
        <v>212</v>
      </c>
      <c r="L89" s="31" t="s">
        <v>213</v>
      </c>
      <c r="M89">
        <f>ROUND(M87*0.015,0)</f>
        <v>34382</v>
      </c>
      <c r="N89">
        <f>ROUND(N87*0.015,0)</f>
        <v>35802</v>
      </c>
    </row>
    <row r="90" spans="1:15" x14ac:dyDescent="0.2">
      <c r="A90" s="2" t="s">
        <v>167</v>
      </c>
      <c r="B90" s="2" t="s">
        <v>116</v>
      </c>
      <c r="C90" s="3" t="s">
        <v>117</v>
      </c>
      <c r="D90" s="2" t="s">
        <v>16</v>
      </c>
      <c r="E90" s="3" t="s">
        <v>17</v>
      </c>
      <c r="F90" s="2" t="s">
        <v>12</v>
      </c>
      <c r="G90" s="3" t="s">
        <v>18</v>
      </c>
      <c r="H90" s="2" t="s">
        <v>29</v>
      </c>
      <c r="I90" s="3" t="s">
        <v>30</v>
      </c>
      <c r="J90" s="3" t="s">
        <v>174</v>
      </c>
      <c r="K90" s="31" t="s">
        <v>214</v>
      </c>
      <c r="L90" s="31" t="s">
        <v>215</v>
      </c>
      <c r="M90">
        <f>ROUND(M87*0.05,0)</f>
        <v>114607</v>
      </c>
      <c r="N90">
        <f>ROUND(N87*0.05,0)</f>
        <v>119339</v>
      </c>
    </row>
    <row r="91" spans="1:15" s="8" customFormat="1" x14ac:dyDescent="0.2">
      <c r="M91" s="8">
        <v>8475680</v>
      </c>
      <c r="N91" s="8">
        <v>8854303</v>
      </c>
    </row>
    <row r="92" spans="1:15" x14ac:dyDescent="0.2">
      <c r="A92" s="2" t="s">
        <v>167</v>
      </c>
      <c r="B92" s="2" t="s">
        <v>75</v>
      </c>
      <c r="C92" s="3" t="s">
        <v>76</v>
      </c>
      <c r="D92" s="2" t="s">
        <v>16</v>
      </c>
      <c r="E92" s="3" t="s">
        <v>17</v>
      </c>
      <c r="F92" s="2" t="s">
        <v>12</v>
      </c>
      <c r="G92" s="3" t="s">
        <v>18</v>
      </c>
      <c r="H92" s="2" t="s">
        <v>19</v>
      </c>
      <c r="I92" s="3" t="s">
        <v>20</v>
      </c>
      <c r="J92" s="3" t="s">
        <v>168</v>
      </c>
      <c r="K92" s="31" t="s">
        <v>218</v>
      </c>
      <c r="L92" s="31" t="s">
        <v>219</v>
      </c>
      <c r="M92">
        <f>ROUND(M91*0.0725,0)</f>
        <v>614487</v>
      </c>
      <c r="N92">
        <f>ROUND(N91*0.0725,0)</f>
        <v>641937</v>
      </c>
    </row>
    <row r="93" spans="1:15" x14ac:dyDescent="0.2">
      <c r="A93" s="2" t="s">
        <v>167</v>
      </c>
      <c r="B93" s="2" t="s">
        <v>75</v>
      </c>
      <c r="C93" s="3" t="s">
        <v>76</v>
      </c>
      <c r="D93" s="2" t="s">
        <v>16</v>
      </c>
      <c r="E93" s="3" t="s">
        <v>17</v>
      </c>
      <c r="F93" s="2" t="s">
        <v>12</v>
      </c>
      <c r="G93" s="3" t="s">
        <v>18</v>
      </c>
      <c r="H93" s="2" t="s">
        <v>24</v>
      </c>
      <c r="I93" s="3" t="s">
        <v>25</v>
      </c>
      <c r="J93" s="3" t="s">
        <v>171</v>
      </c>
      <c r="K93" s="31" t="s">
        <v>220</v>
      </c>
      <c r="L93" s="31" t="s">
        <v>221</v>
      </c>
      <c r="M93">
        <f>ROUND(M91*0.015,0)</f>
        <v>127135</v>
      </c>
      <c r="N93">
        <f>ROUND(N91*0.015,0)</f>
        <v>132815</v>
      </c>
    </row>
    <row r="94" spans="1:15" x14ac:dyDescent="0.2">
      <c r="A94" s="2" t="s">
        <v>167</v>
      </c>
      <c r="B94" s="2" t="s">
        <v>75</v>
      </c>
      <c r="C94" s="3" t="s">
        <v>76</v>
      </c>
      <c r="D94" s="2" t="s">
        <v>16</v>
      </c>
      <c r="E94" s="3" t="s">
        <v>17</v>
      </c>
      <c r="F94" s="2" t="s">
        <v>12</v>
      </c>
      <c r="G94" s="3" t="s">
        <v>18</v>
      </c>
      <c r="H94" s="2" t="s">
        <v>29</v>
      </c>
      <c r="I94" s="3" t="s">
        <v>30</v>
      </c>
      <c r="J94" s="3" t="s">
        <v>174</v>
      </c>
      <c r="K94" s="31" t="s">
        <v>216</v>
      </c>
      <c r="L94" s="31" t="s">
        <v>217</v>
      </c>
      <c r="M94">
        <f>ROUND(M91*0.05,0)</f>
        <v>423784</v>
      </c>
      <c r="N94">
        <f>ROUND(N91*0.05,0)</f>
        <v>442715</v>
      </c>
    </row>
    <row r="95" spans="1:15" s="8" customFormat="1" x14ac:dyDescent="0.2">
      <c r="K95" s="20"/>
      <c r="L95" s="20"/>
      <c r="M95" s="8">
        <v>13010050</v>
      </c>
      <c r="N95" s="8">
        <v>13767296</v>
      </c>
      <c r="O95" s="9"/>
    </row>
    <row r="96" spans="1:15" s="8" customFormat="1" x14ac:dyDescent="0.2">
      <c r="A96" s="6" t="s">
        <v>167</v>
      </c>
      <c r="B96" s="6" t="s">
        <v>35</v>
      </c>
      <c r="C96" s="7" t="s">
        <v>36</v>
      </c>
      <c r="D96" s="6" t="s">
        <v>16</v>
      </c>
      <c r="E96" s="7" t="s">
        <v>17</v>
      </c>
      <c r="F96" s="6" t="s">
        <v>12</v>
      </c>
      <c r="G96" s="7" t="s">
        <v>18</v>
      </c>
      <c r="H96" s="6" t="s">
        <v>19</v>
      </c>
      <c r="I96" s="7" t="s">
        <v>20</v>
      </c>
      <c r="J96" s="7" t="s">
        <v>168</v>
      </c>
      <c r="K96" s="30" t="s">
        <v>222</v>
      </c>
      <c r="L96" s="30" t="s">
        <v>223</v>
      </c>
      <c r="M96">
        <f>ROUND(M95*0.0725,0)</f>
        <v>943229</v>
      </c>
      <c r="N96">
        <f>ROUND(N95*0.0725,0)</f>
        <v>998129</v>
      </c>
    </row>
    <row r="97" spans="1:15" x14ac:dyDescent="0.2">
      <c r="A97" s="2" t="s">
        <v>167</v>
      </c>
      <c r="B97" s="2" t="s">
        <v>35</v>
      </c>
      <c r="C97" s="3" t="s">
        <v>36</v>
      </c>
      <c r="D97" s="2" t="s">
        <v>16</v>
      </c>
      <c r="E97" s="3" t="s">
        <v>17</v>
      </c>
      <c r="F97" s="2" t="s">
        <v>12</v>
      </c>
      <c r="G97" s="3" t="s">
        <v>18</v>
      </c>
      <c r="H97" s="2" t="s">
        <v>24</v>
      </c>
      <c r="I97" s="3" t="s">
        <v>25</v>
      </c>
      <c r="J97" s="3" t="s">
        <v>171</v>
      </c>
      <c r="K97" s="31" t="s">
        <v>224</v>
      </c>
      <c r="L97" s="31" t="s">
        <v>225</v>
      </c>
      <c r="M97">
        <f>ROUND(M95*0.015,0)</f>
        <v>195151</v>
      </c>
      <c r="N97">
        <f>ROUND(N95*0.015,0)</f>
        <v>206509</v>
      </c>
    </row>
    <row r="98" spans="1:15" x14ac:dyDescent="0.2">
      <c r="A98" s="2" t="s">
        <v>167</v>
      </c>
      <c r="B98" s="2" t="s">
        <v>35</v>
      </c>
      <c r="C98" s="3" t="s">
        <v>36</v>
      </c>
      <c r="D98" s="2" t="s">
        <v>16</v>
      </c>
      <c r="E98" s="3" t="s">
        <v>17</v>
      </c>
      <c r="F98" s="2" t="s">
        <v>12</v>
      </c>
      <c r="G98" s="3" t="s">
        <v>18</v>
      </c>
      <c r="H98" s="2" t="s">
        <v>29</v>
      </c>
      <c r="I98" s="3" t="s">
        <v>30</v>
      </c>
      <c r="J98" s="3" t="s">
        <v>174</v>
      </c>
      <c r="K98" s="31" t="s">
        <v>226</v>
      </c>
      <c r="L98" s="31" t="s">
        <v>227</v>
      </c>
      <c r="M98">
        <f>ROUND(M95*0.05,0)</f>
        <v>650503</v>
      </c>
      <c r="N98">
        <f>ROUND(N95*0.05,0)</f>
        <v>688365</v>
      </c>
    </row>
    <row r="99" spans="1:15" s="8" customFormat="1" x14ac:dyDescent="0.2">
      <c r="M99" s="8">
        <v>9577320</v>
      </c>
      <c r="N99" s="8">
        <v>9955931</v>
      </c>
    </row>
    <row r="100" spans="1:15" x14ac:dyDescent="0.2">
      <c r="A100" s="2" t="s">
        <v>167</v>
      </c>
      <c r="B100" s="2" t="s">
        <v>130</v>
      </c>
      <c r="C100" s="3" t="s">
        <v>131</v>
      </c>
      <c r="D100" s="2" t="s">
        <v>16</v>
      </c>
      <c r="E100" s="3" t="s">
        <v>17</v>
      </c>
      <c r="F100" s="2" t="s">
        <v>12</v>
      </c>
      <c r="G100" s="3" t="s">
        <v>18</v>
      </c>
      <c r="H100" s="2" t="s">
        <v>19</v>
      </c>
      <c r="I100" s="3" t="s">
        <v>20</v>
      </c>
      <c r="J100" s="3" t="s">
        <v>168</v>
      </c>
      <c r="K100" s="31" t="s">
        <v>230</v>
      </c>
      <c r="L100" s="31" t="s">
        <v>231</v>
      </c>
      <c r="M100">
        <f>ROUND(M99*0.0725,0)</f>
        <v>694356</v>
      </c>
      <c r="N100">
        <f>ROUND(N99*0.0725,0)</f>
        <v>721805</v>
      </c>
    </row>
    <row r="101" spans="1:15" x14ac:dyDescent="0.2">
      <c r="A101" s="2" t="s">
        <v>167</v>
      </c>
      <c r="B101" s="2" t="s">
        <v>130</v>
      </c>
      <c r="C101" s="3" t="s">
        <v>131</v>
      </c>
      <c r="D101" s="2" t="s">
        <v>16</v>
      </c>
      <c r="E101" s="3" t="s">
        <v>17</v>
      </c>
      <c r="F101" s="2" t="s">
        <v>12</v>
      </c>
      <c r="G101" s="3" t="s">
        <v>18</v>
      </c>
      <c r="H101" s="2" t="s">
        <v>24</v>
      </c>
      <c r="I101" s="3" t="s">
        <v>25</v>
      </c>
      <c r="J101" s="3" t="s">
        <v>171</v>
      </c>
      <c r="K101" s="31" t="s">
        <v>232</v>
      </c>
      <c r="L101" s="31" t="s">
        <v>233</v>
      </c>
      <c r="M101">
        <f>ROUND(M99*0.015,0)</f>
        <v>143660</v>
      </c>
      <c r="N101">
        <f>ROUND(N99*0.015,0)</f>
        <v>149339</v>
      </c>
    </row>
    <row r="102" spans="1:15" x14ac:dyDescent="0.2">
      <c r="A102" s="2" t="s">
        <v>167</v>
      </c>
      <c r="B102" s="2" t="s">
        <v>130</v>
      </c>
      <c r="C102" s="3" t="s">
        <v>131</v>
      </c>
      <c r="D102" s="2" t="s">
        <v>16</v>
      </c>
      <c r="E102" s="3" t="s">
        <v>17</v>
      </c>
      <c r="F102" s="2" t="s">
        <v>12</v>
      </c>
      <c r="G102" s="3" t="s">
        <v>18</v>
      </c>
      <c r="H102" s="2" t="s">
        <v>29</v>
      </c>
      <c r="I102" s="3" t="s">
        <v>30</v>
      </c>
      <c r="J102" s="3" t="s">
        <v>174</v>
      </c>
      <c r="K102" s="31" t="s">
        <v>228</v>
      </c>
      <c r="L102" s="31" t="s">
        <v>229</v>
      </c>
      <c r="M102">
        <f>ROUND(M99*0.05,0)</f>
        <v>478866</v>
      </c>
      <c r="N102">
        <f>ROUND(N99*0.05,0)</f>
        <v>497797</v>
      </c>
    </row>
    <row r="103" spans="1:15" x14ac:dyDescent="0.2">
      <c r="A103" s="2" t="s">
        <v>167</v>
      </c>
      <c r="B103" s="2" t="s">
        <v>234</v>
      </c>
      <c r="C103" s="3" t="s">
        <v>235</v>
      </c>
      <c r="D103" s="2" t="s">
        <v>16</v>
      </c>
      <c r="E103" s="3" t="s">
        <v>17</v>
      </c>
      <c r="F103" s="2" t="s">
        <v>12</v>
      </c>
      <c r="G103" s="3" t="s">
        <v>18</v>
      </c>
      <c r="H103" s="2" t="s">
        <v>19</v>
      </c>
      <c r="I103" s="3" t="s">
        <v>20</v>
      </c>
      <c r="J103" s="3" t="s">
        <v>168</v>
      </c>
      <c r="K103" s="31" t="s">
        <v>236</v>
      </c>
      <c r="L103" s="31" t="s">
        <v>237</v>
      </c>
    </row>
    <row r="104" spans="1:15" x14ac:dyDescent="0.2">
      <c r="A104" s="2" t="s">
        <v>167</v>
      </c>
      <c r="B104" s="2" t="s">
        <v>234</v>
      </c>
      <c r="C104" s="3" t="s">
        <v>235</v>
      </c>
      <c r="D104" s="2" t="s">
        <v>16</v>
      </c>
      <c r="E104" s="3" t="s">
        <v>17</v>
      </c>
      <c r="F104" s="2" t="s">
        <v>12</v>
      </c>
      <c r="G104" s="3" t="s">
        <v>18</v>
      </c>
      <c r="H104" s="2" t="s">
        <v>24</v>
      </c>
      <c r="I104" s="3" t="s">
        <v>25</v>
      </c>
      <c r="J104" s="3" t="s">
        <v>171</v>
      </c>
      <c r="K104" s="31" t="s">
        <v>238</v>
      </c>
      <c r="L104" s="31" t="s">
        <v>239</v>
      </c>
    </row>
    <row r="105" spans="1:15" x14ac:dyDescent="0.2">
      <c r="A105" s="2" t="s">
        <v>167</v>
      </c>
      <c r="B105" s="2" t="s">
        <v>234</v>
      </c>
      <c r="C105" s="3" t="s">
        <v>235</v>
      </c>
      <c r="D105" s="2" t="s">
        <v>16</v>
      </c>
      <c r="E105" s="3" t="s">
        <v>17</v>
      </c>
      <c r="F105" s="2" t="s">
        <v>12</v>
      </c>
      <c r="G105" s="3" t="s">
        <v>18</v>
      </c>
      <c r="H105" s="2" t="s">
        <v>29</v>
      </c>
      <c r="I105" s="3" t="s">
        <v>30</v>
      </c>
      <c r="J105" s="3" t="s">
        <v>174</v>
      </c>
      <c r="K105" s="31" t="s">
        <v>240</v>
      </c>
      <c r="L105" s="31" t="s">
        <v>241</v>
      </c>
    </row>
    <row r="106" spans="1:15" s="8" customFormat="1" x14ac:dyDescent="0.2">
      <c r="A106" s="6"/>
      <c r="B106" s="6"/>
      <c r="C106" s="7"/>
      <c r="D106" s="6"/>
      <c r="E106" s="7"/>
      <c r="F106" s="6"/>
      <c r="G106" s="7"/>
      <c r="H106" s="6"/>
      <c r="I106" s="7"/>
      <c r="J106" s="7"/>
      <c r="K106" s="32"/>
      <c r="L106" s="30"/>
      <c r="M106" s="8">
        <v>18730735</v>
      </c>
      <c r="O106" s="8">
        <v>18125503</v>
      </c>
    </row>
    <row r="107" spans="1:15" x14ac:dyDescent="0.2">
      <c r="A107" s="2" t="s">
        <v>167</v>
      </c>
      <c r="B107" s="2" t="s">
        <v>138</v>
      </c>
      <c r="C107" s="3" t="s">
        <v>139</v>
      </c>
      <c r="D107" s="2" t="s">
        <v>16</v>
      </c>
      <c r="E107" s="3" t="s">
        <v>17</v>
      </c>
      <c r="F107" s="2" t="s">
        <v>12</v>
      </c>
      <c r="G107" s="3" t="s">
        <v>18</v>
      </c>
      <c r="H107" s="2" t="s">
        <v>19</v>
      </c>
      <c r="I107" s="3" t="s">
        <v>20</v>
      </c>
      <c r="J107" s="3" t="s">
        <v>168</v>
      </c>
      <c r="K107" s="31" t="s">
        <v>242</v>
      </c>
      <c r="L107" s="31" t="s">
        <v>243</v>
      </c>
      <c r="M107">
        <f>ROUND(M106*0.0725,0)</f>
        <v>1357978</v>
      </c>
      <c r="N107"/>
      <c r="O107">
        <f>ROUND(O106*0.0725,0)</f>
        <v>1314099</v>
      </c>
    </row>
    <row r="108" spans="1:15" x14ac:dyDescent="0.2">
      <c r="A108" s="2" t="s">
        <v>167</v>
      </c>
      <c r="B108" s="2" t="s">
        <v>138</v>
      </c>
      <c r="C108" s="3" t="s">
        <v>139</v>
      </c>
      <c r="D108" s="2" t="s">
        <v>16</v>
      </c>
      <c r="E108" s="3" t="s">
        <v>17</v>
      </c>
      <c r="F108" s="2" t="s">
        <v>12</v>
      </c>
      <c r="G108" s="3" t="s">
        <v>18</v>
      </c>
      <c r="H108" s="2" t="s">
        <v>24</v>
      </c>
      <c r="I108" s="3" t="s">
        <v>25</v>
      </c>
      <c r="J108" s="3" t="s">
        <v>171</v>
      </c>
      <c r="K108" s="31" t="s">
        <v>244</v>
      </c>
      <c r="L108" s="31" t="s">
        <v>245</v>
      </c>
      <c r="M108">
        <f>ROUND(M106*0.015,0)</f>
        <v>280961</v>
      </c>
      <c r="N108"/>
      <c r="O108">
        <f>ROUND(O106*0.015,0)</f>
        <v>271883</v>
      </c>
    </row>
    <row r="109" spans="1:15" x14ac:dyDescent="0.2">
      <c r="A109" s="2" t="s">
        <v>167</v>
      </c>
      <c r="B109" s="2" t="s">
        <v>138</v>
      </c>
      <c r="C109" s="3" t="s">
        <v>139</v>
      </c>
      <c r="D109" s="2" t="s">
        <v>16</v>
      </c>
      <c r="E109" s="3" t="s">
        <v>17</v>
      </c>
      <c r="F109" s="2" t="s">
        <v>12</v>
      </c>
      <c r="G109" s="3" t="s">
        <v>18</v>
      </c>
      <c r="H109" s="2" t="s">
        <v>29</v>
      </c>
      <c r="I109" s="3" t="s">
        <v>30</v>
      </c>
      <c r="J109" s="3" t="s">
        <v>174</v>
      </c>
      <c r="K109" s="31" t="s">
        <v>246</v>
      </c>
      <c r="L109" s="31" t="s">
        <v>247</v>
      </c>
      <c r="M109">
        <f>ROUND(M106*0.05,0)</f>
        <v>936537</v>
      </c>
      <c r="N109"/>
      <c r="O109">
        <f>ROUND(O106*0.05,0)</f>
        <v>906275</v>
      </c>
    </row>
    <row r="110" spans="1:15" s="8" customFormat="1" x14ac:dyDescent="0.2">
      <c r="M110" s="8">
        <v>19351460</v>
      </c>
      <c r="O110" s="8">
        <v>20288703</v>
      </c>
    </row>
    <row r="111" spans="1:15" x14ac:dyDescent="0.2">
      <c r="A111" s="2" t="s">
        <v>167</v>
      </c>
      <c r="B111" s="2" t="s">
        <v>146</v>
      </c>
      <c r="C111" s="3" t="s">
        <v>147</v>
      </c>
      <c r="D111" s="2" t="s">
        <v>16</v>
      </c>
      <c r="E111" s="3" t="s">
        <v>17</v>
      </c>
      <c r="F111" s="2" t="s">
        <v>12</v>
      </c>
      <c r="G111" s="3" t="s">
        <v>18</v>
      </c>
      <c r="H111" s="2" t="s">
        <v>29</v>
      </c>
      <c r="I111" s="3" t="s">
        <v>30</v>
      </c>
      <c r="J111" s="3" t="s">
        <v>174</v>
      </c>
      <c r="K111" s="31" t="s">
        <v>248</v>
      </c>
      <c r="L111" s="31" t="s">
        <v>249</v>
      </c>
      <c r="M111">
        <f>ROUND(M110*0.0725,0)</f>
        <v>1402981</v>
      </c>
      <c r="N111"/>
      <c r="O111">
        <f>ROUND(O110*0.0725,0)</f>
        <v>1470931</v>
      </c>
    </row>
    <row r="112" spans="1:15" x14ac:dyDescent="0.2">
      <c r="A112" s="2" t="s">
        <v>167</v>
      </c>
      <c r="B112" s="2" t="s">
        <v>146</v>
      </c>
      <c r="C112" s="3" t="s">
        <v>147</v>
      </c>
      <c r="D112" s="2" t="s">
        <v>16</v>
      </c>
      <c r="E112" s="3" t="s">
        <v>17</v>
      </c>
      <c r="F112" s="2" t="s">
        <v>12</v>
      </c>
      <c r="G112" s="3" t="s">
        <v>18</v>
      </c>
      <c r="H112" s="2" t="s">
        <v>19</v>
      </c>
      <c r="I112" s="3" t="s">
        <v>20</v>
      </c>
      <c r="J112" s="3" t="s">
        <v>168</v>
      </c>
      <c r="K112" s="31" t="s">
        <v>250</v>
      </c>
      <c r="L112" s="31" t="s">
        <v>251</v>
      </c>
      <c r="M112">
        <f>ROUND(M110*0.015,0)</f>
        <v>290272</v>
      </c>
      <c r="N112"/>
      <c r="O112">
        <f>ROUND(O110*0.015,0)</f>
        <v>304331</v>
      </c>
    </row>
    <row r="113" spans="1:15" x14ac:dyDescent="0.2">
      <c r="A113" s="2" t="s">
        <v>167</v>
      </c>
      <c r="B113" s="2" t="s">
        <v>146</v>
      </c>
      <c r="C113" s="3" t="s">
        <v>147</v>
      </c>
      <c r="D113" s="2" t="s">
        <v>16</v>
      </c>
      <c r="E113" s="3" t="s">
        <v>17</v>
      </c>
      <c r="F113" s="2" t="s">
        <v>12</v>
      </c>
      <c r="G113" s="3" t="s">
        <v>18</v>
      </c>
      <c r="H113" s="2" t="s">
        <v>24</v>
      </c>
      <c r="I113" s="3" t="s">
        <v>25</v>
      </c>
      <c r="J113" s="3" t="s">
        <v>171</v>
      </c>
      <c r="K113" s="31" t="s">
        <v>252</v>
      </c>
      <c r="L113" s="31" t="s">
        <v>253</v>
      </c>
      <c r="M113">
        <f>ROUND(M110*0.05,0)</f>
        <v>967573</v>
      </c>
      <c r="N113"/>
      <c r="O113">
        <f>ROUND(O110*0.05,0)</f>
        <v>1014435</v>
      </c>
    </row>
  </sheetData>
  <autoFilter ref="A2:N2" xr:uid="{0D8ADCA0-0F89-4A84-B9F6-BD662D4ED0E6}"/>
  <mergeCells count="1">
    <mergeCell ref="A1: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CAE7D-9525-4125-8216-E0D913BDDC4A}">
  <dimension ref="A1:F13"/>
  <sheetViews>
    <sheetView workbookViewId="0">
      <selection activeCell="G20" sqref="G20"/>
    </sheetView>
  </sheetViews>
  <sheetFormatPr defaultRowHeight="14.25" x14ac:dyDescent="0.2"/>
  <cols>
    <col min="1" max="1" width="18.375" customWidth="1"/>
    <col min="2" max="2" width="18.625" customWidth="1"/>
    <col min="3" max="3" width="12.5" customWidth="1"/>
    <col min="4" max="4" width="20.625" style="5" customWidth="1"/>
    <col min="5" max="5" width="11.375" style="5" customWidth="1"/>
    <col min="6" max="6" width="18.25" style="5" customWidth="1"/>
  </cols>
  <sheetData>
    <row r="1" spans="1:6" ht="41.25" customHeight="1" x14ac:dyDescent="0.25">
      <c r="A1" s="36" t="s">
        <v>159</v>
      </c>
      <c r="B1" s="36"/>
      <c r="C1" s="36"/>
      <c r="D1" s="36"/>
      <c r="E1" s="36"/>
      <c r="F1" s="36"/>
    </row>
    <row r="2" spans="1:6" ht="17.25" customHeight="1" x14ac:dyDescent="0.25">
      <c r="A2" s="26" t="s">
        <v>154</v>
      </c>
      <c r="B2" s="26" t="s">
        <v>155</v>
      </c>
      <c r="C2" s="26" t="s">
        <v>156</v>
      </c>
      <c r="D2" s="28" t="s">
        <v>157</v>
      </c>
      <c r="E2" s="28" t="s">
        <v>161</v>
      </c>
      <c r="F2" s="28" t="s">
        <v>158</v>
      </c>
    </row>
    <row r="3" spans="1:6" x14ac:dyDescent="0.2">
      <c r="A3" t="s">
        <v>160</v>
      </c>
      <c r="B3" s="27">
        <v>46116</v>
      </c>
      <c r="C3">
        <v>24822</v>
      </c>
      <c r="D3" s="5">
        <v>71990</v>
      </c>
      <c r="E3" s="5">
        <v>5759</v>
      </c>
      <c r="F3" s="5">
        <f>D3+E3</f>
        <v>77749</v>
      </c>
    </row>
    <row r="4" spans="1:6" x14ac:dyDescent="0.2">
      <c r="A4" t="s">
        <v>162</v>
      </c>
      <c r="B4" s="27">
        <v>46147</v>
      </c>
      <c r="C4">
        <v>31566</v>
      </c>
      <c r="D4" s="29">
        <v>67320</v>
      </c>
      <c r="E4" s="5">
        <v>5386</v>
      </c>
      <c r="F4" s="5">
        <f t="shared" ref="F4:F13" si="0">D4+E4</f>
        <v>72706</v>
      </c>
    </row>
    <row r="5" spans="1:6" x14ac:dyDescent="0.2">
      <c r="A5" t="s">
        <v>163</v>
      </c>
      <c r="B5" s="27">
        <v>46168</v>
      </c>
      <c r="C5">
        <v>36431</v>
      </c>
      <c r="D5" s="5">
        <v>44340</v>
      </c>
      <c r="E5" s="5">
        <v>3547</v>
      </c>
      <c r="F5" s="5">
        <f t="shared" si="0"/>
        <v>47887</v>
      </c>
    </row>
    <row r="6" spans="1:6" x14ac:dyDescent="0.2">
      <c r="A6" t="s">
        <v>160</v>
      </c>
      <c r="B6" s="27">
        <v>46170</v>
      </c>
      <c r="C6">
        <v>37405</v>
      </c>
      <c r="D6" s="5">
        <v>53150</v>
      </c>
      <c r="E6" s="5">
        <v>4252</v>
      </c>
      <c r="F6" s="5">
        <f t="shared" si="0"/>
        <v>57402</v>
      </c>
    </row>
    <row r="7" spans="1:6" x14ac:dyDescent="0.2">
      <c r="A7" t="s">
        <v>162</v>
      </c>
      <c r="B7" s="27">
        <v>46186</v>
      </c>
      <c r="C7" t="s">
        <v>164</v>
      </c>
      <c r="D7" s="5">
        <v>56810</v>
      </c>
      <c r="E7" s="5">
        <v>4545</v>
      </c>
      <c r="F7" s="5">
        <f t="shared" si="0"/>
        <v>61355</v>
      </c>
    </row>
    <row r="8" spans="1:6" x14ac:dyDescent="0.2">
      <c r="A8" t="s">
        <v>162</v>
      </c>
      <c r="B8" s="27">
        <v>46214</v>
      </c>
      <c r="C8">
        <v>48396</v>
      </c>
      <c r="D8" s="5">
        <v>44870</v>
      </c>
      <c r="E8" s="5">
        <v>3590</v>
      </c>
      <c r="F8" s="5">
        <f t="shared" si="0"/>
        <v>48460</v>
      </c>
    </row>
    <row r="9" spans="1:6" x14ac:dyDescent="0.2">
      <c r="F9" s="5">
        <f t="shared" si="0"/>
        <v>0</v>
      </c>
    </row>
    <row r="10" spans="1:6" x14ac:dyDescent="0.2">
      <c r="F10" s="5">
        <f t="shared" si="0"/>
        <v>0</v>
      </c>
    </row>
    <row r="11" spans="1:6" x14ac:dyDescent="0.2">
      <c r="F11" s="5">
        <f t="shared" si="0"/>
        <v>0</v>
      </c>
    </row>
    <row r="12" spans="1:6" x14ac:dyDescent="0.2">
      <c r="F12" s="5">
        <f t="shared" si="0"/>
        <v>0</v>
      </c>
    </row>
    <row r="13" spans="1:6" x14ac:dyDescent="0.2">
      <c r="F13" s="5">
        <f t="shared" si="0"/>
        <v>0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SỐ LỆCH</vt:lpstr>
      <vt:lpstr>PHÍ VẬN CHUYỂN THIẾU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2026-09-09T09:22:42Z</dcterms:created>
  <dcterms:modified xsi:type="dcterms:W3CDTF">2026-09-29T11:01:34Z</dcterms:modified>
</cp:coreProperties>
</file>