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265" i="10" l="1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2" i="10"/>
  <c r="B2" i="10" s="1"/>
  <c r="AA3" i="10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0" l="1"/>
  <c r="AA4" i="10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4" i="10" l="1"/>
  <c r="AA5" i="10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AA6" i="10" l="1"/>
  <c r="B5" i="10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AA7" i="10" l="1"/>
  <c r="B6" i="10"/>
  <c r="Z3" i="4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Z33" i="10"/>
  <c r="X34" i="10"/>
  <c r="X35" i="10"/>
  <c r="X36" i="10"/>
  <c r="X37" i="10"/>
  <c r="X38" i="10"/>
  <c r="X39" i="10"/>
  <c r="Z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Z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3" i="10"/>
  <c r="X184" i="10"/>
  <c r="X185" i="10"/>
  <c r="X186" i="10"/>
  <c r="X187" i="10"/>
  <c r="X188" i="10"/>
  <c r="X189" i="10"/>
  <c r="X190" i="10"/>
  <c r="X191" i="10"/>
  <c r="X192" i="10"/>
  <c r="X193" i="10"/>
  <c r="X194" i="10"/>
  <c r="X195" i="10"/>
  <c r="X196" i="10"/>
  <c r="X197" i="10"/>
  <c r="X198" i="10"/>
  <c r="X199" i="10"/>
  <c r="X200" i="10"/>
  <c r="X201" i="10"/>
  <c r="X202" i="10"/>
  <c r="X203" i="10"/>
  <c r="X204" i="10"/>
  <c r="X205" i="10"/>
  <c r="X206" i="10"/>
  <c r="X207" i="10"/>
  <c r="X208" i="10"/>
  <c r="X209" i="10"/>
  <c r="X210" i="10"/>
  <c r="X211" i="10"/>
  <c r="X212" i="10"/>
  <c r="X213" i="10"/>
  <c r="X214" i="10"/>
  <c r="X215" i="10"/>
  <c r="X216" i="10"/>
  <c r="X217" i="10"/>
  <c r="X218" i="10"/>
  <c r="X219" i="10"/>
  <c r="X220" i="10"/>
  <c r="X221" i="10"/>
  <c r="X222" i="10"/>
  <c r="X223" i="10"/>
  <c r="X224" i="10"/>
  <c r="X225" i="10"/>
  <c r="X226" i="10"/>
  <c r="X227" i="10"/>
  <c r="X228" i="10"/>
  <c r="X229" i="10"/>
  <c r="X230" i="10"/>
  <c r="X231" i="10"/>
  <c r="X232" i="10"/>
  <c r="X233" i="10"/>
  <c r="X234" i="10"/>
  <c r="X235" i="10"/>
  <c r="X236" i="10"/>
  <c r="X237" i="10"/>
  <c r="X238" i="10"/>
  <c r="X239" i="10"/>
  <c r="X240" i="10"/>
  <c r="X241" i="10"/>
  <c r="X242" i="10"/>
  <c r="X243" i="10"/>
  <c r="X244" i="10"/>
  <c r="X245" i="10"/>
  <c r="X246" i="10"/>
  <c r="X247" i="10"/>
  <c r="X248" i="10"/>
  <c r="X249" i="10"/>
  <c r="X250" i="10"/>
  <c r="X251" i="10"/>
  <c r="X252" i="10"/>
  <c r="X253" i="10"/>
  <c r="X254" i="10"/>
  <c r="X255" i="10"/>
  <c r="X256" i="10"/>
  <c r="X257" i="10"/>
  <c r="X258" i="10"/>
  <c r="X259" i="10"/>
  <c r="X260" i="10"/>
  <c r="X261" i="10"/>
  <c r="Z261" i="10"/>
  <c r="X262" i="10"/>
  <c r="X263" i="10"/>
  <c r="X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 s="1"/>
  <c r="Z134" i="10" s="1"/>
  <c r="T135" i="10"/>
  <c r="U135" i="10"/>
  <c r="Z135" i="10" s="1"/>
  <c r="T136" i="10"/>
  <c r="U136" i="10" s="1"/>
  <c r="Z136" i="10" s="1"/>
  <c r="T137" i="10"/>
  <c r="U137" i="10" s="1"/>
  <c r="Z137" i="10" s="1"/>
  <c r="T138" i="10"/>
  <c r="U138" i="10" s="1"/>
  <c r="Z138" i="10" s="1"/>
  <c r="T139" i="10"/>
  <c r="U139" i="10" s="1"/>
  <c r="Z139" i="10" s="1"/>
  <c r="T140" i="10"/>
  <c r="U140" i="10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/>
  <c r="Z158" i="10" s="1"/>
  <c r="T159" i="10"/>
  <c r="U159" i="10" s="1"/>
  <c r="Z159" i="10" s="1"/>
  <c r="T160" i="10"/>
  <c r="U160" i="10" s="1"/>
  <c r="Z160" i="10" s="1"/>
  <c r="T161" i="10"/>
  <c r="U161" i="10"/>
  <c r="Z161" i="10" s="1"/>
  <c r="T162" i="10"/>
  <c r="U162" i="10" s="1"/>
  <c r="Z162" i="10" s="1"/>
  <c r="T163" i="10"/>
  <c r="U163" i="10" s="1"/>
  <c r="Z163" i="10" s="1"/>
  <c r="T164" i="10"/>
  <c r="U164" i="10" s="1"/>
  <c r="Z164" i="10" s="1"/>
  <c r="T165" i="10"/>
  <c r="U165" i="10" s="1"/>
  <c r="Z165" i="10" s="1"/>
  <c r="T166" i="10"/>
  <c r="U166" i="10" s="1"/>
  <c r="Z166" i="10" s="1"/>
  <c r="T167" i="10"/>
  <c r="U167" i="10"/>
  <c r="Z167" i="10" s="1"/>
  <c r="T168" i="10"/>
  <c r="U168" i="10" s="1"/>
  <c r="Z168" i="10" s="1"/>
  <c r="T169" i="10"/>
  <c r="U169" i="10" s="1"/>
  <c r="Z169" i="10" s="1"/>
  <c r="T170" i="10"/>
  <c r="U170" i="10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Z184" i="10" s="1"/>
  <c r="T185" i="10"/>
  <c r="U185" i="10" s="1"/>
  <c r="Z185" i="10" s="1"/>
  <c r="T186" i="10"/>
  <c r="U186" i="10" s="1"/>
  <c r="Z186" i="10" s="1"/>
  <c r="T187" i="10"/>
  <c r="U187" i="10" s="1"/>
  <c r="Z187" i="10" s="1"/>
  <c r="T188" i="10"/>
  <c r="U188" i="10"/>
  <c r="Z188" i="10" s="1"/>
  <c r="T189" i="10"/>
  <c r="U189" i="10" s="1"/>
  <c r="Z189" i="10" s="1"/>
  <c r="T190" i="10"/>
  <c r="U190" i="10" s="1"/>
  <c r="Z190" i="10" s="1"/>
  <c r="T191" i="10"/>
  <c r="U191" i="10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195" i="10"/>
  <c r="U195" i="10" s="1"/>
  <c r="Z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/>
  <c r="Z201" i="10" s="1"/>
  <c r="T202" i="10"/>
  <c r="U202" i="10" s="1"/>
  <c r="Z202" i="10" s="1"/>
  <c r="T203" i="10"/>
  <c r="U203" i="10" s="1"/>
  <c r="Z203" i="10" s="1"/>
  <c r="T204" i="10"/>
  <c r="U204" i="10" s="1"/>
  <c r="Z204" i="10" s="1"/>
  <c r="T205" i="10"/>
  <c r="U205" i="10" s="1"/>
  <c r="Z205" i="10" s="1"/>
  <c r="T206" i="10"/>
  <c r="U206" i="10"/>
  <c r="Z206" i="10" s="1"/>
  <c r="T207" i="10"/>
  <c r="U207" i="10" s="1"/>
  <c r="Z207" i="10" s="1"/>
  <c r="T208" i="10"/>
  <c r="U208" i="10" s="1"/>
  <c r="Z208" i="10" s="1"/>
  <c r="T209" i="10"/>
  <c r="U209" i="10" s="1"/>
  <c r="Z209" i="10" s="1"/>
  <c r="T210" i="10"/>
  <c r="U210" i="10" s="1"/>
  <c r="Z210" i="10" s="1"/>
  <c r="T211" i="10"/>
  <c r="U211" i="10" s="1"/>
  <c r="Z211" i="10" s="1"/>
  <c r="T212" i="10"/>
  <c r="U212" i="10"/>
  <c r="Z212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Z217" i="10" s="1"/>
  <c r="T218" i="10"/>
  <c r="U218" i="10" s="1"/>
  <c r="Z218" i="10" s="1"/>
  <c r="T219" i="10"/>
  <c r="U219" i="10" s="1"/>
  <c r="Z219" i="10" s="1"/>
  <c r="T220" i="10"/>
  <c r="U220" i="10" s="1"/>
  <c r="Z220" i="10" s="1"/>
  <c r="T221" i="10"/>
  <c r="U221" i="10" s="1"/>
  <c r="Z221" i="10" s="1"/>
  <c r="T222" i="10"/>
  <c r="U222" i="10" s="1"/>
  <c r="Z222" i="10" s="1"/>
  <c r="T223" i="10"/>
  <c r="U223" i="10" s="1"/>
  <c r="Z223" i="10" s="1"/>
  <c r="T224" i="10"/>
  <c r="U224" i="10"/>
  <c r="Z224" i="10" s="1"/>
  <c r="T225" i="10"/>
  <c r="U225" i="10" s="1"/>
  <c r="Z225" i="10" s="1"/>
  <c r="T226" i="10"/>
  <c r="U226" i="10" s="1"/>
  <c r="Z226" i="10" s="1"/>
  <c r="T227" i="10"/>
  <c r="U227" i="10" s="1"/>
  <c r="Z227" i="10" s="1"/>
  <c r="T228" i="10"/>
  <c r="U228" i="10" s="1"/>
  <c r="Z228" i="10" s="1"/>
  <c r="T229" i="10"/>
  <c r="U229" i="10" s="1"/>
  <c r="Z229" i="10" s="1"/>
  <c r="T230" i="10"/>
  <c r="U230" i="10"/>
  <c r="Z230" i="10" s="1"/>
  <c r="T231" i="10"/>
  <c r="U231" i="10" s="1"/>
  <c r="Z231" i="10" s="1"/>
  <c r="T232" i="10"/>
  <c r="U232" i="10" s="1"/>
  <c r="Z232" i="10" s="1"/>
  <c r="T233" i="10"/>
  <c r="U233" i="10" s="1"/>
  <c r="Z233" i="10" s="1"/>
  <c r="T234" i="10"/>
  <c r="U234" i="10" s="1"/>
  <c r="Z234" i="10" s="1"/>
  <c r="T235" i="10"/>
  <c r="U235" i="10" s="1"/>
  <c r="Z235" i="10" s="1"/>
  <c r="T236" i="10"/>
  <c r="U236" i="10"/>
  <c r="Z236" i="10" s="1"/>
  <c r="T237" i="10"/>
  <c r="U237" i="10" s="1"/>
  <c r="Z237" i="10" s="1"/>
  <c r="T238" i="10"/>
  <c r="U238" i="10" s="1"/>
  <c r="Z238" i="10" s="1"/>
  <c r="T239" i="10"/>
  <c r="U239" i="10"/>
  <c r="Z239" i="10" s="1"/>
  <c r="T240" i="10"/>
  <c r="U240" i="10" s="1"/>
  <c r="Z240" i="10" s="1"/>
  <c r="T241" i="10"/>
  <c r="U241" i="10" s="1"/>
  <c r="Z241" i="10" s="1"/>
  <c r="T242" i="10"/>
  <c r="U242" i="10" s="1"/>
  <c r="Z242" i="10" s="1"/>
  <c r="T243" i="10"/>
  <c r="U243" i="10" s="1"/>
  <c r="Z243" i="10" s="1"/>
  <c r="T244" i="10"/>
  <c r="U244" i="10" s="1"/>
  <c r="Z244" i="10" s="1"/>
  <c r="T245" i="10"/>
  <c r="U245" i="10"/>
  <c r="Z245" i="10" s="1"/>
  <c r="T246" i="10"/>
  <c r="U246" i="10" s="1"/>
  <c r="Z246" i="10" s="1"/>
  <c r="T247" i="10"/>
  <c r="U247" i="10" s="1"/>
  <c r="Z247" i="10" s="1"/>
  <c r="T248" i="10"/>
  <c r="U248" i="10"/>
  <c r="Z248" i="10" s="1"/>
  <c r="T249" i="10"/>
  <c r="U249" i="10" s="1"/>
  <c r="Z249" i="10" s="1"/>
  <c r="T250" i="10"/>
  <c r="U250" i="10" s="1"/>
  <c r="Z250" i="10" s="1"/>
  <c r="T251" i="10"/>
  <c r="U251" i="10" s="1"/>
  <c r="Z251" i="10" s="1"/>
  <c r="T252" i="10"/>
  <c r="U252" i="10" s="1"/>
  <c r="Z252" i="10" s="1"/>
  <c r="T253" i="10"/>
  <c r="U253" i="10" s="1"/>
  <c r="Z253" i="10" s="1"/>
  <c r="T254" i="10"/>
  <c r="U254" i="10" s="1"/>
  <c r="Z254" i="10" s="1"/>
  <c r="T255" i="10"/>
  <c r="U255" i="10" s="1"/>
  <c r="Z255" i="10" s="1"/>
  <c r="T256" i="10"/>
  <c r="U256" i="10" s="1"/>
  <c r="Z256" i="10" s="1"/>
  <c r="T257" i="10"/>
  <c r="U257" i="10"/>
  <c r="Z257" i="10" s="1"/>
  <c r="T258" i="10"/>
  <c r="U258" i="10" s="1"/>
  <c r="Z258" i="10" s="1"/>
  <c r="T259" i="10"/>
  <c r="U259" i="10" s="1"/>
  <c r="Z259" i="10" s="1"/>
  <c r="T260" i="10"/>
  <c r="U260" i="10" s="1"/>
  <c r="Z260" i="10" s="1"/>
  <c r="T261" i="10"/>
  <c r="U261" i="10" s="1"/>
  <c r="T262" i="10"/>
  <c r="U262" i="10" s="1"/>
  <c r="Z262" i="10" s="1"/>
  <c r="T263" i="10"/>
  <c r="U263" i="10" s="1"/>
  <c r="Z263" i="10" s="1"/>
  <c r="T264" i="10"/>
  <c r="U264" i="10" s="1"/>
  <c r="Z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AA8" i="10" l="1"/>
  <c r="B7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AA9" i="10" l="1"/>
  <c r="B8" i="10"/>
  <c r="J114" i="5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AA10" i="10" l="1"/>
  <c r="B9" i="10"/>
  <c r="Q117" i="5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AA11" i="10" l="1"/>
  <c r="B10" i="10"/>
  <c r="B2" i="5"/>
  <c r="AA3" i="5"/>
  <c r="AA12" i="10" l="1"/>
  <c r="B11" i="10"/>
  <c r="B3" i="5"/>
  <c r="AA4" i="5"/>
  <c r="AA5" i="5" s="1"/>
  <c r="AA13" i="10" l="1"/>
  <c r="B12" i="10"/>
  <c r="B5" i="5"/>
  <c r="AA6" i="5"/>
  <c r="B4" i="5"/>
  <c r="AA14" i="10" l="1"/>
  <c r="B13" i="10"/>
  <c r="B6" i="5"/>
  <c r="AA7" i="5"/>
  <c r="AA15" i="10" l="1"/>
  <c r="B14" i="10"/>
  <c r="B7" i="5"/>
  <c r="AA8" i="5"/>
  <c r="B15" i="10" l="1"/>
  <c r="AA16" i="10"/>
  <c r="B8" i="5"/>
  <c r="AA9" i="5"/>
  <c r="B16" i="10" l="1"/>
  <c r="AA17" i="10"/>
  <c r="B9" i="5"/>
  <c r="AA10" i="5"/>
  <c r="AA18" i="10" l="1"/>
  <c r="B17" i="10"/>
  <c r="B10" i="5"/>
  <c r="AA11" i="5"/>
  <c r="AA19" i="10" l="1"/>
  <c r="B18" i="10"/>
  <c r="B11" i="5"/>
  <c r="AA12" i="5"/>
  <c r="AA20" i="10" l="1"/>
  <c r="B19" i="10"/>
  <c r="B12" i="5"/>
  <c r="AA13" i="5"/>
  <c r="AA21" i="10" l="1"/>
  <c r="B20" i="10"/>
  <c r="AA14" i="5"/>
  <c r="B13" i="5"/>
  <c r="AA22" i="10" l="1"/>
  <c r="B21" i="10"/>
  <c r="B14" i="5"/>
  <c r="AA15" i="5"/>
  <c r="AA23" i="10" l="1"/>
  <c r="B22" i="10"/>
  <c r="B15" i="5"/>
  <c r="AA16" i="5"/>
  <c r="AA24" i="10" l="1"/>
  <c r="B23" i="10"/>
  <c r="B16" i="5"/>
  <c r="AA17" i="5"/>
  <c r="AA25" i="10" l="1"/>
  <c r="B24" i="10"/>
  <c r="AA18" i="5"/>
  <c r="B17" i="5"/>
  <c r="AA26" i="10" l="1"/>
  <c r="B25" i="10"/>
  <c r="AA19" i="5"/>
  <c r="B18" i="5"/>
  <c r="AA27" i="10" l="1"/>
  <c r="B26" i="10"/>
  <c r="AA20" i="5"/>
  <c r="B19" i="5"/>
  <c r="B27" i="10" l="1"/>
  <c r="AA28" i="10"/>
  <c r="B20" i="5"/>
  <c r="AA21" i="5"/>
  <c r="B28" i="10" l="1"/>
  <c r="AA29" i="10"/>
  <c r="B21" i="5"/>
  <c r="AA22" i="5"/>
  <c r="AA30" i="10" l="1"/>
  <c r="B29" i="10"/>
  <c r="AA23" i="5"/>
  <c r="B22" i="5"/>
  <c r="AA31" i="10" l="1"/>
  <c r="B30" i="10"/>
  <c r="AA24" i="5"/>
  <c r="B23" i="5"/>
  <c r="AA32" i="10" l="1"/>
  <c r="B31" i="10"/>
  <c r="B24" i="5"/>
  <c r="AA25" i="5"/>
  <c r="AA33" i="10" l="1"/>
  <c r="B32" i="10"/>
  <c r="B25" i="5"/>
  <c r="AA26" i="5"/>
  <c r="AA34" i="10" l="1"/>
  <c r="B33" i="10"/>
  <c r="B26" i="5"/>
  <c r="AA27" i="5"/>
  <c r="AA35" i="10" l="1"/>
  <c r="B34" i="10"/>
  <c r="B27" i="5"/>
  <c r="AA28" i="5"/>
  <c r="AA36" i="10" l="1"/>
  <c r="B35" i="10"/>
  <c r="B28" i="5"/>
  <c r="AA29" i="5"/>
  <c r="AA37" i="10" l="1"/>
  <c r="B36" i="10"/>
  <c r="AA30" i="5"/>
  <c r="B29" i="5"/>
  <c r="AA38" i="10" l="1"/>
  <c r="B37" i="10"/>
  <c r="AA31" i="5"/>
  <c r="B30" i="5"/>
  <c r="B38" i="10" l="1"/>
  <c r="AA39" i="10"/>
  <c r="AA32" i="5"/>
  <c r="B31" i="5"/>
  <c r="B39" i="10" l="1"/>
  <c r="AA40" i="10"/>
  <c r="B32" i="5"/>
  <c r="AA33" i="5"/>
  <c r="B40" i="10" l="1"/>
  <c r="AA41" i="10"/>
  <c r="B33" i="5"/>
  <c r="AA34" i="5"/>
  <c r="AA42" i="10" l="1"/>
  <c r="B41" i="10"/>
  <c r="AA35" i="5"/>
  <c r="B34" i="5"/>
  <c r="AA43" i="10" l="1"/>
  <c r="B42" i="10"/>
  <c r="AA36" i="5"/>
  <c r="B35" i="5"/>
  <c r="AA44" i="10" l="1"/>
  <c r="B43" i="10"/>
  <c r="B36" i="5"/>
  <c r="AA37" i="5"/>
  <c r="AA45" i="10" l="1"/>
  <c r="B44" i="10"/>
  <c r="B37" i="5"/>
  <c r="AA38" i="5"/>
  <c r="AA46" i="10" l="1"/>
  <c r="B45" i="10"/>
  <c r="B38" i="5"/>
  <c r="AA39" i="5"/>
  <c r="AA47" i="10" l="1"/>
  <c r="B46" i="10"/>
  <c r="B39" i="5"/>
  <c r="AA40" i="5"/>
  <c r="AA48" i="10" l="1"/>
  <c r="B47" i="10"/>
  <c r="B40" i="5"/>
  <c r="AA41" i="5"/>
  <c r="AA49" i="10" l="1"/>
  <c r="B48" i="10"/>
  <c r="B41" i="5"/>
  <c r="AA42" i="5"/>
  <c r="AA50" i="10" l="1"/>
  <c r="B49" i="10"/>
  <c r="B42" i="5"/>
  <c r="AA43" i="5"/>
  <c r="B50" i="10" l="1"/>
  <c r="AA51" i="10"/>
  <c r="AA44" i="5"/>
  <c r="B43" i="5"/>
  <c r="B51" i="10" l="1"/>
  <c r="AA52" i="10"/>
  <c r="B44" i="5"/>
  <c r="AA45" i="5"/>
  <c r="AA53" i="10" l="1"/>
  <c r="B52" i="10"/>
  <c r="B45" i="5"/>
  <c r="AA46" i="5"/>
  <c r="AA54" i="10" l="1"/>
  <c r="B53" i="10"/>
  <c r="B46" i="5"/>
  <c r="AA47" i="5"/>
  <c r="AA55" i="10" l="1"/>
  <c r="B54" i="10"/>
  <c r="B47" i="5"/>
  <c r="AA48" i="5"/>
  <c r="AA56" i="10" l="1"/>
  <c r="B55" i="10"/>
  <c r="B48" i="5"/>
  <c r="AA49" i="5"/>
  <c r="AA57" i="10" l="1"/>
  <c r="B56" i="10"/>
  <c r="AA50" i="5"/>
  <c r="B49" i="5"/>
  <c r="AA58" i="10" l="1"/>
  <c r="B57" i="10"/>
  <c r="B50" i="5"/>
  <c r="AA51" i="5"/>
  <c r="AA59" i="10" l="1"/>
  <c r="B58" i="10"/>
  <c r="B51" i="5"/>
  <c r="AA52" i="5"/>
  <c r="AA60" i="10" l="1"/>
  <c r="B59" i="10"/>
  <c r="B52" i="5"/>
  <c r="AA53" i="5"/>
  <c r="AA61" i="10" l="1"/>
  <c r="B60" i="10"/>
  <c r="B53" i="5"/>
  <c r="AA54" i="5"/>
  <c r="AA62" i="10" l="1"/>
  <c r="B61" i="10"/>
  <c r="B54" i="5"/>
  <c r="AA55" i="5"/>
  <c r="B62" i="10" l="1"/>
  <c r="AA63" i="10"/>
  <c r="B55" i="5"/>
  <c r="AA56" i="5"/>
  <c r="B63" i="10" l="1"/>
  <c r="AA64" i="10"/>
  <c r="B56" i="5"/>
  <c r="AA57" i="5"/>
  <c r="B64" i="10" l="1"/>
  <c r="AA65" i="10"/>
  <c r="B57" i="5"/>
  <c r="AA58" i="5"/>
  <c r="AA66" i="10" l="1"/>
  <c r="B65" i="10"/>
  <c r="AA59" i="5"/>
  <c r="B58" i="5"/>
  <c r="AA67" i="10" l="1"/>
  <c r="B66" i="10"/>
  <c r="B59" i="5"/>
  <c r="AA60" i="5"/>
  <c r="AA68" i="10" l="1"/>
  <c r="B67" i="10"/>
  <c r="B60" i="5"/>
  <c r="AA61" i="5"/>
  <c r="AA69" i="10" l="1"/>
  <c r="B68" i="10"/>
  <c r="B61" i="5"/>
  <c r="AA62" i="5"/>
  <c r="AA70" i="10" l="1"/>
  <c r="B69" i="10"/>
  <c r="B62" i="5"/>
  <c r="AA63" i="5"/>
  <c r="AA71" i="10" l="1"/>
  <c r="B70" i="10"/>
  <c r="B63" i="5"/>
  <c r="AA64" i="5"/>
  <c r="AA72" i="10" l="1"/>
  <c r="B71" i="10"/>
  <c r="B64" i="5"/>
  <c r="AA65" i="5"/>
  <c r="AA73" i="10" l="1"/>
  <c r="B72" i="10"/>
  <c r="AA66" i="5"/>
  <c r="B65" i="5"/>
  <c r="AA74" i="10" l="1"/>
  <c r="B73" i="10"/>
  <c r="B66" i="5"/>
  <c r="AA67" i="5"/>
  <c r="B74" i="10" l="1"/>
  <c r="AA75" i="10"/>
  <c r="B67" i="5"/>
  <c r="AA68" i="5"/>
  <c r="B75" i="10" l="1"/>
  <c r="AA76" i="10"/>
  <c r="AA69" i="5"/>
  <c r="B68" i="5"/>
  <c r="B76" i="10" l="1"/>
  <c r="AA77" i="10"/>
  <c r="AA70" i="5"/>
  <c r="B69" i="5"/>
  <c r="AA78" i="10" l="1"/>
  <c r="B77" i="10"/>
  <c r="AA71" i="5"/>
  <c r="B70" i="5"/>
  <c r="AA79" i="10" l="1"/>
  <c r="B78" i="10"/>
  <c r="AA72" i="5"/>
  <c r="B71" i="5"/>
  <c r="AA80" i="10" l="1"/>
  <c r="B79" i="10"/>
  <c r="B72" i="5"/>
  <c r="AA73" i="5"/>
  <c r="AA81" i="10" l="1"/>
  <c r="B80" i="10"/>
  <c r="B73" i="5"/>
  <c r="AA74" i="5"/>
  <c r="AA82" i="10" l="1"/>
  <c r="B81" i="10"/>
  <c r="B74" i="5"/>
  <c r="AA75" i="5"/>
  <c r="AA83" i="10" l="1"/>
  <c r="B82" i="10"/>
  <c r="B75" i="5"/>
  <c r="AA76" i="5"/>
  <c r="AA84" i="10" l="1"/>
  <c r="B83" i="10"/>
  <c r="B76" i="5"/>
  <c r="AA77" i="5"/>
  <c r="AA85" i="10" l="1"/>
  <c r="B84" i="10"/>
  <c r="B77" i="5"/>
  <c r="AA78" i="5"/>
  <c r="AA86" i="10" l="1"/>
  <c r="B85" i="10"/>
  <c r="B78" i="5"/>
  <c r="AA79" i="5"/>
  <c r="B86" i="10" l="1"/>
  <c r="AA87" i="10"/>
  <c r="AA80" i="5"/>
  <c r="B79" i="5"/>
  <c r="B87" i="10" l="1"/>
  <c r="AA88" i="10"/>
  <c r="AA81" i="5"/>
  <c r="B80" i="5"/>
  <c r="B88" i="10" l="1"/>
  <c r="AA89" i="10"/>
  <c r="AA82" i="5"/>
  <c r="B81" i="5"/>
  <c r="AA90" i="10" l="1"/>
  <c r="B89" i="10"/>
  <c r="B82" i="5"/>
  <c r="AA83" i="5"/>
  <c r="AA91" i="10" l="1"/>
  <c r="B90" i="10"/>
  <c r="B83" i="5"/>
  <c r="AA84" i="5"/>
  <c r="AA92" i="10" l="1"/>
  <c r="B91" i="10"/>
  <c r="B84" i="5"/>
  <c r="AA85" i="5"/>
  <c r="AA93" i="10" l="1"/>
  <c r="B92" i="10"/>
  <c r="AA86" i="5"/>
  <c r="B85" i="5"/>
  <c r="AA94" i="10" l="1"/>
  <c r="B93" i="10"/>
  <c r="B86" i="5"/>
  <c r="AA87" i="5"/>
  <c r="AA95" i="10" l="1"/>
  <c r="B94" i="10"/>
  <c r="AA88" i="5"/>
  <c r="B87" i="5"/>
  <c r="AA96" i="10" l="1"/>
  <c r="B95" i="10"/>
  <c r="AA89" i="5"/>
  <c r="B88" i="5"/>
  <c r="AA97" i="10" l="1"/>
  <c r="B96" i="10"/>
  <c r="AA90" i="5"/>
  <c r="B89" i="5"/>
  <c r="AA98" i="10" l="1"/>
  <c r="B97" i="10"/>
  <c r="B90" i="5"/>
  <c r="AA91" i="5"/>
  <c r="B98" i="10" l="1"/>
  <c r="AA99" i="10"/>
  <c r="B91" i="5"/>
  <c r="AA92" i="5"/>
  <c r="B99" i="10" l="1"/>
  <c r="AA100" i="10"/>
  <c r="B92" i="5"/>
  <c r="AA93" i="5"/>
  <c r="B100" i="10" l="1"/>
  <c r="AA101" i="10"/>
  <c r="B93" i="5"/>
  <c r="AA94" i="5"/>
  <c r="AA102" i="10" l="1"/>
  <c r="B101" i="10"/>
  <c r="AA95" i="5"/>
  <c r="B94" i="5"/>
  <c r="AA103" i="10" l="1"/>
  <c r="B102" i="10"/>
  <c r="B95" i="5"/>
  <c r="AA96" i="5"/>
  <c r="AA104" i="10" l="1"/>
  <c r="B103" i="10"/>
  <c r="B96" i="5"/>
  <c r="AA97" i="5"/>
  <c r="AA105" i="10" l="1"/>
  <c r="B104" i="10"/>
  <c r="AA98" i="5"/>
  <c r="B97" i="5"/>
  <c r="AA106" i="10" l="1"/>
  <c r="B105" i="10"/>
  <c r="B98" i="5"/>
  <c r="AA99" i="5"/>
  <c r="AA107" i="10" l="1"/>
  <c r="B106" i="10"/>
  <c r="B99" i="5"/>
  <c r="AA100" i="5"/>
  <c r="AA108" i="10" l="1"/>
  <c r="B107" i="10"/>
  <c r="B100" i="5"/>
  <c r="AA101" i="5"/>
  <c r="AA109" i="10" l="1"/>
  <c r="B108" i="10"/>
  <c r="B101" i="5"/>
  <c r="AA102" i="5"/>
  <c r="AA110" i="10" l="1"/>
  <c r="B109" i="10"/>
  <c r="B102" i="5"/>
  <c r="AA103" i="5"/>
  <c r="B110" i="10" l="1"/>
  <c r="AA111" i="10"/>
  <c r="B103" i="5"/>
  <c r="AA104" i="5"/>
  <c r="B111" i="10" l="1"/>
  <c r="AA112" i="10"/>
  <c r="AA105" i="5"/>
  <c r="B104" i="5"/>
  <c r="B112" i="10" l="1"/>
  <c r="AA113" i="10"/>
  <c r="AA106" i="5"/>
  <c r="B105" i="5"/>
  <c r="AA114" i="10" l="1"/>
  <c r="B113" i="10"/>
  <c r="B106" i="5"/>
  <c r="AA107" i="5"/>
  <c r="AA115" i="10" l="1"/>
  <c r="B114" i="10"/>
  <c r="B107" i="5"/>
  <c r="AA108" i="5"/>
  <c r="AA116" i="10" l="1"/>
  <c r="B115" i="10"/>
  <c r="B108" i="5"/>
  <c r="AA109" i="5"/>
  <c r="AA117" i="10" l="1"/>
  <c r="B116" i="10"/>
  <c r="B109" i="5"/>
  <c r="AA110" i="5"/>
  <c r="AA118" i="10" l="1"/>
  <c r="B117" i="10"/>
  <c r="AA111" i="5"/>
  <c r="B110" i="5"/>
  <c r="AA119" i="10" l="1"/>
  <c r="B118" i="10"/>
  <c r="AA112" i="5"/>
  <c r="B111" i="5"/>
  <c r="AA120" i="10" l="1"/>
  <c r="B119" i="10"/>
  <c r="B112" i="5"/>
  <c r="AA113" i="5"/>
  <c r="AA121" i="10" l="1"/>
  <c r="B120" i="10"/>
  <c r="AA114" i="5"/>
  <c r="B113" i="5"/>
  <c r="AA122" i="10" l="1"/>
  <c r="B121" i="10"/>
  <c r="AA115" i="5"/>
  <c r="B114" i="5"/>
  <c r="B122" i="10" l="1"/>
  <c r="AA123" i="10"/>
  <c r="AA116" i="5"/>
  <c r="B115" i="5"/>
  <c r="B123" i="10" l="1"/>
  <c r="AA124" i="10"/>
  <c r="AA117" i="5"/>
  <c r="B116" i="5"/>
  <c r="B124" i="10" l="1"/>
  <c r="AA125" i="10"/>
  <c r="AA118" i="5"/>
  <c r="B117" i="5"/>
  <c r="AA126" i="10" l="1"/>
  <c r="B125" i="10"/>
  <c r="AA119" i="5"/>
  <c r="B118" i="5"/>
  <c r="AA127" i="10" l="1"/>
  <c r="B126" i="10"/>
  <c r="AA120" i="5"/>
  <c r="B119" i="5"/>
  <c r="AA128" i="10" l="1"/>
  <c r="B127" i="10"/>
  <c r="B120" i="5"/>
  <c r="AA121" i="5"/>
  <c r="AA129" i="10" l="1"/>
  <c r="B128" i="10"/>
  <c r="B121" i="5"/>
  <c r="AA122" i="5"/>
  <c r="AA130" i="10" l="1"/>
  <c r="B129" i="10"/>
  <c r="B122" i="5"/>
  <c r="AA123" i="5"/>
  <c r="AA131" i="10" l="1"/>
  <c r="B130" i="10"/>
  <c r="AA124" i="5"/>
  <c r="B123" i="5"/>
  <c r="AA132" i="10" l="1"/>
  <c r="B131" i="10"/>
  <c r="AA125" i="5"/>
  <c r="B124" i="5"/>
  <c r="AA133" i="10" l="1"/>
  <c r="B132" i="10"/>
  <c r="B125" i="5"/>
  <c r="AA126" i="5"/>
  <c r="AA134" i="10" l="1"/>
  <c r="B133" i="10"/>
  <c r="B126" i="5"/>
  <c r="AA127" i="5"/>
  <c r="B134" i="10" l="1"/>
  <c r="AA135" i="10"/>
  <c r="B127" i="5"/>
  <c r="AA128" i="5"/>
  <c r="B135" i="10" l="1"/>
  <c r="AA136" i="10"/>
  <c r="B128" i="5"/>
  <c r="AA129" i="5"/>
  <c r="AA137" i="10" l="1"/>
  <c r="B136" i="10"/>
  <c r="B129" i="5"/>
  <c r="AA130" i="5"/>
  <c r="AA138" i="10" l="1"/>
  <c r="B137" i="10"/>
  <c r="B130" i="5"/>
  <c r="AA131" i="5"/>
  <c r="AA139" i="10" l="1"/>
  <c r="B138" i="10"/>
  <c r="B131" i="5"/>
  <c r="AA132" i="5"/>
  <c r="AA140" i="10" l="1"/>
  <c r="B139" i="10"/>
  <c r="AA133" i="5"/>
  <c r="B132" i="5"/>
  <c r="AA141" i="10" l="1"/>
  <c r="B140" i="10"/>
  <c r="B133" i="5"/>
  <c r="AA134" i="5"/>
  <c r="AA142" i="10" l="1"/>
  <c r="B141" i="10"/>
  <c r="B134" i="5"/>
  <c r="AA135" i="5"/>
  <c r="AA143" i="10" l="1"/>
  <c r="B142" i="10"/>
  <c r="B135" i="5"/>
  <c r="AA136" i="5"/>
  <c r="AA144" i="10" l="1"/>
  <c r="B143" i="10"/>
  <c r="B136" i="5"/>
  <c r="AA137" i="5"/>
  <c r="AA145" i="10" l="1"/>
  <c r="B144" i="10"/>
  <c r="B137" i="5"/>
  <c r="AA138" i="5"/>
  <c r="AA146" i="10" l="1"/>
  <c r="B145" i="10"/>
  <c r="B138" i="5"/>
  <c r="AA139" i="5"/>
  <c r="B146" i="10" l="1"/>
  <c r="AA147" i="10"/>
  <c r="B139" i="5"/>
  <c r="AA140" i="5"/>
  <c r="B147" i="10" l="1"/>
  <c r="AA148" i="10"/>
  <c r="B140" i="5"/>
  <c r="AA141" i="5"/>
  <c r="B148" i="10" l="1"/>
  <c r="AA149" i="10"/>
  <c r="AA142" i="5"/>
  <c r="B141" i="5"/>
  <c r="AA150" i="10" l="1"/>
  <c r="B149" i="10"/>
  <c r="B142" i="5"/>
  <c r="AA143" i="5"/>
  <c r="AA151" i="10" l="1"/>
  <c r="B150" i="10"/>
  <c r="B143" i="5"/>
  <c r="AA144" i="5"/>
  <c r="AA152" i="10" l="1"/>
  <c r="B151" i="10"/>
  <c r="B144" i="5"/>
  <c r="AA145" i="5"/>
  <c r="AA153" i="10" l="1"/>
  <c r="B152" i="10"/>
  <c r="B145" i="5"/>
  <c r="AA146" i="5"/>
  <c r="AA154" i="10" l="1"/>
  <c r="B153" i="10"/>
  <c r="AA147" i="5"/>
  <c r="B146" i="5"/>
  <c r="AA155" i="10" l="1"/>
  <c r="B154" i="10"/>
  <c r="B147" i="5"/>
  <c r="AA148" i="5"/>
  <c r="AA156" i="10" l="1"/>
  <c r="B155" i="10"/>
  <c r="B148" i="5"/>
  <c r="AA149" i="5"/>
  <c r="AA157" i="10" l="1"/>
  <c r="B156" i="10"/>
  <c r="B149" i="5"/>
  <c r="AA150" i="5"/>
  <c r="AA158" i="10" l="1"/>
  <c r="B157" i="10"/>
  <c r="B150" i="5"/>
  <c r="AA151" i="5"/>
  <c r="AA159" i="10" l="1"/>
  <c r="B158" i="10"/>
  <c r="B151" i="5"/>
  <c r="AA152" i="5"/>
  <c r="B159" i="10" l="1"/>
  <c r="AA160" i="10"/>
  <c r="B152" i="5"/>
  <c r="AA153" i="5"/>
  <c r="B160" i="10" l="1"/>
  <c r="AA161" i="10"/>
  <c r="B153" i="5"/>
  <c r="AA154" i="5"/>
  <c r="AA162" i="10" l="1"/>
  <c r="B161" i="10"/>
  <c r="B154" i="5"/>
  <c r="AA155" i="5"/>
  <c r="AA163" i="10" l="1"/>
  <c r="B162" i="10"/>
  <c r="AA156" i="5"/>
  <c r="B155" i="5"/>
  <c r="AA164" i="10" l="1"/>
  <c r="B163" i="10"/>
  <c r="B156" i="5"/>
  <c r="AA157" i="5"/>
  <c r="AA165" i="10" l="1"/>
  <c r="B164" i="10"/>
  <c r="B157" i="5"/>
  <c r="AA158" i="5"/>
  <c r="AA166" i="10" l="1"/>
  <c r="B165" i="10"/>
  <c r="B158" i="5"/>
  <c r="AA159" i="5"/>
  <c r="AA167" i="10" l="1"/>
  <c r="B166" i="10"/>
  <c r="B159" i="5"/>
  <c r="AA160" i="5"/>
  <c r="AA168" i="10" l="1"/>
  <c r="B167" i="10"/>
  <c r="B160" i="5"/>
  <c r="AA161" i="5"/>
  <c r="AA169" i="10" l="1"/>
  <c r="B168" i="10"/>
  <c r="B161" i="5"/>
  <c r="AA162" i="5"/>
  <c r="AA170" i="10" l="1"/>
  <c r="B169" i="10"/>
  <c r="B162" i="5"/>
  <c r="AA163" i="5"/>
  <c r="B170" i="10" l="1"/>
  <c r="AA171" i="10"/>
  <c r="B163" i="5"/>
  <c r="AA164" i="5"/>
  <c r="B171" i="10" l="1"/>
  <c r="AA172" i="10"/>
  <c r="AA165" i="5"/>
  <c r="B164" i="5"/>
  <c r="B172" i="10" l="1"/>
  <c r="AA173" i="10"/>
  <c r="B165" i="5"/>
  <c r="AA166" i="5"/>
  <c r="AA174" i="10" l="1"/>
  <c r="B173" i="10"/>
  <c r="B166" i="5"/>
  <c r="AA167" i="5"/>
  <c r="AA175" i="10" l="1"/>
  <c r="B174" i="10"/>
  <c r="B167" i="5"/>
  <c r="AA168" i="5"/>
  <c r="B168" i="5" s="1"/>
  <c r="AA176" i="10" l="1"/>
  <c r="B175" i="10"/>
  <c r="AA3" i="11"/>
  <c r="AA177" i="10" l="1"/>
  <c r="B176" i="10"/>
  <c r="B2" i="11"/>
  <c r="B3" i="11"/>
  <c r="AA4" i="11"/>
  <c r="AA178" i="10" l="1"/>
  <c r="B177" i="10"/>
  <c r="B4" i="11"/>
  <c r="AA5" i="11"/>
  <c r="AA179" i="10" l="1"/>
  <c r="B178" i="10"/>
  <c r="AA6" i="11"/>
  <c r="B5" i="11"/>
  <c r="AA180" i="10" l="1"/>
  <c r="B179" i="10"/>
  <c r="AA7" i="11"/>
  <c r="B6" i="11"/>
  <c r="AA181" i="10" l="1"/>
  <c r="B180" i="10"/>
  <c r="AA8" i="11"/>
  <c r="B7" i="11"/>
  <c r="AA182" i="10" l="1"/>
  <c r="B181" i="10"/>
  <c r="AA9" i="11"/>
  <c r="B8" i="11"/>
  <c r="B182" i="10" l="1"/>
  <c r="AA183" i="10"/>
  <c r="AA10" i="11"/>
  <c r="B9" i="11"/>
  <c r="B183" i="10" l="1"/>
  <c r="AA184" i="10"/>
  <c r="AA11" i="11"/>
  <c r="B10" i="11"/>
  <c r="B184" i="10" l="1"/>
  <c r="AA185" i="10"/>
  <c r="AA12" i="11"/>
  <c r="B11" i="11"/>
  <c r="AA186" i="10" l="1"/>
  <c r="B185" i="10"/>
  <c r="B12" i="11"/>
  <c r="AA13" i="11"/>
  <c r="AA187" i="10" l="1"/>
  <c r="B186" i="10"/>
  <c r="B13" i="11"/>
  <c r="AA14" i="11"/>
  <c r="AA188" i="10" l="1"/>
  <c r="B187" i="10"/>
  <c r="B14" i="11"/>
  <c r="AA15" i="11"/>
  <c r="AA189" i="10" l="1"/>
  <c r="B188" i="10"/>
  <c r="B15" i="11"/>
  <c r="AA16" i="11"/>
  <c r="AA190" i="10" l="1"/>
  <c r="B189" i="10"/>
  <c r="B16" i="11"/>
  <c r="AA17" i="11"/>
  <c r="AA191" i="10" l="1"/>
  <c r="B190" i="10"/>
  <c r="B17" i="11"/>
  <c r="AA18" i="11"/>
  <c r="AA192" i="10" l="1"/>
  <c r="B191" i="10"/>
  <c r="AA19" i="11"/>
  <c r="B18" i="11"/>
  <c r="AA193" i="10" l="1"/>
  <c r="B192" i="10"/>
  <c r="B19" i="11"/>
  <c r="AA20" i="11"/>
  <c r="AA194" i="10" l="1"/>
  <c r="B193" i="10"/>
  <c r="AA21" i="11"/>
  <c r="B20" i="11"/>
  <c r="AA195" i="10" l="1"/>
  <c r="B194" i="10"/>
  <c r="AA22" i="11"/>
  <c r="B21" i="11"/>
  <c r="B195" i="10" l="1"/>
  <c r="AA196" i="10"/>
  <c r="AA23" i="11"/>
  <c r="B22" i="11"/>
  <c r="B196" i="10" l="1"/>
  <c r="AA197" i="10"/>
  <c r="AA24" i="11"/>
  <c r="B23" i="11"/>
  <c r="AA198" i="10" l="1"/>
  <c r="B197" i="10"/>
  <c r="AA25" i="11"/>
  <c r="B24" i="11"/>
  <c r="AA199" i="10" l="1"/>
  <c r="B198" i="10"/>
  <c r="AA26" i="11"/>
  <c r="B25" i="11"/>
  <c r="AA200" i="10" l="1"/>
  <c r="B199" i="10"/>
  <c r="AA27" i="11"/>
  <c r="B26" i="11"/>
  <c r="AA201" i="10" l="1"/>
  <c r="B200" i="10"/>
  <c r="B27" i="11"/>
  <c r="AA28" i="11"/>
  <c r="AA202" i="10" l="1"/>
  <c r="B201" i="10"/>
  <c r="B28" i="11"/>
  <c r="AA29" i="11"/>
  <c r="AA203" i="10" l="1"/>
  <c r="B202" i="10"/>
  <c r="B29" i="11"/>
  <c r="AA30" i="11"/>
  <c r="AA204" i="10" l="1"/>
  <c r="B203" i="10"/>
  <c r="B30" i="11"/>
  <c r="AA31" i="11"/>
  <c r="AA205" i="10" l="1"/>
  <c r="B204" i="10"/>
  <c r="B31" i="11"/>
  <c r="AA32" i="11"/>
  <c r="AA206" i="10" l="1"/>
  <c r="B205" i="10"/>
  <c r="B32" i="11"/>
  <c r="AA33" i="11"/>
  <c r="B206" i="10" l="1"/>
  <c r="AA207" i="10"/>
  <c r="B33" i="11"/>
  <c r="AA34" i="11"/>
  <c r="B207" i="10" l="1"/>
  <c r="AA208" i="10"/>
  <c r="AA35" i="11"/>
  <c r="B34" i="11"/>
  <c r="B208" i="10" l="1"/>
  <c r="AA209" i="10"/>
  <c r="B35" i="11"/>
  <c r="AA36" i="11"/>
  <c r="AA210" i="10" l="1"/>
  <c r="B209" i="10"/>
  <c r="AA37" i="11"/>
  <c r="B36" i="11"/>
  <c r="AA211" i="10" l="1"/>
  <c r="B210" i="10"/>
  <c r="AA38" i="11"/>
  <c r="B37" i="11"/>
  <c r="AA212" i="10" l="1"/>
  <c r="B211" i="10"/>
  <c r="AA39" i="11"/>
  <c r="B38" i="11"/>
  <c r="AA213" i="10" l="1"/>
  <c r="B212" i="10"/>
  <c r="AA40" i="11"/>
  <c r="B39" i="11"/>
  <c r="AA214" i="10" l="1"/>
  <c r="B213" i="10"/>
  <c r="AA41" i="11"/>
  <c r="B40" i="11"/>
  <c r="AA215" i="10" l="1"/>
  <c r="B214" i="10"/>
  <c r="AA42" i="11"/>
  <c r="B41" i="11"/>
  <c r="AA216" i="10" l="1"/>
  <c r="B215" i="10"/>
  <c r="B42" i="11"/>
  <c r="AA43" i="11"/>
  <c r="AA217" i="10" l="1"/>
  <c r="B216" i="10"/>
  <c r="AA44" i="11"/>
  <c r="B43" i="11"/>
  <c r="AA218" i="10" l="1"/>
  <c r="B217" i="10"/>
  <c r="B44" i="11"/>
  <c r="AA45" i="11"/>
  <c r="B218" i="10" l="1"/>
  <c r="AA219" i="10"/>
  <c r="AA46" i="11"/>
  <c r="B45" i="11"/>
  <c r="B219" i="10" l="1"/>
  <c r="AA220" i="10"/>
  <c r="AA47" i="11"/>
  <c r="B46" i="11"/>
  <c r="B220" i="10" l="1"/>
  <c r="AA221" i="10"/>
  <c r="B47" i="11"/>
  <c r="AA48" i="11"/>
  <c r="AA222" i="10" l="1"/>
  <c r="B221" i="10"/>
  <c r="B48" i="11"/>
  <c r="AA49" i="11"/>
  <c r="AA223" i="10" l="1"/>
  <c r="B222" i="10"/>
  <c r="AA50" i="11"/>
  <c r="B49" i="11"/>
  <c r="AA224" i="10" l="1"/>
  <c r="B223" i="10"/>
  <c r="AA51" i="11"/>
  <c r="B50" i="11"/>
  <c r="AA225" i="10" l="1"/>
  <c r="B224" i="10"/>
  <c r="B51" i="11"/>
  <c r="AA52" i="11"/>
  <c r="AA226" i="10" l="1"/>
  <c r="B225" i="10"/>
  <c r="B52" i="11"/>
  <c r="AA53" i="11"/>
  <c r="AA227" i="10" l="1"/>
  <c r="B226" i="10"/>
  <c r="B53" i="11"/>
  <c r="AA54" i="11"/>
  <c r="AA228" i="10" l="1"/>
  <c r="B227" i="10"/>
  <c r="AA55" i="11"/>
  <c r="B54" i="11"/>
  <c r="AA229" i="10" l="1"/>
  <c r="B228" i="10"/>
  <c r="AA56" i="11"/>
  <c r="B55" i="11"/>
  <c r="AA230" i="10" l="1"/>
  <c r="B229" i="10"/>
  <c r="AA57" i="11"/>
  <c r="B56" i="11"/>
  <c r="B230" i="10" l="1"/>
  <c r="AA231" i="10"/>
  <c r="AA58" i="11"/>
  <c r="B57" i="11"/>
  <c r="B231" i="10" l="1"/>
  <c r="AA232" i="10"/>
  <c r="AA59" i="11"/>
  <c r="B58" i="11"/>
  <c r="B232" i="10" l="1"/>
  <c r="AA233" i="10"/>
  <c r="AA60" i="11"/>
  <c r="B59" i="11"/>
  <c r="AA234" i="10" l="1"/>
  <c r="B233" i="10"/>
  <c r="AA61" i="11"/>
  <c r="B60" i="11"/>
  <c r="AA235" i="10" l="1"/>
  <c r="B234" i="10"/>
  <c r="AA62" i="11"/>
  <c r="B61" i="11"/>
  <c r="AA236" i="10" l="1"/>
  <c r="B235" i="10"/>
  <c r="B62" i="11"/>
  <c r="AA63" i="11"/>
  <c r="AA237" i="10" l="1"/>
  <c r="B236" i="10"/>
  <c r="B63" i="11"/>
  <c r="AA64" i="11"/>
  <c r="AA238" i="10" l="1"/>
  <c r="B237" i="10"/>
  <c r="AA65" i="11"/>
  <c r="B64" i="11"/>
  <c r="AA239" i="10" l="1"/>
  <c r="B238" i="10"/>
  <c r="AA66" i="11"/>
  <c r="B65" i="11"/>
  <c r="AA240" i="10" l="1"/>
  <c r="B239" i="10"/>
  <c r="AA67" i="11"/>
  <c r="B66" i="11"/>
  <c r="AA241" i="10" l="1"/>
  <c r="B240" i="10"/>
  <c r="B67" i="11"/>
  <c r="AA68" i="11"/>
  <c r="AA242" i="10" l="1"/>
  <c r="B241" i="10"/>
  <c r="B68" i="11"/>
  <c r="AA69" i="11"/>
  <c r="B242" i="10" l="1"/>
  <c r="AA243" i="10"/>
  <c r="AA70" i="11"/>
  <c r="B69" i="11"/>
  <c r="B243" i="10" l="1"/>
  <c r="AA244" i="10"/>
  <c r="B70" i="11"/>
  <c r="AA71" i="11"/>
  <c r="AA245" i="10" l="1"/>
  <c r="B244" i="10"/>
  <c r="AA72" i="11"/>
  <c r="B71" i="11"/>
  <c r="AA246" i="10" l="1"/>
  <c r="B245" i="10"/>
  <c r="AA73" i="11"/>
  <c r="B72" i="11"/>
  <c r="AA247" i="10" l="1"/>
  <c r="B246" i="10"/>
  <c r="B73" i="11"/>
  <c r="AA74" i="11"/>
  <c r="AA248" i="10" l="1"/>
  <c r="B247" i="10"/>
  <c r="B74" i="11"/>
  <c r="AA75" i="11"/>
  <c r="AA249" i="10" l="1"/>
  <c r="B248" i="10"/>
  <c r="B75" i="11"/>
  <c r="AA76" i="11"/>
  <c r="AA250" i="10" l="1"/>
  <c r="B249" i="10"/>
  <c r="AA77" i="11"/>
  <c r="B76" i="11"/>
  <c r="AA251" i="10" l="1"/>
  <c r="B250" i="10"/>
  <c r="B77" i="11"/>
  <c r="AA78" i="11"/>
  <c r="AA252" i="10" l="1"/>
  <c r="B251" i="10"/>
  <c r="AA79" i="11"/>
  <c r="B78" i="11"/>
  <c r="AA253" i="10" l="1"/>
  <c r="B252" i="10"/>
  <c r="B79" i="11"/>
  <c r="AA80" i="11"/>
  <c r="AA254" i="10" l="1"/>
  <c r="B253" i="10"/>
  <c r="B80" i="11"/>
  <c r="AA81" i="11"/>
  <c r="AA255" i="10" l="1"/>
  <c r="B254" i="10"/>
  <c r="B81" i="11"/>
  <c r="AA82" i="11"/>
  <c r="B255" i="10" l="1"/>
  <c r="AA256" i="10"/>
  <c r="B82" i="11"/>
  <c r="AA83" i="11"/>
  <c r="B256" i="10" l="1"/>
  <c r="AA257" i="10"/>
  <c r="B83" i="11"/>
  <c r="AA84" i="11"/>
  <c r="AA258" i="10" l="1"/>
  <c r="B257" i="10"/>
  <c r="AA85" i="11"/>
  <c r="B84" i="11"/>
  <c r="AA259" i="10" l="1"/>
  <c r="B258" i="10"/>
  <c r="B85" i="11"/>
  <c r="AA86" i="11"/>
  <c r="AA260" i="10" l="1"/>
  <c r="B259" i="10"/>
  <c r="B86" i="11"/>
  <c r="AA87" i="11"/>
  <c r="AA261" i="10" l="1"/>
  <c r="B260" i="10"/>
  <c r="B87" i="11"/>
  <c r="AA88" i="11"/>
  <c r="AA262" i="10" l="1"/>
  <c r="B261" i="10"/>
  <c r="AA89" i="11"/>
  <c r="B88" i="11"/>
  <c r="AA263" i="10" l="1"/>
  <c r="B262" i="10"/>
  <c r="AA90" i="11"/>
  <c r="B89" i="11"/>
  <c r="AA264" i="10" l="1"/>
  <c r="B264" i="10" s="1"/>
  <c r="B263" i="10"/>
  <c r="AA91" i="1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4" i="11" s="1"/>
  <c r="B213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<sst xmlns="http://schemas.openxmlformats.org/spreadsheetml/2006/main" count="6076" uniqueCount="2037">
  <si>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</si>
  <si>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</si>
  <si>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</si>
  <si>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</si>
  <si>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</si>
  <si>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</si>
  <si>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</si>
  <si>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</si>
  <si>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</si>
  <si>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</si>
  <si>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</si>
  <si>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</si>
  <si>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</si>
  <si>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</si>
  <si>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</si>
  <si>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</si>
  <si>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</si>
  <si>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</si>
  <si>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</si>
  <si>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</si>
  <si>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</si>
  <si>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</si>
  <si>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</si>
  <si>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</si>
  <si>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</si>
  <si>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</si>
  <si>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</si>
  <si>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</si>
  <si>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</si>
  <si>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</si>
  <si>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</si>
  <si>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</si>
  <si>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</si>
  <si>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</si>
  <si>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</si>
  <si>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</si>
  <si>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</si>
  <si>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</si>
  <si>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</si>
  <si>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</si>
  <si>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</si>
  <si>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</si>
  <si>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</si>
  <si>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</si>
  <si>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</si>
  <si>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</si>
  <si>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</si>
  <si>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</si>
  <si>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</si>
  <si>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</si>
  <si>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</si>
  <si>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</si>
  <si>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</si>
  <si>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</si>
  <si>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</si>
  <si>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</si>
  <si>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</si>
  <si>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</si>
  <si>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</si>
  <si>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</si>
  <si>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</si>
  <si>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</si>
  <si>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</si>
  <si>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</si>
  <si>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</si>
  <si>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</si>
  <si>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</si>
  <si>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</si>
  <si>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</si>
  <si>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</si>
  <si>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</si>
  <si>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</si>
  <si>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</si>
  <si>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</si>
  <si>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</si>
  <si>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</si>
  <si>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</si>
  <si>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</si>
  <si>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</si>
  <si>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</si>
  <si>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</si>
  <si>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</si>
  <si>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</si>
  <si>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</si>
  <si>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</si>
  <si>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</si>
  <si>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</si>
  <si>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</si>
  <si>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</si>
  <si>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</si>
  <si>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</si>
  <si>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</si>
  <si>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</si>
  <si>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</si>
  <si>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</si>
  <si>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</si>
  <si>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</si>
  <si>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</si>
  <si>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</si>
  <si>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</si>
  <si>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</si>
  <si>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</si>
  <si>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</si>
  <si>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</si>
  <si>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</si>
  <si>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</si>
  <si>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</si>
  <si>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</si>
  <si>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</si>
  <si>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</si>
  <si>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</si>
  <si>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</si>
  <si>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</si>
  <si>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</si>
  <si>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</si>
  <si>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</si>
  <si>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</si>
  <si>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</si>
  <si>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</si>
  <si>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</si>
  <si>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</si>
  <si>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</si>
  <si>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</si>
  <si>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</si>
  <si>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</si>
  <si>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</si>
  <si>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</si>
  <si>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</si>
  <si>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</si>
  <si>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</si>
  <si>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</si>
  <si>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</si>
  <si>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</si>
  <si>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</si>
  <si>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</si>
  <si>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</si>
  <si>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</si>
  <si>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</si>
  <si>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</si>
  <si>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</si>
  <si>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</si>
  <si>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</si>
  <si>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</si>
  <si>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</si>
  <si>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</si>
  <si>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</si>
  <si>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</si>
  <si>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</si>
  <si>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</si>
  <si>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</si>
  <si>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</si>
  <si>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</si>
  <si>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</si>
  <si>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</si>
  <si>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</si>
  <si>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</si>
  <si>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</si>
  <si>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</si>
  <si>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</si>
  <si>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</si>
  <si>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</si>
  <si>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</si>
  <si>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</si>
  <si>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</si>
  <si>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</si>
  <si>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</si>
  <si>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</si>
  <si>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</si>
  <si>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</si>
  <si>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</si>
  <si>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</si>
  <si>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</si>
  <si>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</si>
  <si>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</si>
  <si>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</si>
  <si>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</si>
  <si>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</si>
  <si>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</si>
  <si>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</si>
  <si>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</si>
  <si>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</si>
  <si>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</si>
  <si>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</si>
  <si>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</si>
  <si>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</si>
  <si>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</si>
  <si>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</si>
  <si>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</si>
  <si>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</si>
  <si>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</si>
  <si>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</si>
  <si>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</si>
  <si>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</si>
  <si>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</si>
  <si>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</si>
  <si>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</si>
  <si>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</si>
  <si>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</si>
  <si>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</si>
  <si>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</si>
  <si>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</si>
  <si>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</si>
  <si>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</si>
  <si>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</si>
  <si>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</si>
  <si>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</si>
  <si>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</si>
  <si>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</si>
  <si>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</si>
  <si>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</si>
  <si>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</si>
  <si>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</si>
  <si>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</si>
  <si>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</si>
  <si>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</si>
  <si>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</si>
  <si>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</si>
  <si>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</si>
  <si>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</si>
  <si>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</si>
  <si>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</si>
  <si>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</si>
  <si>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</si>
  <si>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</si>
  <si>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</si>
  <si>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</si>
  <si>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</si>
  <si>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</si>
  <si>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</si>
  <si>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</si>
  <si>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</si>
  <si>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</si>
  <si>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</si>
  <si>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</si>
  <si>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</si>
  <si>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</si>
  <si>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</si>
  <si>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</si>
  <si>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</si>
  <si>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</si>
  <si>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</si>
  <si>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</si>
  <si>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</si>
  <si>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</si>
  <si>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</si>
  <si>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</si>
  <si>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</si>
  <si>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</si>
  <si>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</si>
  <si>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</si>
  <si>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</si>
  <si>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</si>
  <si>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</si>
  <si>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</si>
  <si>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</si>
  <si>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</si>
  <si>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</si>
  <si>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</si>
  <si>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</si>
  <si>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</si>
  <si>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</si>
  <si>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</si>
  <si>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</si>
  <si>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</si>
  <si>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</si>
  <si>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</si>
  <si>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</si>
  <si>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</si>
  <si>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</si>
  <si>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</si>
  <si>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</si>
  <si>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</si>
  <si>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</si>
  <si>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</si>
  <si>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</si>
  <si>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</si>
  <si>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</si>
  <si>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</si>
  <si>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</si>
  <si>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</si>
  <si>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</si>
  <si>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</si>
  <si>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</si>
  <si>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</si>
  <si>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</si>
  <si>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</si>
  <si>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</si>
  <si>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</si>
  <si>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</si>
  <si>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</si>
  <si>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</si>
  <si>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</si>
  <si>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</si>
  <si>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</si>
  <si>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</si>
  <si>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</si>
  <si>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</si>
  <si>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</si>
  <si>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</si>
  <si>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</si>
  <si>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</si>
  <si>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</si>
  <si>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</si>
  <si>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</si>
  <si>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</si>
  <si>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</si>
  <si>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</si>
  <si>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</si>
  <si>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</si>
  <si>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</si>
  <si>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</si>
  <si>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</si>
  <si>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</si>
  <si>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</si>
  <si>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</si>
  <si>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</si>
  <si>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</si>
  <si>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</si>
  <si>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</si>
  <si>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</si>
  <si>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</si>
  <si>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</si>
  <si>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</si>
  <si>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</si>
  <si>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</si>
  <si>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</si>
  <si>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</si>
  <si>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</si>
  <si>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</si>
  <si>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</si>
  <si>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</si>
  <si>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</si>
  <si>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</si>
  <si>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</si>
  <si>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</si>
  <si>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</si>
  <si>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</si>
  <si>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</si>
  <si>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</si>
  <si>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</si>
  <si>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</si>
  <si>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</si>
  <si>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</si>
  <si>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</si>
  <si>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</si>
  <si>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</si>
  <si>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</si>
  <si>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</si>
  <si>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</si>
  <si>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</si>
  <si>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</si>
  <si>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</si>
  <si>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</si>
  <si>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</si>
  <si>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</si>
  <si>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</si>
  <si>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</si>
  <si>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</si>
  <si>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</si>
  <si>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</si>
  <si>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</si>
  <si>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</si>
  <si>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</si>
  <si>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</si>
  <si>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</si>
  <si>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</si>
  <si>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</si>
  <si>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</si>
  <si>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</si>
  <si>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</si>
  <si>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</si>
  <si>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</si>
  <si>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</si>
  <si>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</si>
  <si>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</si>
  <si>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</si>
  <si>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</si>
  <si>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</si>
  <si>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</si>
  <si>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</si>
  <si>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</si>
  <si>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</si>
  <si>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</si>
  <si>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</si>
  <si>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</si>
  <si>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</si>
  <si>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</si>
  <si>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</si>
  <si>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</si>
  <si>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</si>
  <si>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</si>
  <si>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</si>
  <si>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</si>
  <si>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</si>
  <si>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</si>
  <si>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</si>
  <si>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</si>
  <si>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</si>
  <si>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</si>
  <si>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</si>
  <si>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</si>
  <si>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</si>
  <si>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</si>
  <si>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</si>
  <si>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</si>
  <si>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</si>
  <si>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</si>
  <si>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</si>
  <si>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</si>
  <si>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</si>
  <si>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</si>
  <si>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</si>
  <si>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</si>
  <si>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</si>
  <si>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</si>
  <si>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</si>
  <si>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</si>
  <si>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</si>
  <si>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</si>
  <si>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</si>
  <si>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</si>
  <si>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</si>
  <si>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</si>
  <si>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</si>
  <si>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</si>
  <si>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</si>
  <si>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</si>
  <si>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</si>
  <si>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</si>
  <si>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</si>
  <si>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</si>
  <si>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</si>
  <si>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</si>
  <si>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</si>
  <si>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</si>
  <si>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</si>
  <si>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</si>
  <si>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</si>
  <si>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</si>
  <si>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</si>
  <si>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</si>
  <si>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</si>
  <si>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</si>
  <si>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</si>
  <si>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</si>
  <si>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</si>
  <si>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</si>
  <si>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</si>
  <si>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</si>
  <si>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</si>
  <si>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</si>
  <si>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</si>
  <si>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</si>
  <si>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</si>
  <si>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</si>
  <si>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</si>
  <si>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</si>
  <si>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</si>
  <si>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</si>
  <si>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</si>
  <si>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</si>
  <si>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</si>
  <si>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</si>
  <si>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</si>
  <si>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</si>
  <si>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</si>
  <si>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</si>
  <si>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</si>
  <si>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</si>
  <si>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</si>
  <si>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</si>
  <si>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</si>
  <si>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</si>
  <si>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</si>
  <si>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</si>
  <si>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</si>
  <si>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</si>
  <si>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</si>
  <si>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</si>
  <si>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</si>
  <si>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</si>
  <si>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</si>
  <si>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</si>
  <si>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</si>
  <si>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</si>
  <si>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</si>
  <si>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</si>
  <si>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</si>
  <si>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</si>
  <si>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</si>
  <si>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</si>
  <si>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</si>
  <si>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</si>
  <si>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</si>
  <si>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</si>
  <si>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</si>
  <si>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</si>
  <si>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</si>
  <si>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</si>
  <si>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</si>
  <si>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</si>
  <si>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</si>
  <si>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</si>
  <si>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</si>
  <si>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</si>
  <si>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</si>
  <si>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</si>
  <si>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</si>
  <si>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</si>
  <si>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</si>
  <si>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</si>
  <si>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</si>
  <si>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</si>
  <si>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</si>
  <si>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</si>
  <si>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</si>
  <si>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</si>
  <si>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</si>
  <si>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</si>
  <si>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</si>
  <si>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</si>
  <si>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</si>
  <si>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</si>
  <si>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</si>
  <si>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</si>
  <si>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</si>
  <si>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</si>
  <si>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</si>
  <si>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</si>
  <si>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</si>
  <si>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</si>
  <si>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</si>
  <si>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</si>
  <si>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</si>
  <si>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</si>
  <si>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</si>
  <si>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</si>
  <si>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</si>
  <si>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</si>
  <si>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</si>
  <si>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</si>
  <si>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</si>
  <si>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</si>
  <si>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</si>
  <si>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</si>
  <si>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</si>
  <si>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</si>
  <si>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</si>
  <si>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</si>
  <si>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</si>
  <si>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</si>
  <si>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</si>
  <si>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</si>
  <si>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</si>
  <si>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</si>
  <si>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</si>
  <si>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</si>
  <si>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</si>
  <si>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</si>
  <si>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</si>
  <si>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</si>
  <si>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</si>
  <si>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</si>
  <si>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</si>
  <si>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</si>
  <si>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</si>
  <si>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</si>
  <si>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</si>
  <si>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</si>
  <si>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</si>
  <si>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</si>
  <si>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</si>
  <si>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</si>
  <si>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</si>
  <si>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</si>
  <si>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</si>
  <si>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</si>
  <si>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</si>
  <si>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</si>
  <si>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</si>
  <si>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</si>
  <si>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</si>
  <si>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</si>
  <si>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</si>
  <si>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</si>
  <si>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</si>
  <si>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</si>
  <si>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</si>
  <si>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</si>
  <si>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</si>
  <si>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</si>
  <si>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</si>
  <si>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</si>
  <si>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</si>
  <si>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</si>
  <si>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</si>
  <si>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</si>
  <si>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</si>
  <si>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</si>
  <si>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</si>
  <si>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</si>
  <si>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</si>
  <si>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</si>
  <si>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</si>
  <si>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</si>
  <si>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</si>
  <si>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</si>
  <si>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</si>
  <si>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</si>
  <si>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</si>
  <si>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</si>
  <si>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</si>
  <si>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</si>
  <si>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</si>
  <si>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</si>
  <si>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</si>
  <si>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</si>
  <si>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</si>
  <si>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</si>
  <si>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</si>
  <si>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</si>
  <si>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</si>
  <si>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</si>
  <si>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</si>
  <si>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</si>
  <si>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</si>
  <si>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</si>
  <si>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</si>
  <si>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</si>
  <si>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</si>
  <si>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</si>
  <si>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</si>
  <si>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</si>
  <si>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</si>
  <si>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</si>
  <si>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</si>
  <si>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</si>
  <si>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</si>
  <si>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</si>
  <si>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</si>
  <si>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</si>
  <si>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</si>
  <si>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</si>
  <si>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</si>
  <si>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</si>
  <si>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</si>
  <si>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</si>
  <si>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</si>
  <si>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</si>
  <si>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</si>
  <si>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</si>
  <si>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</si>
  <si>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</si>
  <si>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</si>
  <si>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</si>
  <si>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</si>
  <si>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</si>
  <si>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</si>
  <si>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</si>
  <si>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</si>
  <si>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</si>
  <si>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</si>
  <si>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</si>
  <si>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</si>
  <si>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</si>
  <si>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</si>
  <si>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</si>
  <si>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</si>
  <si>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</si>
  <si>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</si>
  <si>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</si>
  <si>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</si>
  <si>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</si>
  <si>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</si>
  <si>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</si>
  <si>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</si>
  <si>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</si>
  <si>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</si>
  <si>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</si>
  <si>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</si>
  <si>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</si>
  <si>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</si>
  <si>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</si>
  <si>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</si>
  <si>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</si>
  <si>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</si>
  <si>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</si>
  <si>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</si>
  <si>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</si>
  <si>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</si>
  <si>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</si>
  <si>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</si>
  <si>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</si>
  <si>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</si>
  <si>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</si>
  <si>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</si>
  <si>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</si>
  <si>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</si>
  <si>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</si>
  <si>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</si>
  <si>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</si>
  <si>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</si>
  <si>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</si>
  <si>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</si>
  <si>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</si>
  <si>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</si>
  <si>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</si>
  <si>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</si>
  <si>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</si>
  <si>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</si>
  <si>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</si>
  <si>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</si>
  <si>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</si>
  <si>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</si>
  <si>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</si>
  <si>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</si>
  <si>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</si>
  <si>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</si>
  <si>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</si>
  <si>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</si>
  <si>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</si>
  <si>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</si>
  <si>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</si>
  <si>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</si>
  <si>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</si>
  <si>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</si>
  <si>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</si>
  <si>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</si>
  <si>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</si>
  <si>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</si>
  <si>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</si>
  <si>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</si>
  <si>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</si>
  <si>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</si>
  <si>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</si>
  <si>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</si>
  <si>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</si>
  <si>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</si>
  <si>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</si>
  <si>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</si>
  <si>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</si>
  <si>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</si>
  <si>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</si>
  <si>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</si>
  <si>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</si>
  <si>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</si>
  <si>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</si>
  <si>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</si>
  <si>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</si>
  <si>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</si>
  <si>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</si>
  <si>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</si>
  <si>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</si>
  <si>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</si>
  <si>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</si>
  <si>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</si>
  <si>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</si>
  <si>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</si>
  <si>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</si>
  <si>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</si>
  <si>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</si>
  <si>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</si>
  <si>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</si>
  <si>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</si>
  <si>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</si>
  <si>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</si>
  <si>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</si>
  <si>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</si>
  <si>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</si>
  <si>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</si>
  <si>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</si>
  <si>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</si>
  <si>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</si>
  <si>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</si>
  <si>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</si>
  <si>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</si>
  <si>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</si>
  <si>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</si>
  <si>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</si>
  <si>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</si>
  <si>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</si>
  <si>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</si>
  <si>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</si>
  <si>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</si>
  <si>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</si>
  <si>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</si>
  <si>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</si>
  <si>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</si>
  <si>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</si>
  <si>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</si>
  <si>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</si>
  <si>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</si>
  <si>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</si>
  <si>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</si>
  <si>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</si>
  <si>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</si>
  <si>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</si>
  <si>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</si>
  <si>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</si>
  <si>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</si>
  <si>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</si>
  <si>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</si>
  <si>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</si>
  <si>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</si>
  <si>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</si>
  <si>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</si>
  <si>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</si>
  <si>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</si>
  <si>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</si>
  <si>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</si>
  <si>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</si>
  <si>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</si>
  <si>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</si>
  <si>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</si>
  <si>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</si>
  <si>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</si>
  <si>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</si>
  <si>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</si>
  <si>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</si>
  <si>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</si>
  <si>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</si>
  <si>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</si>
  <si>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</si>
  <si>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</si>
  <si>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</si>
  <si>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</si>
  <si>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</si>
  <si>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</si>
  <si>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</si>
  <si>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</si>
  <si>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</si>
  <si>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</si>
  <si>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</si>
  <si>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</si>
  <si>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</si>
  <si>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</si>
  <si>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</si>
  <si>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</si>
  <si>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</si>
  <si>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</si>
  <si>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</si>
  <si>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</si>
  <si>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</si>
  <si>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</si>
  <si>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</si>
  <si>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</si>
  <si>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</si>
  <si>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</si>
  <si>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</si>
  <si>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</si>
  <si>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</si>
  <si>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</si>
  <si>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</si>
  <si>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</si>
  <si>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</si>
  <si>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</si>
  <si>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</si>
  <si>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</si>
  <si>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</si>
  <si>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</si>
  <si>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</si>
  <si>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</si>
  <si>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</si>
  <si>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</si>
  <si>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</si>
  <si>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</si>
  <si>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</si>
  <si>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</si>
  <si>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</si>
  <si>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</si>
  <si>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</si>
  <si>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</si>
  <si>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</si>
  <si>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</si>
  <si>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</si>
  <si>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</si>
  <si>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</si>
  <si>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</si>
  <si>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</si>
  <si>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</si>
  <si>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</si>
  <si>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</si>
  <si>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</si>
  <si>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</si>
  <si>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</si>
  <si>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</si>
  <si>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</si>
  <si>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</si>
  <si>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</si>
  <si>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</si>
  <si>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</si>
  <si>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</si>
  <si>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</si>
  <si>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</si>
  <si>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</si>
  <si>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</si>
  <si>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</si>
  <si>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</si>
  <si>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</si>
  <si>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</si>
  <si>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</si>
  <si>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</si>
  <si>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</si>
  <si>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</si>
  <si>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</si>
  <si>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</si>
  <si>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</si>
  <si>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</si>
  <si>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</si>
  <si>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</si>
  <si>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</si>
  <si>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</si>
  <si>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</si>
  <si>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</si>
  <si>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</si>
  <si>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</si>
  <si>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</si>
  <si>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</si>
  <si>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</si>
  <si>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</si>
  <si>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</si>
  <si>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</si>
  <si>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</si>
  <si>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</si>
  <si>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</si>
  <si>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</si>
  <si>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</si>
  <si>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</si>
  <si>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</si>
  <si>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</si>
  <si>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</si>
  <si>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</si>
  <si>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</si>
  <si>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</si>
  <si>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</si>
  <si>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</si>
  <si>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</si>
  <si>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</si>
  <si>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</si>
  <si>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</si>
  <si>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</si>
  <si>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</si>
  <si>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</si>
  <si>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</si>
  <si>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</si>
  <si>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</si>
  <si>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</si>
  <si>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</si>
  <si>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</si>
  <si>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</si>
  <si>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</si>
  <si>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</si>
  <si>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</si>
  <si>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</si>
  <si>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</si>
  <si>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</si>
  <si>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</si>
  <si>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</si>
  <si>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</si>
  <si>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</si>
  <si>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</si>
  <si>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</si>
  <si>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</si>
  <si>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</si>
  <si>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</si>
  <si>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</si>
  <si>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</si>
  <si>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</si>
  <si>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</si>
  <si>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</si>
  <si>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</si>
  <si>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</si>
  <si>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</si>
  <si>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</si>
  <si>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</si>
  <si>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</si>
  <si>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</si>
  <si>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</si>
  <si>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</si>
  <si>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</si>
  <si>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</si>
  <si>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</si>
  <si>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</si>
  <si>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</si>
  <si>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</si>
  <si>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</si>
  <si>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</si>
  <si>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</si>
  <si>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</si>
  <si>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</si>
  <si>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</si>
  <si>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</si>
  <si>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</si>
  <si>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</si>
  <si>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</si>
  <si>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</si>
  <si>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</si>
  <si>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</si>
  <si>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</si>
  <si>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</si>
  <si>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</si>
  <si>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</si>
  <si>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</si>
  <si>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</si>
  <si>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</si>
  <si>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</si>
  <si>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</si>
  <si>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</si>
  <si>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</si>
  <si>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</si>
  <si>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</si>
  <si>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</si>
  <si>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</si>
  <si>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</si>
  <si>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</si>
  <si>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</si>
  <si>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</si>
  <si>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</si>
  <si>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</si>
  <si>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</si>
  <si>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</si>
  <si>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</si>
  <si>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</si>
  <si>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</si>
  <si>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</si>
  <si>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</si>
  <si>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</si>
  <si>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</si>
  <si>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</si>
  <si>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</si>
  <si>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</si>
  <si>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</si>
  <si>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</si>
  <si>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</si>
  <si>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</si>
  <si>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</si>
  <si>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</si>
  <si>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</si>
  <si>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</si>
  <si>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</si>
  <si>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</si>
  <si>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</si>
  <si>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</si>
  <si>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</si>
  <si>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</si>
  <si>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</si>
  <si>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</si>
  <si>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</si>
  <si>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</si>
  <si>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</si>
  <si>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</si>
  <si>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</si>
  <si>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</si>
  <si>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</si>
  <si>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</si>
  <si>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</si>
  <si>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</si>
  <si>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</si>
  <si>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</si>
  <si>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</si>
  <si>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</si>
  <si>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</si>
  <si>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</si>
  <si>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</si>
  <si>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</si>
  <si>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</si>
  <si>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</si>
  <si>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</si>
  <si>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</si>
  <si>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</si>
  <si>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</si>
  <si>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</si>
  <si>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</si>
  <si>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</si>
  <si>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</si>
  <si>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</si>
  <si>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</si>
  <si>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</si>
  <si>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</si>
  <si>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</si>
  <si>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</si>
  <si>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</si>
  <si>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</si>
  <si>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</si>
  <si>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</si>
  <si>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</si>
  <si>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</si>
  <si>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</si>
  <si>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</si>
  <si>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</si>
  <si>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</si>
  <si>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</si>
  <si>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</si>
  <si>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</si>
  <si>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</si>
  <si>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</si>
  <si>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</si>
  <si>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</si>
  <si>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</si>
  <si>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</si>
  <si>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</si>
  <si>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</si>
  <si>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</si>
  <si>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</si>
  <si>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</si>
  <si>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</si>
  <si>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</si>
  <si>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</si>
  <si>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</si>
  <si>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</si>
  <si>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</si>
  <si>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</si>
  <si>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</si>
  <si>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</si>
  <si>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</si>
  <si>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</si>
  <si>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</si>
  <si>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</si>
  <si>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</si>
  <si>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</si>
  <si>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</si>
  <si>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</si>
  <si>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</si>
  <si>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</si>
  <si>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</si>
  <si>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</si>
  <si>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</si>
  <si>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</si>
  <si>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</si>
  <si>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</si>
  <si>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</si>
  <si>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</si>
  <si>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</si>
  <si>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</si>
  <si>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</si>
  <si>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</si>
  <si>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</si>
  <si>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</si>
  <si>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</si>
  <si>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</si>
  <si>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</si>
  <si>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</si>
  <si>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</si>
  <si>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</si>
  <si>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</si>
  <si>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</si>
  <si>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</si>
  <si>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</si>
  <si>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</si>
  <si>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</si>
  <si>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</si>
  <si>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</si>
  <si>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</si>
  <si>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</si>
  <si>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</si>
  <si>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</si>
  <si>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</si>
  <si>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</si>
  <si>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</si>
  <si>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</si>
  <si>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</si>
  <si>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</si>
  <si>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</si>
  <si>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</si>
  <si>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</si>
  <si>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</si>
  <si>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</si>
  <si>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</si>
  <si>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</si>
  <si>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</si>
  <si>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</si>
  <si>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</si>
  <si>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</si>
  <si>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</si>
  <si>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</si>
  <si>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</si>
  <si>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</si>
  <si>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</si>
  <si>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</si>
  <si>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</si>
  <si>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</si>
  <si>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</si>
  <si>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</si>
  <si>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</si>
  <si>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</si>
  <si>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</si>
  <si>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</si>
  <si>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</si>
  <si>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</si>
  <si>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</si>
  <si>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</si>
  <si>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</si>
  <si>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</si>
  <si>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</si>
  <si>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</si>
  <si>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</si>
  <si>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</si>
  <si>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</si>
  <si>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</si>
  <si>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</si>
  <si>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</si>
  <si>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</si>
  <si>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</si>
  <si>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</si>
  <si>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</si>
  <si>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</si>
  <si>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</si>
  <si>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</si>
  <si>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</si>
  <si>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</si>
  <si>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</si>
  <si>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</si>
  <si>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</si>
  <si>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</si>
  <si>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</si>
  <si>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</si>
  <si>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</si>
  <si>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</si>
  <si>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</si>
  <si>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</si>
  <si>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</si>
  <si>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</si>
  <si>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</si>
  <si>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</si>
  <si>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</si>
  <si>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</si>
  <si>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</si>
  <si>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</si>
  <si>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</si>
  <si>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</si>
  <si>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</si>
  <si>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</si>
  <si>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</si>
  <si>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</si>
  <si>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</si>
  <si>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</si>
  <si>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</si>
  <si>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</si>
  <si>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</si>
  <si>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</si>
  <si>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</si>
  <si>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</si>
  <si>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</si>
  <si>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</si>
  <si>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</si>
  <si>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</si>
  <si>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</si>
  <si>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</si>
  <si>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</si>
  <si>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</si>
  <si>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</si>
  <si>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</si>
  <si>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</si>
  <si>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</si>
  <si>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</si>
  <si>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</si>
  <si>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</si>
  <si>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</si>
  <si>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</si>
  <si>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</si>
  <si>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</si>
  <si>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</si>
  <si>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</si>
  <si>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</si>
  <si>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</si>
  <si>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</si>
  <si>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</si>
  <si>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</si>
  <si>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</si>
  <si>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</si>
  <si>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</si>
  <si>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</si>
  <si>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</si>
  <si>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</si>
  <si>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</si>
  <si>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</si>
  <si>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</si>
  <si>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</si>
  <si>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</si>
  <si>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</si>
  <si>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</si>
  <si>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</si>
  <si>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</si>
  <si>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</si>
  <si>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</si>
  <si>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</si>
  <si>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</si>
  <si>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</si>
  <si>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</si>
  <si>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</si>
  <si>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</si>
  <si>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</si>
  <si>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</si>
  <si>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</si>
  <si>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</si>
  <si>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</si>
  <si>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</si>
  <si>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</si>
  <si>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</si>
  <si>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</si>
  <si>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</si>
  <si>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</si>
  <si>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</si>
  <si>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</si>
  <si>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</si>
  <si>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</si>
  <si>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</si>
  <si>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</si>
  <si>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</si>
  <si>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</si>
  <si>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</si>
  <si>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</si>
  <si>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</si>
  <si>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</si>
  <si>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</si>
  <si>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</si>
  <si>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</si>
  <si>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</si>
  <si>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</si>
  <si>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</si>
  <si>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</si>
  <si>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</si>
  <si>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</si>
  <si>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</si>
  <si>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</si>
  <si>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</si>
  <si>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</si>
  <si>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</si>
  <si>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</si>
  <si>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</si>
  <si>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</si>
  <si>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</si>
  <si>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</si>
  <si>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</si>
  <si>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</si>
  <si>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</si>
  <si>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</si>
  <si>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</si>
  <si>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</si>
  <si>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</si>
  <si>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</si>
  <si>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</si>
  <si>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</si>
  <si>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</si>
  <si>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</si>
  <si>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</si>
  <si>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</si>
  <si>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</si>
  <si>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</si>
  <si>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</si>
  <si>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</si>
  <si>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</si>
  <si>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</si>
  <si>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</si>
  <si>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</si>
  <si>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</si>
  <si>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</si>
  <si>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</si>
  <si>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</si>
  <si>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</si>
  <si>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</si>
  <si>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</si>
  <si>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</si>
  <si>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</si>
  <si>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</si>
  <si>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</si>
  <si>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</si>
  <si>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</si>
  <si>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</si>
  <si>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</si>
  <si>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</si>
  <si>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</si>
  <si>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</si>
  <si>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</si>
  <si>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</si>
  <si>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</si>
  <si>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</si>
  <si>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</si>
  <si>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</si>
  <si>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</si>
  <si>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</si>
  <si>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</si>
  <si>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</si>
  <si>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</si>
  <si>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</si>
  <si>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</si>
  <si>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</si>
  <si>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</si>
  <si>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</si>
  <si>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</si>
  <si>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</si>
  <si>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</si>
  <si>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</si>
  <si>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</si>
  <si>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</si>
  <si>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</si>
  <si>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</si>
  <si>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</si>
  <si>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</si>
  <si>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</si>
  <si>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</si>
  <si>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</si>
  <si>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</si>
  <si>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</si>
  <si>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</si>
  <si>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</si>
  <si>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</si>
  <si>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</si>
  <si>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</si>
  <si>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</si>
  <si>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</si>
  <si>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</si>
  <si>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</si>
  <si>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</si>
  <si>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</si>
  <si>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</si>
  <si>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</si>
  <si>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</si>
  <si>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</si>
  <si>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</si>
  <si>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</si>
  <si>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</si>
  <si>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</si>
  <si>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</si>
  <si>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</si>
  <si>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</si>
  <si>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</si>
  <si>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</si>
  <si>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</si>
  <si>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</si>
  <si>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</si>
  <si>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</si>
  <si>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</si>
  <si>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</si>
  <si>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</si>
  <si>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</si>
  <si>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</si>
  <si>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</si>
  <si>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</si>
  <si>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</si>
  <si>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</si>
  <si>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</si>
  <si>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</si>
  <si>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</si>
  <si>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</si>
  <si>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</si>
  <si>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</si>
  <si>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</si>
  <si>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</si>
  <si>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</si>
  <si>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</si>
  <si>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</si>
  <si>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</si>
  <si>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</si>
  <si>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</si>
  <si>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</si>
  <si>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</si>
  <si>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</si>
  <si>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</si>
  <si>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</si>
  <si>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</si>
  <si>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</si>
  <si>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</si>
  <si>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</si>
  <si>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</si>
  <si>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</si>
  <si>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</si>
  <si>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</si>
  <si>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</si>
  <si>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</si>
  <si>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</si>
  <si>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</si>
  <si>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</si>
  <si>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</si>
  <si>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</si>
  <si>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</si>
  <si>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</si>
  <si>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</si>
  <si>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</si>
  <si>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</si>
  <si>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</si>
  <si>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</si>
  <si>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</si>
  <si>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</si>
  <si>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</si>
  <si>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</si>
  <si>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</si>
  <si>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</si>
  <si>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</si>
  <si>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</si>
  <si>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</si>
  <si>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</si>
  <si>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</si>
  <si>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</si>
  <si>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</si>
  <si>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</si>
  <si>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</si>
  <si>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</si>
  <si>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</si>
  <si>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</si>
  <si>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</si>
  <si>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</si>
  <si>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</si>
  <si>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</si>
  <si>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</si>
  <si>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</si>
  <si>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</si>
  <si>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</si>
  <si>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</si>
  <si>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</si>
  <si>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</si>
  <si>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</si>
  <si>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</si>
  <si>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</si>
  <si>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</si>
  <si>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</si>
  <si>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</si>
  <si>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</si>
  <si>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</si>
  <si>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</si>
  <si>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</si>
  <si>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</si>
  <si>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</si>
  <si>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</si>
  <si>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</si>
  <si>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</si>
  <si>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</si>
  <si>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</si>
  <si>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</si>
  <si>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</si>
  <si>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</si>
  <si>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</si>
  <si>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</si>
  <si>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</si>
  <si>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</si>
  <si>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</si>
  <si>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</si>
  <si>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</si>
  <si>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</si>
  <si>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</si>
  <si>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</si>
  <si>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</si>
  <si>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</si>
  <si>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</si>
  <si>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</si>
  <si>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</si>
  <si>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</si>
  <si>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</si>
  <si>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</si>
  <si>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</si>
  <si>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</si>
  <si>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</si>
  <si>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</si>
  <si>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</si>
  <si>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</si>
  <si>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</si>
  <si>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</si>
  <si>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</si>
  <si>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</si>
  <si>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</si>
  <si>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</si>
  <si>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</si>
  <si>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</si>
  <si>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</si>
  <si>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</si>
  <si>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</si>
  <si>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</si>
  <si>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</si>
  <si>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</si>
  <si>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</si>
  <si>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</si>
  <si>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</si>
  <si>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</si>
  <si>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</si>
  <si>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</si>
  <si>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</si>
  <si>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</si>
  <si>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</si>
  <si>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</si>
  <si>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</si>
  <si>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</si>
  <si>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</si>
  <si>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</si>
  <si>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</si>
  <si>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</si>
  <si>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</si>
  <si>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</si>
  <si>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</si>
  <si>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</si>
  <si>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</si>
  <si>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</si>
  <si>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</si>
  <si>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</si>
  <si>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</si>
  <si>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</si>
  <si>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</si>
  <si>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</si>
  <si>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</si>
  <si>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</si>
  <si>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</si>
  <si>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</si>
  <si>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</si>
  <si>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</si>
  <si>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</si>
  <si>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</si>
  <si>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</si>
  <si>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</si>
  <si>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</si>
  <si>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</si>
  <si>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</si>
  <si>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</si>
  <si>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</si>
  <si>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</si>
  <si>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</si>
  <si>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</si>
  <si>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</si>
  <si>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</si>
  <si>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</si>
  <si>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</si>
  <si>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</si>
  <si>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</si>
  <si>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</si>
  <si>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</si>
  <si>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</si>
  <si>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</si>
  <si>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</si>
  <si>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</si>
  <si>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</si>
  <si>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</si>
  <si>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</si>
  <si>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</si>
  <si>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</si>
  <si>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</si>
  <si>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</si>
  <si>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</si>
  <si>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</si>
  <si>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</si>
  <si>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</si>
  <si>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</si>
  <si>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</si>
  <si>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</si>
  <si>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</si>
  <si>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</si>
  <si>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</si>
  <si>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</si>
  <si>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</si>
  <si>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</si>
  <si>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</si>
  <si>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</si>
  <si>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</si>
  <si>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</si>
  <si>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</si>
  <si>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</si>
  <si>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</si>
  <si>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</si>
  <si>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</si>
  <si>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</si>
  <si>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</si>
  <si>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</si>
  <si>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</si>
  <si>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</si>
  <si>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</si>
  <si>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</si>
  <si>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</si>
  <si>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</si>
  <si>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</si>
  <si>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</si>
  <si>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</si>
  <si>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</si>
  <si>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</si>
  <si>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</si>
  <si>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</si>
  <si>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</si>
  <si>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</si>
  <si>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</si>
  <si>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</si>
  <si>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</si>
  <si>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</si>
  <si>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</si>
  <si>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</si>
  <si>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</si>
  <si>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</si>
  <si>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</si>
  <si>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</si>
  <si>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</si>
  <si>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</si>
  <si>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</si>
  <si>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</si>
  <si>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</si>
  <si>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</si>
  <si>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</si>
  <si>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</si>
  <si>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</si>
  <si>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</si>
  <si>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</si>
  <si>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</si>
  <si>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</si>
  <si>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</si>
  <si>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</si>
  <si>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</si>
  <si>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</si>
  <si>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</si>
  <si>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</si>
  <si>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</si>
  <si>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</si>
  <si>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</si>
  <si>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</si>
  <si>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</si>
  <si>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</si>
  <si>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</si>
  <si>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</si>
  <si>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</si>
  <si>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</si>
  <si>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</si>
  <si>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</si>
  <si>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</si>
  <si>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</si>
  <si>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</si>
  <si>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</si>
  <si>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</si>
  <si>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</si>
  <si>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</si>
  <si>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</si>
  <si>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</si>
  <si>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</si>
  <si>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</si>
  <si>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</si>
  <si>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</si>
  <si>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</si>
  <si>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</si>
  <si>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</si>
  <si>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</si>
  <si>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</si>
  <si>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</si>
  <si>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</si>
  <si>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</si>
  <si>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</si>
  <si>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</si>
  <si>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</si>
  <si>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</si>
  <si>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</si>
  <si>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</si>
  <si>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</si>
  <si>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</si>
  <si>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</si>
  <si>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</si>
  <si>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</si>
  <si>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</si>
  <si>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</si>
  <si>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</si>
  <si>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</si>
  <si>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</si>
  <si>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</si>
  <si>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</si>
  <si>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</si>
  <si>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</si>
  <si>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</si>
  <si>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</si>
  <si>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</si>
  <si>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</si>
  <si>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</si>
  <si>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</si>
  <si>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</si>
  <si>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</si>
  <si>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</si>
  <si>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</si>
  <si>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</si>
  <si>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</si>
  <si>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</si>
  <si>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</si>
  <si>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</si>
  <si>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</si>
  <si>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</si>
  <si>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</si>
  <si>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</si>
  <si>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</si>
  <si>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</si>
  <si>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</si>
  <si>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</si>
  <si>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</si>
  <si>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</si>
  <si>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</si>
  <si>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</si>
  <si>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</si>
  <si>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</si>
  <si>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</si>
  <si>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</si>
  <si>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</si>
  <si>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</si>
  <si>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</si>
  <si>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</si>
  <si>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</si>
  <si>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</si>
  <si>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</si>
  <si>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</si>
  <si>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</si>
  <si>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</si>
  <si>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</si>
  <si>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</si>
  <si>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</si>
  <si>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</si>
  <si>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</si>
  <si>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</si>
  <si>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</si>
  <si>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</si>
  <si>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</si>
  <si>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</si>
  <si>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</si>
  <si>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</si>
  <si>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</si>
  <si>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</si>
  <si>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</si>
  <si>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</si>
  <si>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</si>
  <si>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</si>
  <si>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</si>
  <si>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</si>
  <si>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</si>
  <si>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</si>
  <si>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</si>
  <si>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</si>
  <si>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</si>
  <si>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</si>
  <si>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</si>
  <si>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</si>
  <si>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</si>
  <si>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</si>
  <si>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</si>
  <si>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</si>
  <si>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</si>
  <si>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</si>
  <si>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</si>
  <si>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</si>
  <si>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</si>
  <si>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</si>
  <si>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</si>
  <si>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</si>
  <si>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</si>
  <si>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</si>
  <si>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</si>
  <si>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</si>
  <si>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</si>
  <si>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</si>
  <si>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</si>
  <si>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</si>
  <si>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</si>
  <si>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</si>
  <si>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</si>
  <si>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</si>
  <si>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</si>
  <si>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</si>
  <si>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</si>
  <si>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</si>
  <si>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</si>
  <si>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</si>
  <si>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</si>
  <si>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</si>
  <si>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</si>
  <si>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</si>
  <si>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</si>
  <si>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</si>
  <si>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</si>
  <si>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</si>
  <si>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</si>
  <si>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</si>
  <si>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</si>
  <si>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</si>
  <si>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</si>
  <si>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</si>
  <si>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</si>
  <si>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</si>
  <si>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</si>
  <si>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</si>
  <si>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</si>
  <si>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</si>
  <si>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</si>
  <si>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</si>
  <si>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</si>
  <si>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</si>
  <si>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</si>
  <si>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</si>
  <si>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</si>
  <si>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</si>
  <si>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</si>
  <si>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</si>
  <si>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</si>
  <si>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</si>
  <si>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</si>
  <si>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</si>
  <si>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</si>
  <si>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</si>
  <si>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</si>
  <si>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</si>
  <si>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</si>
  <si>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</si>
  <si>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</si>
  <si>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</si>
  <si>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</si>
  <si>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</si>
  <si>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</si>
  <si>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</si>
  <si>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</si>
  <si>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</si>
  <si>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</si>
  <si>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</si>
  <si>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</si>
  <si>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</si>
  <si>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</si>
  <si>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</si>
  <si>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</si>
  <si>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</si>
  <si>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</si>
  <si>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</si>
  <si>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</si>
  <si>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</si>
  <si>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</si>
  <si>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</si>
  <si>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</si>
  <si>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</si>
  <si>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</si>
  <si>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</si>
  <si>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</si>
  <si>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</si>
  <si>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</si>
  <si>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</si>
  <si>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</si>
  <si>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</si>
  <si>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</si>
  <si>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</si>
  <si>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</si>
  <si>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</si>
  <si>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</si>
  <si>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</si>
  <si>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</si>
  <si>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</si>
  <si>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</si>
  <si>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</si>
  <si>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</si>
  <si>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</si>
  <si>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</si>
  <si>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</si>
  <si>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</si>
  <si>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</si>
  <si>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</si>
  <si>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</si>
  <si>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</si>
  <si>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</si>
  <si>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</si>
  <si>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</si>
  <si>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4144224415 (4661)</t>
  </si>
  <si>
    <t>4144224922 (6691)</t>
  </si>
  <si>
    <t>4144257789 (6572)</t>
  </si>
  <si>
    <t>4144298554 (1563)</t>
  </si>
  <si>
    <t>4144299122 (4694)</t>
  </si>
  <si>
    <t>4144300310 (4560)</t>
  </si>
  <si>
    <t>4144309490 (3735)</t>
  </si>
  <si>
    <t>4144311052 (6211)</t>
  </si>
  <si>
    <t>4144311508 (6504)</t>
  </si>
  <si>
    <t>4144318588 (5127)</t>
  </si>
  <si>
    <t>4144321425 (4547)</t>
  </si>
  <si>
    <t>4144331004 (6286)</t>
  </si>
  <si>
    <t>4144332003 (6581)</t>
  </si>
  <si>
    <t>4144332405 (4296)</t>
  </si>
  <si>
    <t>4144333621 (5234)</t>
  </si>
  <si>
    <t>4144334672 (4075)</t>
  </si>
  <si>
    <t>4144347406 (4098)</t>
  </si>
  <si>
    <t>4144348322 (6687)</t>
  </si>
  <si>
    <t>4144349548 (1682)</t>
  </si>
  <si>
    <t>4144350817 (4548)</t>
  </si>
  <si>
    <t>4144352469 (5999)</t>
  </si>
  <si>
    <t>4144352761 (4278)</t>
  </si>
  <si>
    <t>4144357140 (5228)</t>
  </si>
  <si>
    <t>4144359072 (6704)</t>
  </si>
  <si>
    <t>4144359542 (4573)</t>
  </si>
  <si>
    <t>4144363584 (5481)</t>
  </si>
  <si>
    <t>4144363915 (3409)</t>
  </si>
  <si>
    <t>4144368427 (4530)</t>
  </si>
  <si>
    <t>4144368478 (1614)</t>
  </si>
  <si>
    <t>4144369025 (3490)</t>
  </si>
  <si>
    <t>4144371461 (6691)</t>
  </si>
  <si>
    <t>4144373059 (3636)</t>
  </si>
  <si>
    <t>4144374518 (6211)</t>
  </si>
  <si>
    <t>4144374574 (6567)</t>
  </si>
  <si>
    <t>4144379155 (3444)</t>
  </si>
  <si>
    <t>4144379503 (6655)</t>
  </si>
  <si>
    <t>4144379832 (5103)</t>
  </si>
  <si>
    <t>4144380602 (3234)</t>
  </si>
  <si>
    <t>4144382203 (6487)</t>
  </si>
  <si>
    <t>4144383335 (4150)</t>
  </si>
  <si>
    <t>4144383844 (1615)</t>
  </si>
  <si>
    <t>4144384138 (6537)</t>
  </si>
  <si>
    <t>4144385838 (4572)</t>
  </si>
  <si>
    <t>4144385942 (6607)</t>
  </si>
  <si>
    <t>4144387430 (3376)</t>
  </si>
  <si>
    <t>4144391684 (3457)</t>
  </si>
  <si>
    <t>4144391957 (4299)</t>
  </si>
  <si>
    <t>4144392099 (5123)</t>
  </si>
  <si>
    <t>4144393480 (6483)</t>
  </si>
  <si>
    <t>4144393819 (6652)</t>
  </si>
  <si>
    <t>4144393844 (4694)</t>
  </si>
  <si>
    <t>4144393938 (6150)</t>
  </si>
  <si>
    <t>4144395373 (4960)</t>
  </si>
  <si>
    <t>4144395858 (4286)</t>
  </si>
  <si>
    <t>4144396289 (3697)</t>
  </si>
  <si>
    <t>4144396658 (3947)</t>
  </si>
  <si>
    <t>4144396814 (5480)</t>
  </si>
  <si>
    <t>4144397064 (3396)</t>
  </si>
  <si>
    <t>4144397527 (6573)</t>
  </si>
  <si>
    <t>4144398005 (5707)</t>
  </si>
  <si>
    <t>4144398193 (5126)</t>
  </si>
  <si>
    <t>4144398465 (5437)</t>
  </si>
  <si>
    <t>4144398662 (4549)</t>
  </si>
  <si>
    <t>4144398722 (4932)</t>
  </si>
  <si>
    <t>4144399903 (5984)</t>
  </si>
  <si>
    <t>4144399918 (4675)</t>
  </si>
  <si>
    <t>4144400095 (6426)</t>
  </si>
  <si>
    <t>4144400301 (4674)</t>
  </si>
  <si>
    <t>4144401308 (4257)</t>
  </si>
  <si>
    <t>4144403953 (1640)</t>
  </si>
  <si>
    <t>4144404073 (5078)</t>
  </si>
  <si>
    <t>4144404104 (3902)</t>
  </si>
  <si>
    <t>4144404207 (6733)</t>
  </si>
  <si>
    <t>4144404409 (6317)</t>
  </si>
  <si>
    <t>4144404462 (4130)</t>
  </si>
  <si>
    <t>4144415060 (1607)</t>
  </si>
  <si>
    <t>4144415434 (1679)</t>
  </si>
  <si>
    <t>4144415629 (6514)</t>
  </si>
  <si>
    <t>4144416582 (4034)</t>
  </si>
  <si>
    <t>4144417354 (6661)</t>
  </si>
  <si>
    <t>4144417387 (3099)</t>
  </si>
  <si>
    <t>4144417652 (3794)</t>
  </si>
  <si>
    <t>4144419094 (4560)</t>
  </si>
  <si>
    <t>4144419704 (1704)</t>
  </si>
  <si>
    <t>4144419851 (3424)</t>
  </si>
  <si>
    <t>4144419899 (5718)</t>
  </si>
  <si>
    <t>4144445132 (6597)</t>
  </si>
  <si>
    <t>4144450933 (1540)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</si>
</sst>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9" sqref="L9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sale'!$A$2:$C$1596,2,0),"")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sale'!$A$2:$C$1596,2,0),"")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sale'!$A$2:$C$1596,2,0),"")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sale'!$A$2:$C$1596,2,0),"")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sale'!$A$2:$C$1596,2,0),"")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sale'!$A$2:$C$1596,2,0),"")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sale'!$A$2:$C$1596,2,0),"")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sale'!$A$2:$C$1596,2,0),"")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sale'!$A$2:$C$1596,2,0),"")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sale'!$A$2:$C$1596,2,0),"")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sale'!$A$2:$C$1596,2,0),"")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sale'!$A$2:$C$1596,2,0),"")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sale'!$A$2:$C$1596,2,0),"")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sale'!$A$2:$C$1596,2,0),"")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sale'!$A$2:$C$1596,2,0),"")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sale'!$A$2:$C$1596,2,0),"")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sale'!$A$2:$C$1596,2,0),"")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sale'!$A$2:$C$1596,2,0),"")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sale'!$A$2:$C$1596,2,0),"")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sale'!$A$2:$C$1596,2,0),"")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sale'!$A$2:$C$1596,2,0),"")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sale'!$A$2:$C$1596,2,0),"")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sale'!$A$2:$C$1596,2,0),"")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sale'!$A$2:$C$1596,2,0),"")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sale'!$A$2:$C$1596,2,0),"")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sale'!$A$2:$C$1596,2,0),"")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sale'!$A$2:$C$1596,2,0),"")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sale'!$A$2:$C$1596,2,0),"")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sale'!$A$2:$C$1596,2,0),"")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sale'!$A$2:$C$1596,2,0),"")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sale'!$A$2:$C$1596,2,0),"")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sale'!$A$2:$C$1596,2,0),"")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sale'!$A$2:$C$1596,2,0),"")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sale'!$A$2:$C$1596,2,0),"")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sale'!$A$2:$C$1596,2,0),"")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sale'!$A$2:$C$1596,2,0),"")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sale'!$A$2:$C$1596,2,0),"")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sale'!$A$2:$C$1596,2,0),"")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sale'!$A$2:$C$1596,2,0),"")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sale'!$A$2:$C$1596,2,0),"")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sale'!$A$2:$C$1596,2,0),"")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sale'!$A$2:$C$1596,2,0),"")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sale'!$A$2:$C$1596,2,0),"")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sale'!$A$2:$C$1596,2,0),"")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sale'!$A$2:$C$1596,2,0),"")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sale'!$A$2:$C$1596,2,0),"")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sale'!$A$2:$C$1596,2,0),"")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sale'!$A$2:$C$1596,2,0),"")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sale'!$A$2:$C$1596,2,0),"")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sale'!$A$2:$C$1596,2,0),"")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sale'!$A$2:$C$1596,2,0),"")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sale'!$A$2:$C$1596,2,0),"")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sale'!$A$2:$C$1596,2,0),"")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sale'!$A$2:$C$1596,2,0),"")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sale'!$A$2:$C$1596,2,0),"")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sale'!$A$2:$C$1596,2,0),"")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sale'!$A$2:$C$1596,2,0),"")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sale'!$A$2:$C$1596,2,0),"")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sale'!$A$2:$C$1596,2,0),"")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sale'!$A$2:$C$1596,2,0),"")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sale'!$A$2:$C$1596,2,0),"")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sale'!$A$2:$C$1596,2,0),"")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sale'!$A$2:$C$1596,2,0),"")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sale'!$A$2:$C$1596,2,0),"")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sale'!$A$2:$C$1596,2,0),"")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sale'!$A$2:$C$1596,2,0),"")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sale'!$A$2:$C$1596,2,0),"")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sale'!$A$2:$C$1596,2,0),"")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sale'!$A$2:$C$1596,2,0),"")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sale'!$A$2:$C$1596,2,0),"")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sale'!$A$2:$C$1596,2,0),"")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sale'!$A$2:$C$1596,2,0),"")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sale'!$A$2:$C$1596,2,0),"")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sale'!$A$2:$C$1596,2,0),"")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sale'!$A$2:$C$1596,2,0),"")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sale'!$A$2:$C$1596,2,0),"")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sale'!$A$2:$C$1596,2,0),"")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sale'!$A$2:$C$1596,2,0),"")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sale'!$A$2:$C$1596,2,0),"")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sale'!$A$2:$C$1596,2,0),"")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sale'!$A$2:$C$1596,2,0),"")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sale'!$A$2:$C$1596,2,0),"")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sale'!$A$2:$C$1596,2,0),"")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sale'!$A$2:$C$1596,2,0),"")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sale'!$A$2:$C$1596,2,0),"")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sale'!$A$2:$C$1596,2,0),"")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sale'!$A$2:$C$1596,2,0),"")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sale'!$A$2:$C$1596,2,0),"")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sale'!$A$2:$C$1596,2,0),"")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sale'!$A$2:$C$1596,2,0),"")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sale'!$A$2:$C$1596,2,0),"")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sale'!$A$2:$C$1596,2,0),"")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sale'!$A$2:$C$1596,2,0),"")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sale'!$A$2:$C$1596,2,0),"")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sale'!$A$2:$C$1596,2,0),"")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sale'!$A$2:$C$1596,2,0),"")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sale'!$A$2:$C$1596,2,0),"")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sale'!$A$2:$C$1596,2,0),"")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sale'!$A$2:$C$1596,2,0),"")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sale'!$A$2:$C$1596,2,0),"")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sale'!$A$2:$C$1596,2,0),"")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sale'!$A$2:$C$1596,2,0),"")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sale'!$A$2:$C$1596,2,0),"")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sale'!$A$2:$C$1596,2,0),"")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sale'!$A$2:$C$1596,2,0),"")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sale'!$A$2:$C$1596,2,0),"")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sale'!$A$2:$C$1596,2,0),"")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sale'!$A$2:$C$1596,2,0),"")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sale'!$A$2:$C$1596,2,0),"")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sale'!$A$2:$C$1596,2,0),"")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sale'!$A$2:$C$1596,2,0),"")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sale'!$A$2:$C$1596,2,0),"")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sale'!$A$2:$C$1596,2,0),"")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sale'!$A$2:$C$1596,2,0),"")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sale'!$A$2:$C$1596,2,0),"")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sale'!$A$2:$C$1596,2,0),"")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sale'!$A$2:$C$1596,2,0),"")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sale'!$A$2:$C$1596,2,0),"")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sale'!$A$2:$C$1596,2,0),"")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sale'!$A$2:$C$1596,2,0),"")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sale'!$A$2:$C$1596,2,0),"")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sale'!$A$2:$C$1596,2,0),"")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sale'!$A$2:$C$1596,2,0),"")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sale'!$A$2:$C$1596,2,0),"")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sale'!$A$2:$C$1596,2,0),"")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sale'!$A$2:$C$1596,2,0),"")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sale'!$A$2:$C$1596,2,0),"")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sale'!$A$2:$C$1596,2,0),"")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sale'!$A$2:$C$1596,2,0),"")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sale'!$A$2:$C$1596,2,0),"")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sale'!$A$2:$C$1596,2,0),"")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sale'!$A$2:$C$1596,2,0),"")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sale'!$A$2:$C$1596,2,0),"")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sale'!$A$2:$C$1596,2,0),"")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sale'!$A$2:$C$1596,2,0),"")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sale'!$A$2:$C$1596,2,0),"")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sale'!$A$2:$C$1596,2,0),"")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sale'!$A$2:$C$1596,2,0),"")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sale'!$A$2:$C$1596,2,0),"")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sale'!$A$2:$C$1596,2,0),"")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sale'!$A$2:$C$1596,2,0),"")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sale'!$A$2:$C$1596,2,0),"")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sale'!$A$2:$C$1596,2,0),"")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sale'!$A$2:$C$1596,2,0),"")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sale'!$A$2:$C$1596,2,0),"")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sale'!$A$2:$C$1596,2,0),"")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sale'!$A$2:$C$1596,2,0),"")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sale'!$A$2:$C$1596,2,0),"")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sale'!$A$2:$C$1596,2,0),"")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sale'!$A$2:$C$1596,2,0),"")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sale'!$A$2:$C$1596,2,0),"")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sale'!$A$2:$C$1596,2,0),"")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sale'!$A$2:$C$1596,2,0),"")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sale'!$A$2:$C$1596,2,0),"")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sale'!$A$2:$C$1596,2,0),"")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sale'!$A$2:$C$1596,2,0),"")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sale'!$A$2:$C$1596,2,0),"")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sale'!$A$2:$C$1596,2,0),"")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sale'!$A$2:$C$1596,2,0),"")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sale'!$A$2:$C$1596,2,0),"")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sale'!$A$2:$C$1596,2,0),"")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sale'!$A$2:$C$1596,2,0),"")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sale'!$A$2:$C$1596,2,0),"")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sale'!$A$2:$C$1596,2,0),"")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sale'!$A$2:$C$1596,2,0),"")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sale'!$A$2:$C$1596,2,0),"")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sale'!$A$2:$C$1596,2,0),"")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sale'!$A$2:$C$1596,2,0),"")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sale'!$A$2:$C$1596,2,0),"")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sale'!$A$2:$C$1596,2,0),"")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sale'!$A$2:$C$1596,2,0),"")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sale'!$A$2:$C$1596,2,0),"")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sale'!$A$2:$C$1596,2,0),"")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sale'!$A$2:$C$1596,2,0),"")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sale'!$A$2:$C$1596,2,0),"")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sale'!$A$2:$C$1596,2,0),"")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sale'!$A$2:$C$1596,2,0),"")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sale'!$A$2:$C$1596,2,0),"")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sale'!$A$2:$C$1596,2,0),"")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sale'!$A$2:$C$1596,2,0),"")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sale'!$A$2:$C$1596,2,0),"")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sale'!$A$2:$C$1596,2,0),"")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sale'!$A$2:$C$1596,2,0),"")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sale'!$A$2:$C$1596,2,0),"")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sale'!$A$2:$C$1596,2,0),"")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sale'!$A$2:$C$1596,2,0),"")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sale'!$A$2:$C$1596,2,0),"")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sale'!$A$2:$C$1596,2,0),"")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sale'!$A$2:$C$1596,2,0),"")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sale'!$A$2:$C$1596,2,0),"")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sale'!$A$2:$C$1596,2,0),"")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sale'!$A$2:$C$1596,2,0),"")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sale'!$A$2:$C$1596,2,0),"")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sale'!$A$2:$C$1596,2,0),"")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sale'!$A$2:$C$1596,2,0),"")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sale'!$A$2:$C$1596,2,0),"")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sale'!$A$2:$C$1596,2,0),"")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sale'!$A$2:$C$1596,2,0),"")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sale'!$A$2:$C$1596,2,0),"")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sale'!$A$2:$C$1596,2,0),"")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sale'!$A$2:$C$1596,2,0),"")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sale'!$A$2:$C$1596,2,0),"")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sale'!$A$2:$C$1596,2,0),"")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sale'!$A$2:$C$1596,2,0),"")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sale'!$A$2:$C$1596,2,0),"")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sale'!$A$2:$C$1596,2,0),"")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sale'!$A$2:$C$1596,2,0),"")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sale'!$A$2:$C$1596,2,0),"")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sale'!$A$2:$C$1596,2,0),"")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sale'!$A$2:$C$1596,2,0),"")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sale'!$A$2:$C$1596,2,0),"")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sale'!$A$2:$C$1596,2,0),"")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sale'!$A$2:$C$1596,2,0),"")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sale'!$A$2:$C$1596,2,0),"")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sale'!$A$2:$C$1596,2,0),"")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sale'!$A$2:$C$1596,2,0),"")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sale'!$A$2:$C$1596,2,0),"")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sale'!$A$2:$C$1596,2,0),"")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sale'!$A$2:$C$1596,2,0),"")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sale'!$A$2:$C$1596,2,0),"")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sale'!$A$2:$C$1596,2,0),"")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sale'!$A$2:$C$1596,2,0),"")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sale'!$A$2:$C$1596,2,0),"")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sale'!$A$2:$C$1596,2,0),"")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sale'!$A$2:$C$1596,2,0),"")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sale'!$A$2:$C$1596,2,0),"")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sale'!$A$2:$C$1596,2,0),"")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sale'!$A$2:$C$1596,2,0),"")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sale'!$A$2:$C$1596,2,0),"")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sale'!$A$2:$C$1596,2,0),"")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sale'!$A$2:$C$1596,2,0),"")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sale'!$A$2:$C$1596,2,0),"")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sale'!$A$2:$C$1596,2,0),"")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sale'!$A$2:$C$1596,2,0),"")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sale'!$A$2:$C$1596,2,0),"")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sale'!$A$2:$C$1596,2,0),"")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sale'!$A$2:$C$1596,2,0),"")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sale'!$A$2:$C$1596,2,0),"")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sale'!$A$2:$C$1596,2,0),"")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sale'!$A$2:$C$1596,2,0),"")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sale'!$A$2:$C$1596,2,0),"")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sale'!$A$2:$C$1596,2,0),"")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sale'!$A$2:$C$1596,2,0),"")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sale'!$A$2:$C$1596,2,0),"")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sale'!$A$2:$C$1596,2,0),"")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sale'!$A$2:$C$1596,2,0),"")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sale'!$A$2:$C$1596,2,0),"")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sale'!$A$2:$C$1596,2,0),"")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sale'!$A$2:$C$1596,2,0),"")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sale'!$A$2:$C$1596,2,0),"")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sale'!$A$2:$C$1596,2,0),"")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sale'!$A$2:$C$1596,2,0),"")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sale'!$A$2:$C$1596,2,0),"")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sale'!$A$2:$C$1596,2,0),"")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sale'!$A$2:$C$1596,2,0),"")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sale'!$A$2:$C$1596,2,0),"")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sale'!$A$2:$C$1596,2,0),"")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sale'!$A$2:$C$1596,2,0),"")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sale'!$A$2:$C$1596,2,0),"")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sale'!$A$2:$C$1596,2,0),"")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sale'!$A$2:$C$1596,2,0),"")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sale'!$A$2:$C$1596,2,0),"")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sale'!$A$2:$C$1596,2,0),"")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sale'!$A$2:$C$1596,2,0),"")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sale'!$A$2:$C$1596,2,0),"")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sale'!$A$2:$C$1596,2,0),"")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sale'!$A$2:$C$1596,2,0),"")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sale'!$A$2:$C$1596,2,0),"")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sale'!$A$2:$C$1596,2,0),"")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sale'!$A$2:$C$1596,2,0),"")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sale'!$A$2:$C$1596,2,0),"")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sale'!$A$2:$C$1596,2,0),"")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sale'!$A$2:$C$1596,2,0),"")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sale'!$A$2:$C$1596,2,0),"")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sale'!$A$2:$C$1596,2,0),"")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sale'!$A$2:$C$1596,2,0),"")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sale'!$A$2:$C$1596,2,0),"")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sale'!$A$2:$C$1596,2,0),"")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sale'!$A$2:$C$1596,2,0),"")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sale'!$A$2:$C$1596,2,0),"")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sale'!$A$2:$C$1596,2,0),"")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sale'!$A$2:$C$1596,2,0),"")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sale'!$A$2:$C$1596,2,0),"")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sale'!$A$2:$C$1596,2,0),"")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sale'!$A$2:$C$1596,2,0),"")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sale'!$A$2:$C$1596,2,0),"")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sale'!$A$2:$C$1596,2,0),"")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sale'!$A$2:$C$1596,2,0),"")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sale'!$A$2:$C$1596,2,0),"")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sale'!$A$2:$C$1596,2,0),"")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sale'!$A$2:$C$1596,2,0),"")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sale'!$A$2:$C$1596,2,0),"")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sale'!$A$2:$C$1596,2,0),"")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sale'!$A$2:$C$1596,2,0),"")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sale'!$A$2:$C$1596,2,0),"")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sale'!$A$2:$C$1596,2,0),"")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sale'!$A$2:$C$1596,2,0),"")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sale'!$A$2:$C$1596,2,0),"")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sale'!$A$2:$C$1596,2,0),"")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sale'!$A$2:$C$1596,2,0),"")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sale'!$A$2:$C$1596,2,0),"")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sale'!$A$2:$C$1596,2,0),"")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sale'!$A$2:$C$1596,2,0),"")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sale'!$A$2:$C$1596,2,0),"")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sale'!$A$2:$C$1596,2,0),"")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sale'!$A$2:$C$1596,2,0),"")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sale'!$A$2:$C$1596,2,0),"")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sale'!$A$2:$C$1596,2,0),"")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sale'!$A$2:$C$1596,2,0),"")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sale'!$A$2:$C$1596,2,0),"")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sale'!$A$2:$C$1596,2,0),"")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sale'!$A$2:$C$1596,2,0),"")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sale'!$A$2:$C$1596,2,0),"")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sale'!$A$2:$C$1596,2,0),"")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sale'!$A$2:$C$1596,2,0),"")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sale'!$A$2:$C$1596,2,0),"")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sale'!$A$2:$C$1596,2,0),"")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sale'!$A$2:$C$1596,2,0),"")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sale'!$A$2:$C$1596,2,0),"")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sale'!$A$2:$C$1596,2,0),"")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sale'!$A$2:$C$1596,2,0),"")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sale'!$A$2:$C$1596,2,0),"")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sale'!$A$2:$C$1596,2,0),"")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sale'!$A$2:$C$1596,2,0),"")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sale'!$A$2:$C$1596,2,0),"")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sale'!$A$2:$C$1596,2,0),"")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sale'!$A$2:$C$1596,2,0),"")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sale'!$A$2:$C$1596,2,0),"")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sale'!$A$2:$C$1596,2,0),"")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sale'!$A$2:$C$1596,2,0),"")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sale'!$A$2:$C$1596,2,0),"")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sale'!$A$2:$C$1596,2,0),"")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sale'!$A$2:$C$1596,2,0),"")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sale'!$A$2:$C$1596,2,0),"")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sale'!$A$2:$C$1596,2,0),"")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sale'!$A$2:$C$1596,2,0),"")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sale'!$A$2:$C$1596,2,0),"")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sale'!$A$2:$C$1596,2,0),"")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sale'!$A$2:$C$1596,2,0),"")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sale'!$A$2:$C$1596,2,0),"")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sale'!$A$2:$C$1596,2,0),"")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sale'!$A$2:$C$1596,2,0),"")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sale'!$A$2:$C$1596,2,0),"")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sale'!$A$2:$C$1596,2,0),"")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sale'!$A$2:$C$1596,2,0),"")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sale'!$A$2:$C$1596,2,0),"")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sale'!$A$2:$C$1596,2,0),"")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sale'!$A$2:$C$1596,2,0),"")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sale'!$A$2:$C$1596,2,0),"")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sale'!$A$2:$C$1596,2,0),"")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sale'!$A$2:$C$1596,2,0),"")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sale'!$A$2:$C$1596,2,0),"")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sale'!$A$2:$C$1596,2,0),"")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sale'!$A$2:$C$1596,2,0),"")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sale'!$A$2:$C$1596,2,0),"")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sale'!$A$2:$C$1596,2,0),"")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sale'!$A$2:$C$1596,2,0),"")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sale'!$A$2:$C$1596,2,0),"")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sale'!$A$2:$C$1596,2,0),"")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sale'!$A$2:$C$1596,2,0),"")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sale'!$A$2:$C$1596,2,0),"")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sale'!$A$2:$C$1596,2,0),"")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sale'!$A$2:$C$1596,2,0),"")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sale'!$A$2:$C$1596,2,0),"")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sale'!$A$2:$C$1596,2,0),"")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sale'!$A$2:$C$1596,2,0),"")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sale'!$A$2:$C$1596,2,0),"")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sale'!$A$2:$C$1596,2,0),"")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sale'!$A$2:$C$1596,2,0),"")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sale'!$A$2:$C$1596,2,0),"")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sale'!$A$2:$C$1596,2,0),"")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sale'!$A$2:$C$1596,2,0),"")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sale'!$A$2:$C$1596,2,0),"")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sale'!$A$2:$C$1596,2,0),"")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sale'!$A$2:$C$1596,2,0),"")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sale'!$A$2:$C$1596,2,0),"")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sale'!$A$2:$C$1596,2,0),"")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sale'!$A$2:$C$1596,2,0),"")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sale'!$A$2:$C$1596,2,0),"")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sale'!$A$2:$C$1596,2,0),"")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sale'!$A$2:$C$1596,2,0),"")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sale'!$A$2:$C$1596,2,0),"")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sale'!$A$2:$C$1596,2,0),"")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sale'!$A$2:$C$1596,2,0),"")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sale'!$A$2:$C$1596,2,0),"")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sale'!$A$2:$C$1596,2,0),"")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sale'!$A$2:$C$1596,2,0),"")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sale'!$A$2:$C$1596,2,0),"")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sale'!$A$2:$C$1596,2,0),"")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sale'!$A$2:$C$1596,2,0),"")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sale'!$A$2:$C$1596,2,0),"")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sale'!$A$2:$C$1596,2,0),"")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sale'!$A$2:$C$1596,2,0),"")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sale'!$A$2:$C$1596,2,0),"")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sale'!$A$2:$C$1596,2,0),"")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sale'!$A$2:$C$1596,2,0),"")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sale'!$A$2:$C$1596,2,0),"")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sale'!$A$2:$C$1596,2,0),"")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sale'!$A$2:$C$1596,2,0),"")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sale'!$A$2:$C$1596,2,0),"")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sale'!$A$2:$C$1596,2,0),"")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sale'!$A$2:$C$1596,2,0),"")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sale'!$A$2:$C$1596,2,0),"")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sale'!$A$2:$C$1596,2,0),"")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sale'!$A$2:$C$1596,2,0),"")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sale'!$A$2:$C$1596,2,0),"")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sale'!$A$2:$C$1596,2,0),"")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sale'!$A$2:$C$1596,2,0),"")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sale'!$A$2:$C$1596,2,0),"")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sale'!$A$2:$C$1596,2,0),"")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sale'!$A$2:$C$1596,2,0),"")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sale'!$A$2:$C$1596,2,0),"")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sale'!$A$2:$C$1596,2,0),"")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sale'!$A$2:$C$1596,2,0),"")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sale'!$A$2:$C$1596,2,0),"")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sale'!$A$2:$C$1596,2,0),"")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sale'!$A$2:$C$1596,2,0),"")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sale'!$A$2:$C$1596,2,0),"")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sale'!$A$2:$C$1596,2,0),"")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sale'!$A$2:$C$1596,2,0),"")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sale'!$A$2:$C$1596,2,0),"")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sale'!$A$2:$C$1596,2,0),"")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sale'!$A$2:$C$1596,2,0),"")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sale'!$A$2:$C$1596,2,0),"")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sale'!$A$2:$C$1596,2,0),"")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sale'!$A$2:$C$1596,2,0),"")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sale'!$A$2:$C$1596,2,0),"")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sale'!$A$2:$C$1596,2,0),"")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sale'!$A$2:$C$1596,2,0),"")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sale'!$A$2:$C$1596,2,0),"")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sale'!$A$2:$C$1596,2,0),"")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sale'!$A$2:$C$1596,2,0),"")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sale'!$A$2:$C$1596,2,0),"")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sale'!$A$2:$C$1596,2,0),"")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sale'!$A$2:$C$1596,2,0),"")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sale'!$A$2:$C$1596,2,0),"")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sale'!$A$2:$C$1596,2,0),"")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sale'!$A$2:$C$1596,2,0),"")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sale'!$A$2:$C$1596,2,0),"")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sale'!$A$2:$C$1596,2,0),"")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sale'!$A$2:$C$1596,2,0),"")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sale'!$A$2:$C$1596,2,0),"")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sale'!$A$2:$C$1596,2,0),"")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sale'!$A$2:$C$1596,2,0),"")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sale'!$A$2:$C$1596,2,0),"")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sale'!$A$2:$C$1596,2,0),"")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sale'!$A$2:$C$1596,2,0),"")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sale'!$A$2:$C$1596,2,0),"")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sale'!$A$2:$C$1596,2,0),"")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sale'!$A$2:$C$1596,2,0),"")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sale'!$A$2:$C$1596,2,0),"")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sale'!$A$2:$C$1596,2,0),"")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sale'!$A$2:$C$1596,2,0),"")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sale'!$A$2:$C$1596,2,0),"")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sale'!$A$2:$C$1596,2,0),"")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sale'!$A$2:$C$1596,2,0),"")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sale'!$A$2:$C$1596,2,0),"")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sale'!$A$2:$C$1596,2,0),"")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sale'!$A$2:$C$1596,2,0),"")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sale'!$A$2:$C$1596,2,0),"")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sale'!$A$2:$C$1596,2,0),"")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sale'!$A$2:$C$1596,2,0),"")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sale'!$A$2:$C$1596,2,0),"")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sale'!$A$2:$C$1596,2,0),"")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sale'!$A$2:$C$1596,2,0),"")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sale'!$A$2:$C$1596,2,0),"")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sale'!$A$2:$C$1596,2,0),"")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sale'!$A$2:$C$1596,2,0),"")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sale'!$A$2:$C$1596,2,0),"")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sale'!$A$2:$C$1596,2,0),"")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sale'!$A$2:$C$1596,2,0),"")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sale'!$A$2:$C$1596,2,0),"")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sale'!$A$2:$C$1596,2,0),"")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sale'!$A$2:$C$1596,2,0),"")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sale'!$A$2:$C$1596,2,0),"")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sale'!$A$2:$C$1596,2,0),"")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sale'!$A$2:$C$1596,2,0),"")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sale'!$A$2:$C$1596,2,0),"")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sale'!$A$2:$C$1596,2,0),"")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sale'!$A$2:$C$1596,2,0),"")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sale'!$A$2:$C$1596,2,0),"")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sale'!$A$2:$C$1596,2,0),"")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sale'!$A$2:$C$1596,2,0),"")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sale'!$A$2:$C$1596,2,0),"")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sale'!$A$2:$C$1596,2,0),"")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sale'!$A$2:$C$1596,2,0),"")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sale'!$A$2:$C$1596,2,0),"")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sale'!$A$2:$C$1596,2,0),"")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sale'!$A$2:$C$1596,2,0),"")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sale'!$A$2:$C$1596,2,0),"")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sale'!$A$2:$C$1596,2,0),"")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sale'!$A$2:$C$1596,2,0),"")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sale'!$A$2:$C$1596,2,0),"")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sale'!$A$2:$C$1596,2,0),"")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sale'!$A$2:$C$1596,2,0),"")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sale'!$A$2:$C$1596,2,0),"")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sale'!$A$2:$C$1596,2,0),"")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sale'!$A$2:$C$1596,2,0),"")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sale'!$A$2:$C$1596,2,0),"")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sale'!$A$2:$C$1596,2,0),"")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sale'!$A$2:$C$1596,2,0),"")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sale'!$A$2:$C$1596,2,0),"")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sale'!$A$2:$C$1596,2,0),"")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sale'!$A$2:$C$1596,2,0),"")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sale'!$A$2:$C$1596,2,0),"")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sale'!$A$2:$C$1596,2,0),"")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sale'!$A$2:$C$1596,2,0),"")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sale'!$A$2:$C$1596,2,0),"")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sale'!$A$2:$C$1596,2,0),"")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sale'!$A$2:$C$1596,2,0),"")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sale'!$A$2:$C$1596,2,0),"")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sale'!$A$2:$C$1596,2,0),"")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sale'!$A$2:$C$1596,2,0),"")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sale'!$A$2:$C$1596,2,0),"")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sale'!$A$2:$C$1596,2,0),"")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sale'!$A$2:$C$1596,2,0),"")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sale'!$A$2:$C$1596,2,0),"")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sale'!$A$2:$C$1596,2,0),"")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sale'!$A$2:$C$1596,2,0),"")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sale'!$A$2:$C$1596,2,0),"")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sale'!$A$2:$C$1596,2,0),"")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sale'!$A$2:$C$1596,2,0),"")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sale'!$A$2:$C$1596,2,0),"")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sale'!$A$2:$C$1596,2,0),"")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sale'!$A$2:$C$1596,2,0),"")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sale'!$A$2:$C$1596,2,0),"")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sale'!$A$2:$C$1596,2,0),"")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sale'!$A$2:$C$1596,2,0),"")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sale'!$A$2:$C$1596,2,0),"")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sale'!$A$2:$C$1596,2,0),"")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sale'!$A$2:$C$1596,2,0),"")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sale'!$A$2:$C$1596,2,0),"")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sale'!$A$2:$C$1596,2,0),"")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sale'!$A$2:$C$1596,2,0),"")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sale'!$A$2:$C$1596,2,0),"")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sale'!$A$2:$C$1596,2,0),"")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sale'!$A$2:$C$1596,2,0),"")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sale'!$A$2:$C$1596,2,0),"")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sale'!$A$2:$C$1596,2,0),"")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sale'!$A$2:$C$1596,2,0),"")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sale'!$A$2:$C$1596,2,0),"")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sale'!$A$2:$C$1596,2,0),"")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sale'!$A$2:$C$1596,2,0),"")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sale'!$A$2:$C$1596,2,0),"")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sale'!$A$2:$C$1596,2,0),"")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sale'!$A$2:$C$1596,2,0),"")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sale'!$A$2:$C$1596,2,0),"")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sale'!$A$2:$C$1596,2,0),"")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sale'!$A$2:$C$1596,2,0),"")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sale'!$A$2:$C$1596,2,0),"")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sale'!$A$2:$C$1596,2,0),"")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sale'!$A$2:$C$1596,2,0),"")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sale'!$A$2:$C$1596,2,0),"")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sale'!$A$2:$C$1596,2,0),"")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sale'!$A$2:$C$1596,2,0),"")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sale'!$A$2:$C$1596,2,0),"")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sale'!$A$2:$C$1596,2,0),"")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sale'!$A$2:$C$1596,2,0),"")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sale'!$A$2:$C$1596,2,0),"")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sale'!$A$2:$C$1596,2,0),"")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sale'!$A$2:$C$1596,2,0),"")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sale'!$A$2:$C$1596,2,0),"")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sale'!$A$2:$C$1596,2,0),"")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sale'!$A$2:$C$1596,2,0),"")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sale'!$A$2:$C$1596,2,0),"")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sale'!$A$2:$C$1596,2,0),"")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sale'!$A$2:$C$1596,2,0),"")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sale'!$A$2:$C$1596,2,0),"")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sale'!$A$2:$C$1596,2,0),"")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sale'!$A$2:$C$1596,2,0),"")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sale'!$A$2:$C$1596,2,0),"")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sale'!$A$2:$C$1596,2,0),"")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sale'!$A$2:$C$1596,2,0),"")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sale'!$A$2:$C$1596,2,0),"")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sale'!$A$2:$C$1596,2,0),"")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sale'!$A$2:$C$1596,2,0),"")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sale'!$A$2:$C$1596,2,0),"")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sale'!$A$2:$C$1596,2,0),"")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sale'!$A$2:$C$1596,2,0),"")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sale'!$A$2:$C$1596,2,0),"")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sale'!$A$2:$C$1596,2,0),"")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sale'!$A$2:$C$1596,2,0),"")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sale'!$A$2:$C$1596,2,0),"")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sale'!$A$2:$C$1596,2,0),"")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sale'!$A$2:$C$1596,2,0),"")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sale'!$A$2:$C$1596,2,0),"")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sale'!$A$2:$C$1596,2,0),"")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sale'!$A$2:$C$1596,2,0),"")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sale'!$A$2:$C$1596,2,0),"")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sale'!$A$2:$C$1596,2,0),"")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sale'!$A$2:$C$1596,2,0),"")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sale'!$A$2:$C$1596,2,0),"")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sale'!$A$2:$C$1596,2,0),"")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sale'!$A$2:$C$1596,2,0),"")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sale'!$A$2:$C$1596,2,0),"")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sale'!$A$2:$C$1596,2,0),"")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sale'!$A$2:$C$1596,2,0),"")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sale'!$A$2:$C$1596,2,0),"")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sale'!$A$2:$C$1596,2,0),"")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sale'!$A$2:$C$1596,2,0),"")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sale'!$A$2:$C$1596,2,0),"")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sale'!$A$2:$C$1596,2,0),"")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sale'!$A$2:$C$1596,2,0),"")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sale'!$A$2:$C$1596,2,0),"")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sale'!$A$2:$C$1596,2,0),"")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sale'!$A$2:$C$1596,2,0),"")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sale'!$A$2:$C$1596,2,0),"")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sale'!$A$2:$C$1596,2,0),"")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sale'!$A$2:$C$1596,2,0),"")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sale'!$A$2:$C$1596,2,0),"")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sale'!$A$2:$C$1596,2,0),"")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sale'!$A$2:$C$1596,2,0),"")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sale'!$A$2:$C$1596,2,0),"")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sale'!$A$2:$C$1596,2,0),"")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sale'!$A$2:$C$1596,2,0),"")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sale'!$A$2:$C$1596,2,0),"")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sale'!$A$2:$C$1596,2,0),"")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sale'!$A$2:$C$1596,2,0),"")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sale'!$A$2:$C$1596,2,0),"")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sale'!$A$2:$C$1596,2,0),"")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sale'!$A$2:$C$1596,2,0),"")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sale'!$A$2:$C$1596,2,0),"")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sale'!$A$2:$C$1596,2,0),"")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sale'!$A$2:$C$1596,2,0),"")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sale'!$A$2:$C$1596,2,0),"")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sale'!$A$2:$C$1596,2,0),"")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sale'!$A$2:$C$1596,2,0),"")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sale'!$A$2:$C$1596,2,0),"")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sale'!$A$2:$C$1596,2,0),"")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sale'!$A$2:$C$1596,2,0),"")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sale'!$A$2:$C$1596,2,0),"")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sale'!$A$2:$C$1596,2,0),"")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sale'!$A$2:$C$1596,2,0),"")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sale'!$A$2:$C$1596,2,0),"")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sale'!$A$2:$C$1596,2,0),"")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sale'!$A$2:$C$1596,2,0),"")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sale'!$A$2:$C$1596,2,0),"")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sale'!$A$2:$C$1596,2,0),"")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sale'!$A$2:$C$1596,2,0),"")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sale'!$A$2:$C$1596,2,0),"")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sale'!$A$2:$C$1596,2,0),"")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sale'!$A$2:$C$1596,2,0),"")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sale'!$A$2:$C$1596,2,0),"")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sale'!$A$2:$C$1596,2,0),"")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sale'!$A$2:$C$1596,2,0),"")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sale'!$A$2:$C$1596,2,0),"")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sale'!$A$2:$C$1596,2,0),"")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sale'!$A$2:$C$1596,2,0),"")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sale'!$A$2:$C$1596,2,0),"")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sale'!$A$2:$C$1596,2,0),"")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sale'!$A$2:$C$1596,2,0),"")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sale'!$A$2:$C$1596,2,0),"")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sale'!$A$2:$C$1596,2,0),"")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sale'!$A$2:$C$1596,2,0),"")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sale'!$A$2:$C$1596,2,0),"")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sale'!$A$2:$C$1596,2,0),"")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sale'!$A$2:$C$1596,2,0),"")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sale'!$A$2:$C$1596,2,0),"")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sale'!$A$2:$C$1596,2,0),"")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sale'!$A$2:$C$1596,2,0),"")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sale'!$A$2:$C$1596,2,0),"")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sale'!$A$2:$C$1596,2,0),"")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sale'!$A$2:$C$1596,2,0),"")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sale'!$A$2:$C$1596,2,0),"")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sale'!$A$2:$C$1596,2,0),"")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sale'!$A$2:$C$1596,2,0),"")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sale'!$A$2:$C$1596,2,0),"")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sale'!$A$2:$C$1596,2,0),"")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sale'!$A$2:$C$1596,2,0),"")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sale'!$A$2:$C$1596,2,0),"")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sale'!$A$2:$C$1596,2,0),"")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sale'!$A$2:$C$1596,2,0),"")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sale'!$A$2:$C$1596,2,0),"")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sale'!$A$2:$C$1596,2,0),"")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sale'!$A$2:$C$1596,2,0),"")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sale'!$A$2:$C$1596,2,0),"")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sale'!$A$2:$C$1596,2,0),"")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sale'!$A$2:$C$1596,2,0),"")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sale'!$A$2:$C$1596,2,0),"")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sale'!$A$2:$C$1596,2,0),"")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sale'!$A$2:$C$1596,2,0),"")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sale'!$A$2:$C$1596,2,0),"")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sale'!$A$2:$C$1596,2,0),"")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sale'!$A$2:$C$1596,2,0),"")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sale'!$A$2:$C$1596,2,0),"")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sale'!$A$2:$C$1596,2,0),"")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sale'!$A$2:$C$1596,2,0),"")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sale'!$A$2:$C$1596,2,0),"")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sale'!$A$2:$C$1596,2,0),"")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sale'!$A$2:$C$1596,2,0),"")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sale'!$A$2:$C$1596,2,0),"")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sale'!$A$2:$C$1596,2,0),"")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sale'!$A$2:$C$1596,2,0),"")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sale'!$A$2:$C$1596,2,0),"")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sale'!$A$2:$C$1596,2,0),"")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sale'!$A$2:$C$1596,2,0),"")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sale'!$A$2:$C$1596,2,0),"")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sale'!$A$2:$C$1596,2,0),"")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sale'!$A$2:$C$1596,2,0),"")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sale'!$A$2:$C$1596,2,0),"")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sale'!$A$2:$C$1596,2,0),"")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sale'!$A$2:$C$1596,2,0),"")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sale'!$A$2:$C$1596,2,0),"")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sale'!$A$2:$C$1596,2,0),"")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sale'!$A$2:$C$1596,2,0),"")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sale'!$A$2:$C$1596,2,0),"")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sale'!$A$2:$C$1596,2,0),"")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sale'!$A$2:$C$1596,2,0),"")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sale'!$A$2:$C$1596,2,0),"")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sale'!$A$2:$C$1596,2,0),"")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sale'!$A$2:$C$1596,2,0),"")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sale'!$A$2:$C$1596,2,0),"")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sale'!$A$2:$C$1596,2,0),"")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sale'!$A$2:$C$1596,2,0),"")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sale'!$A$2:$C$1596,2,0),"")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sale'!$A$2:$C$1596,2,0),"")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sale'!$A$2:$C$1596,2,0),"")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sale'!$A$2:$C$1596,2,0),"")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sale'!$A$2:$C$1596,2,0),"")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sale'!$A$2:$C$1596,2,0),"")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sale'!$A$2:$C$1596,2,0),"")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sale'!$A$2:$C$1596,2,0),"")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sale'!$A$2:$C$1596,2,0),"")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sale'!$A$2:$C$1596,2,0),"")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sale'!$A$2:$C$1596,2,0),"")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sale'!$A$2:$C$1596,2,0),"")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sale'!$A$2:$C$1596,2,0),"")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sale'!$A$2:$C$1596,2,0),"")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sale'!$A$2:$C$1596,2,0),"")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sale'!$A$2:$C$1596,2,0),"")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sale'!$A$2:$C$1596,2,0),"")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sale'!$A$2:$C$1596,2,0),"")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sale'!$A$2:$C$1596,2,0),"")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sale'!$A$2:$C$1596,2,0),"")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sale'!$A$2:$C$1596,2,0),"")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sale'!$A$2:$C$1596,2,0),"")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sale'!$A$2:$C$1596,2,0),"")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sale'!$A$2:$C$1596,2,0),"")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sale'!$A$2:$C$1596,2,0),"")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sale'!$A$2:$C$1596,2,0),"")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sale'!$A$2:$C$1596,2,0),"")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sale'!$A$2:$C$1596,2,0),"")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sale'!$A$2:$C$1596,2,0),"")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sale'!$A$2:$C$1596,2,0),"")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sale'!$A$2:$C$1596,2,0),"")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sale'!$A$2:$C$1596,2,0),"")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sale'!$A$2:$C$1596,2,0),"")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sale'!$A$2:$C$1596,2,0),"")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sale'!$A$2:$C$1596,2,0),"")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sale'!$A$2:$C$1596,2,0),"")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sale'!$A$2:$C$1596,2,0),"")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sale'!$A$2:$C$1596,2,0),"")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sale'!$A$2:$C$1596,2,0),"")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sale'!$A$2:$C$1596,2,0),"")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sale'!$A$2:$C$1596,2,0),"")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sale'!$A$2:$C$1596,2,0),"")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sale'!$A$2:$C$1596,2,0),"")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sale'!$A$2:$C$1596,2,0),"")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sale'!$A$2:$C$1596,2,0),"")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sale'!$A$2:$C$1596,2,0),"")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sale'!$A$2:$C$1596,2,0),"")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sale'!$A$2:$C$1596,2,0),"")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sale'!$A$2:$C$1596,2,0),"")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sale'!$A$2:$C$1596,2,0),"")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sale'!$A$2:$C$1596,2,0),"")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sale'!$A$2:$C$1596,2,0),"")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sale'!$A$2:$C$1596,2,0),"")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sale'!$A$2:$C$1596,2,0),"")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sale'!$A$2:$C$1596,2,0),"")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sale'!$A$2:$C$1596,2,0),"")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sale'!$A$2:$C$1596,2,0),"")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sale'!$A$2:$C$1596,2,0),"")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sale'!$A$2:$C$1596,2,0),"")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sale'!$A$2:$C$1596,2,0),"")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sale'!$A$2:$C$1596,2,0),"")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sale'!$A$2:$C$1596,2,0),"")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sale'!$A$2:$C$1596,2,0),"")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sale'!$A$2:$C$1596,2,0),"")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sale'!$A$2:$C$1596,2,0),"")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sale'!$A$2:$C$1596,2,0),"")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sale'!$A$2:$C$1596,2,0),"")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sale'!$A$2:$C$1596,2,0),"")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sale'!$A$2:$C$1596,2,0),"")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sale'!$A$2:$C$1596,2,0),"")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sale'!$A$2:$C$1596,2,0),"")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sale'!$A$2:$C$1596,2,0),"")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sale'!$A$2:$C$1596,2,0),"")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sale'!$A$2:$C$1596,2,0),"")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sale'!$A$2:$C$1596,2,0),"")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sale'!$A$2:$C$1596,2,0),"")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sale'!$A$2:$C$1596,2,0),"")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sale'!$A$2:$C$1596,2,0),"")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sale'!$A$2:$C$1596,2,0),"")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sale'!$A$2:$C$1596,2,0),"")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sale'!$A$2:$C$1596,2,0),"")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sale'!$A$2:$C$1596,2,0),"")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sale'!$A$2:$C$1596,2,0),"")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sale'!$A$2:$C$1596,2,0),"")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sale'!$A$2:$C$1596,2,0),"")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sale'!$A$2:$C$1596,2,0),"")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sale'!$A$2:$C$1596,2,0),"")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sale'!$A$2:$C$1596,2,0),"")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sale'!$A$2:$C$1596,2,0),"")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sale'!$A$2:$C$1596,2,0),"")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sale'!$A$2:$C$1596,2,0),"")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sale'!$A$2:$C$1596,2,0),"")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sale'!$A$2:$C$1596,2,0),"")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sale'!$A$2:$C$1596,2,0),"")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sale'!$A$2:$C$1596,2,0),"")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sale'!$A$2:$C$1596,2,0),"")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sale'!$A$2:$C$1596,2,0),"")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sale'!$A$2:$C$1596,2,0),"")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sale'!$A$2:$C$1596,2,0),"")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sale'!$A$2:$C$1596,2,0),"")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sale'!$A$2:$C$1596,2,0),"")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sale'!$A$2:$C$1596,2,0),"")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sale'!$A$2:$C$1596,2,0),"")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sale'!$A$2:$C$1596,2,0),"")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sale'!$A$2:$C$1596,2,0),"")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sale'!$A$2:$C$1596,2,0),"")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sale'!$A$2:$C$1596,2,0),"")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sale'!$A$2:$C$1596,2,0),"")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sale'!$A$2:$C$1596,2,0),"")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sale'!$A$2:$C$1596,2,0),"")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sale'!$A$2:$C$1596,2,0),"")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sale'!$A$2:$C$1596,2,0),"")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sale'!$A$2:$C$1596,2,0),"")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sale'!$A$2:$C$1596,2,0),"")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sale'!$A$2:$C$1596,2,0),"")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sale'!$A$2:$C$1596,2,0),"")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sale'!$A$2:$C$1596,2,0),"")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sale'!$A$2:$C$1596,2,0),"")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sale'!$A$2:$C$1596,2,0),"")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sale'!$A$2:$C$1596,2,0),"")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sale'!$A$2:$C$1596,2,0),"")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sale'!$A$2:$C$1596,2,0),"")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sale'!$A$2:$C$1596,2,0),"")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sale'!$A$2:$C$1596,2,0),"")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sale'!$A$2:$C$1596,2,0),"")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sale'!$A$2:$C$1596,2,0),"")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sale'!$A$2:$C$1596,2,0),"")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sale'!$A$2:$C$1596,2,0),"")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sale'!$A$2:$C$1596,2,0),"")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sale'!$A$2:$C$1596,2,0),"")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sale'!$A$2:$C$1596,2,0),"")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sale'!$A$2:$C$1596,2,0),"")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sale'!$A$2:$C$1596,2,0),"")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sale'!$A$2:$C$1596,2,0),"")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sale'!$A$2:$C$1596,2,0),"")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sale'!$A$2:$C$1596,2,0),"")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sale'!$A$2:$C$1596,2,0),"")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sale'!$A$2:$C$1596,2,0),"")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sale'!$A$2:$C$1596,2,0),"")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sale'!$A$2:$C$1596,2,0),"")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sale'!$A$2:$C$1596,2,0),"")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sale'!$A$2:$C$1596,2,0),"")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sale'!$A$2:$C$1596,2,0),"")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sale'!$A$2:$C$1596,2,0),"")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sale'!$A$2:$C$1596,2,0),"")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sale'!$A$2:$C$1596,2,0),"")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sale'!$A$2:$C$1596,2,0),"")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sale'!$A$2:$C$1596,2,0),"")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sale'!$A$2:$C$1596,2,0),"")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sale'!$A$2:$C$1596,2,0),"")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sale'!$A$2:$C$1596,2,0),"")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sale'!$A$2:$C$1596,2,0),"")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sale'!$A$2:$C$1596,2,0),"")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sale'!$A$2:$C$1596,2,0),"")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sale'!$A$2:$C$1596,2,0),"")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sale'!$A$2:$C$1596,2,0),"")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sale'!$A$2:$C$1596,2,0),"")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sale'!$A$2:$C$1596,2,0),"")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sale'!$A$2:$C$1596,2,0),"")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sale'!$A$2:$C$1596,2,0),"")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sale'!$A$2:$C$1596,2,0),"")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sale'!$A$2:$C$1596,2,0),"")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sale'!$A$2:$C$1596,2,0),"")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sale'!$A$2:$C$1596,2,0),"")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sale'!$A$2:$C$1596,2,0),"")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sale'!$A$2:$C$1596,2,0),"")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sale'!$A$2:$C$1596,2,0),"")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sale'!$A$2:$C$1596,2,0),"")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sale'!$A$2:$C$1596,2,0),"")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sale'!$A$2:$C$1596,2,0),"")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sale'!$A$2:$C$1596,2,0),"")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sale'!$A$2:$C$1596,2,0),"")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sale'!$A$2:$C$1596,2,0),"")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sale'!$A$2:$C$1596,2,0),"")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sale'!$A$2:$C$1596,2,0),"")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sale'!$A$2:$C$1596,2,0),"")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sale'!$A$2:$C$1596,2,0),"")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sale'!$A$2:$C$1596,2,0),"")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sale'!$A$2:$C$1596,2,0),"")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sale'!$A$2:$C$1596,2,0),"")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sale'!$A$2:$C$1596,2,0),"")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sale'!$A$2:$C$1596,2,0),"")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sale'!$A$2:$C$1596,2,0),"")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sale'!$A$2:$C$1596,2,0),"")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sale'!$A$2:$C$1596,2,0),"")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sale'!$A$2:$C$1596,2,0),"")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sale'!$A$2:$C$1596,2,0),"")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sale'!$A$2:$C$1596,2,0),"")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sale'!$A$2:$C$1596,2,0),"")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sale'!$A$2:$C$1596,2,0),"")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sale'!$A$2:$C$1596,2,0),"")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sale'!$A$2:$C$1596,2,0),"")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sale'!$A$2:$C$1596,2,0),"")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sale'!$A$2:$C$1596,2,0),"")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sale'!$A$2:$C$1596,2,0),"")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sale'!$A$2:$C$1596,2,0),"")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sale'!$A$2:$C$1596,2,0),"")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sale'!$A$2:$C$1596,2,0),"")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sale'!$A$2:$C$1596,2,0),"")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sale'!$A$2:$C$1596,2,0),"")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sale'!$A$2:$C$1596,2,0),"")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sale'!$A$2:$C$1596,2,0),"")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sale'!$A$2:$C$1596,2,0),"")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sale'!$A$2:$C$1596,2,0),"")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sale'!$A$2:$C$1596,2,0),"")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sale'!$A$2:$C$1596,2,0),"")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sale'!$A$2:$C$1596,2,0),"")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sale'!$A$2:$C$1596,2,0),"")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sale'!$A$2:$C$1596,2,0),"")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sale'!$A$2:$C$1596,2,0),"")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sale'!$A$2:$C$1596,2,0),"")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sale'!$A$2:$C$1596,2,0),"")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sale'!$A$2:$C$1596,2,0),"")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sale'!$A$2:$C$1596,2,0),"")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sale'!$A$2:$C$1596,2,0),"")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sale'!$A$2:$C$1596,2,0),"")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sale'!$A$2:$C$1596,2,0),"")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sale'!$A$2:$C$1596,2,0),"")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sale'!$A$2:$C$1596,2,0),"")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sale'!$A$2:$C$1596,2,0),"")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sale'!$A$2:$C$1596,2,0),"")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sale'!$A$2:$C$1596,2,0),"")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sale'!$A$2:$C$1596,2,0),"")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sale'!$A$2:$C$1596,2,0),"")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sale'!$A$2:$C$1596,2,0),"")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sale'!$A$2:$C$1596,2,0),"")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sale'!$A$2:$C$1596,2,0),"")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sale'!$A$2:$C$1596,2,0),"")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sale'!$A$2:$C$1596,2,0),"")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sale'!$A$2:$C$1596,2,0),"")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sale'!$A$2:$C$1596,2,0),"")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sale'!$A$2:$C$1596,2,0),"")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sale'!$A$2:$C$1596,2,0),"")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sale'!$A$2:$C$1596,2,0),"")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sale'!$A$2:$C$1596,2,0),"")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sale'!$A$2:$C$1596,2,0),"")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sale'!$A$2:$C$1596,2,0),"")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sale'!$A$2:$C$1596,2,0),"")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sale'!$A$2:$C$1596,2,0),"")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sale'!$A$2:$C$1596,2,0),"")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sale'!$A$2:$C$1596,2,0),"")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sale'!$A$2:$C$1596,2,0),"")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sale'!$A$2:$C$1596,2,0),"")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sale'!$A$2:$C$1596,2,0),"")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sale'!$A$2:$C$1596,2,0),"")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sale'!$A$2:$C$1596,2,0),"")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sale'!$A$2:$C$1596,2,0),"")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sale'!$A$2:$C$1596,2,0),"")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sale'!$A$2:$C$1596,2,0),"")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sale'!$A$2:$C$1596,2,0),"")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sale'!$A$2:$C$1596,2,0),"")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sale'!$A$2:$C$1596,2,0),"")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sale'!$A$2:$C$1596,2,0),"")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sale'!$A$2:$C$1596,2,0),"")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sale'!$A$2:$C$1596,2,0),"")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sale'!$A$2:$C$1596,2,0),"")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sale'!$A$2:$C$1596,2,0),"")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sale'!$A$2:$C$1596,2,0),"")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sale'!$A$2:$C$1596,2,0),"")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sale'!$A$2:$C$1596,2,0),"")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sale'!$A$2:$C$1596,2,0),"")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sale'!$A$2:$C$1596,2,0),"")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sale'!$A$2:$C$1596,2,0),"")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sale'!$A$2:$C$1596,2,0),"")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sale'!$A$2:$C$1596,2,0),"")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sale'!$A$2:$C$1596,2,0),"")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sale'!$A$2:$C$1596,2,0),"")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sale'!$A$2:$C$1596,2,0),"")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sale'!$A$2:$C$1596,2,0),"")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sale'!$A$2:$C$1596,2,0),"")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sale'!$A$2:$C$1596,2,0),"")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sale'!$A$2:$C$1596,2,0),"")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sale'!$A$2:$C$1596,2,0),"")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sale'!$A$2:$C$1596,2,0),"")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sale'!$A$2:$C$1596,2,0),"")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sale'!$A$2:$C$1596,2,0),"")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sale'!$A$2:$C$1596,2,0),"")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sale'!$A$2:$C$1596,2,0),"")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sale'!$A$2:$C$1596,2,0),"")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sale'!$A$2:$C$1596,2,0),"")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sale'!$A$2:$C$1596,2,0),"")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sale'!$A$2:$C$1596,2,0),"")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sale'!$A$2:$C$1596,2,0),"")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sale'!$A$2:$C$1596,2,0),"")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sale'!$A$2:$C$1596,2,0),"")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sale'!$A$2:$C$1596,2,0),"")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sale'!$A$2:$C$1596,2,0),"")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sale'!$A$2:$C$1596,2,0),"")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sale'!$A$2:$C$1596,2,0),"")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sale'!$A$2:$C$1596,2,0),"")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sale'!$A$2:$C$1596,2,0),"")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sale'!$A$2:$C$1596,2,0),"")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sale'!$A$2:$C$1596,2,0),"")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sale'!$A$2:$C$1596,2,0),"")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sale'!$A$2:$C$1596,2,0),"")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sale'!$A$2:$C$1596,2,0),"")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sale'!$A$2:$C$1596,2,0),"")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sale'!$A$2:$C$1596,2,0),"")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sale'!$A$2:$C$1596,2,0),"")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sale'!$A$2:$C$1596,2,0),"")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sale'!$A$2:$C$1596,2,0),"")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sale'!$A$2:$C$1596,2,0),"")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sale'!$A$2:$C$1596,2,0),"")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sale'!$A$2:$C$1596,2,0),"")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sale'!$A$2:$C$1596,2,0),"")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sale'!$A$2:$C$1596,2,0),"")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sale'!$A$2:$C$1596,2,0),"")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sale'!$A$2:$C$1596,2,0),"")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sale'!$A$2:$C$1596,2,0),"")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sale'!$A$2:$C$1596,2,0),"")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sale'!$A$2:$C$1596,2,0),"")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sale'!$A$2:$C$1596,2,0),"")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sale'!$A$2:$C$1596,2,0),"")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sale'!$A$2:$C$1596,2,0),"")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sale'!$A$2:$C$1596,2,0),"")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sale'!$A$2:$C$1596,2,0),"")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sale'!$A$2:$C$1596,2,0),"")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sale'!$A$2:$C$1596,2,0),"")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sale'!$A$2:$C$1596,2,0),"")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sale'!$A$2:$C$1596,2,0),"")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sale'!$A$2:$C$1596,2,0),"")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sale'!$A$2:$C$1596,2,0),"")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sale'!$A$2:$C$1596,2,0),"")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sale'!$A$2:$C$1596,2,0),"")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sale'!$A$2:$C$1596,2,0),"")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sale'!$A$2:$C$1596,2,0),"")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sale'!$A$2:$C$1596,2,0),"")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sale'!$A$2:$C$1596,2,0),"")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sale'!$A$2:$C$1596,2,0),"")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sale'!$A$2:$C$1596,2,0),"")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sale'!$A$2:$C$1596,2,0),"")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sale'!$A$2:$C$1596,2,0),"")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sale'!$A$2:$C$1596,2,0),"")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sale'!$A$2:$C$1596,2,0),"")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sale'!$A$2:$C$1596,2,0),"")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sale'!$A$2:$C$1596,2,0),"")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sale'!$A$2:$C$1596,2,0),"")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sale'!$A$2:$C$1596,2,0),"")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sale'!$A$2:$C$1596,2,0),"")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sale'!$A$2:$C$1596,2,0),"")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sale'!$A$2:$C$1596,2,0),"")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sale'!$A$2:$C$1596,2,0),"")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sale'!$A$2:$C$1596,2,0),"")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sale'!$A$2:$C$1596,2,0),"")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sale'!$A$2:$C$1596,2,0),"")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sale'!$A$2:$C$1596,2,0),"")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sale'!$A$2:$C$1596,2,0),"")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sale'!$A$2:$C$1596,2,0),"")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sale'!$A$2:$C$1596,2,0),"")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sale'!$A$2:$C$1596,2,0),"")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sale'!$A$2:$C$1596,2,0),"")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sale'!$A$2:$C$1596,2,0),"")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sale'!$A$2:$C$1596,2,0),"")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sale'!$A$2:$C$1596,2,0),"")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sale'!$A$2:$C$1596,2,0),"")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sale'!$A$2:$C$1596,2,0),"")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sale'!$A$2:$C$1596,2,0),"")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sale'!$A$2:$C$1596,2,0),"")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sale'!$A$2:$C$1596,2,0),"")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sale'!$A$2:$C$1596,2,0),"")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sale'!$A$2:$C$1596,2,0),"")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sale'!$A$2:$C$1596,2,0),"")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sale'!$A$2:$C$1596,2,0),"")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sale'!$A$2:$C$1596,2,0),"")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sale'!$A$2:$C$1596,2,0),"")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sale'!$A$2:$C$1596,2,0),"")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sale'!$A$2:$C$1596,2,0),"")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sale'!$A$2:$C$1596,2,0),"")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sale'!$A$2:$C$1596,2,0),"")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sale'!$A$2:$C$1596,2,0),"")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sale'!$A$2:$C$1596,2,0),"")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sale'!$A$2:$C$1596,2,0),"")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sale'!$A$2:$C$1596,2,0),"")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sale'!$A$2:$C$1596,2,0),"")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sale'!$A$2:$C$1596,2,0),"")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sale'!$A$2:$C$1596,2,0),"")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sale'!$A$2:$C$1596,2,0),"")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sale'!$A$2:$C$1596,2,0),"")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sale'!$A$2:$C$1596,2,0),"")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sale'!$A$2:$C$1596,2,0),"")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sale'!$A$2:$C$1596,2,0),"")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sale'!$A$2:$C$1596,2,0),"")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sale'!$A$2:$C$1596,2,0),"")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sale'!$A$2:$C$1596,2,0),"")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sale'!$A$2:$C$1596,2,0),"")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sale'!$A$2:$C$1596,2,0),"")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sale'!$A$2:$C$1596,2,0),"")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sale'!$A$2:$C$1596,2,0),"")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sale'!$A$2:$C$1596,2,0),"")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sale'!$A$2:$C$1596,2,0),"")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sale'!$A$2:$C$1596,2,0),"")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sale'!$A$2:$C$1596,2,0),"")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sale'!$A$2:$C$1596,2,0),"")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sale'!$A$2:$C$1596,2,0),"")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sale'!$A$2:$C$1596,2,0),"")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sale'!$A$2:$C$1596,2,0),"")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sale'!$A$2:$C$1596,2,0),"")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sale'!$A$2:$C$1596,2,0),"")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sale'!$A$2:$C$1596,2,0),"")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sale'!$A$2:$C$1596,2,0),"")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sale'!$A$2:$C$1596,2,0),"")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sale'!$A$2:$C$1596,2,0),"")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sale'!$A$2:$C$1596,2,0),"")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sale'!$A$2:$C$1596,2,0),"")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sale'!$A$2:$C$1596,2,0),"")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sale'!$A$2:$C$1596,2,0),"")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sale'!$A$2:$C$1596,2,0),"")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sale'!$A$2:$C$1596,2,0),"")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sale'!$A$2:$C$1596,2,0),"")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sale'!$A$2:$C$1596,2,0),"")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sale'!$A$2:$C$1596,2,0),"")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sale'!$A$2:$C$1596,2,0),"")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sale'!$A$2:$C$1596,2,0),"")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sale'!$A$2:$C$1596,2,0),"")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sale'!$A$2:$C$1596,2,0),"")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sale'!$A$2:$C$1596,2,0),"")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sale'!$A$2:$C$1596,2,0),"")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sale'!$A$2:$C$1596,2,0),"")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sale'!$A$2:$C$1596,2,0),"")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sale'!$A$2:$C$1596,2,0),"")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sale'!$A$2:$C$1596,2,0),"")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sale'!$A$2:$C$1596,2,0),"")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sale'!$A$2:$C$1596,2,0),"")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sale'!$A$2:$C$1596,2,0),"")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sale'!$A$2:$C$1596,2,0),"")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sale'!$A$2:$C$1596,2,0),"")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sale'!$A$2:$C$1596,2,0),"")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sale'!$A$2:$C$1596,2,0),"")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sale'!$A$2:$C$1596,2,0),"")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sale'!$A$2:$C$1596,2,0),"")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sale'!$A$2:$C$1596,2,0),"")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sale'!$A$2:$C$1596,2,0),"")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sale'!$A$2:$C$1596,2,0),"")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sale'!$A$2:$C$1596,2,0),"")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sale'!$A$2:$C$1596,2,0),"")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sale'!$A$2:$C$1596,2,0),"")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sale'!$A$2:$C$1596,2,0),"")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sale'!$A$2:$C$1596,2,0),"")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sale'!$A$2:$C$1596,2,0),"")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sale'!$A$2:$C$1596,2,0),"")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sale'!$A$2:$C$1596,2,0),"")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sale'!$A$2:$C$1596,2,0),"")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sale'!$A$2:$C$1596,2,0),"")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sale'!$A$2:$C$1596,2,0),"")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sale'!$A$2:$C$1596,2,0),"")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sale'!$A$2:$C$1596,2,0),"")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sale'!$A$2:$C$1596,2,0),"")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sale'!$A$2:$C$1596,2,0),"")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sale'!$A$2:$C$1596,2,0),"")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sale'!$A$2:$C$1596,2,0),"")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sale'!$A$2:$C$1596,2,0),"")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sale'!$A$2:$C$1596,2,0),"")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sale'!$A$2:$C$1596,2,0),"")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sale'!$A$2:$C$1596,2,0),"")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sale'!$A$2:$C$1596,2,0),"")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sale'!$A$2:$C$1596,2,0),"")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sale'!$A$2:$C$1596,2,0),"")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sale'!$A$2:$C$1596,2,0),"")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sale'!$A$2:$C$1596,2,0),"")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sale'!$A$2:$C$1596,2,0),"")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sale'!$A$2:$C$1596,2,0),"")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sale'!$A$2:$C$1596,2,0),"")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sale'!$A$2:$C$1596,2,0),"")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sale'!$A$2:$C$1596,2,0),"")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sale'!$A$2:$C$1596,2,0),"")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sale'!$A$2:$C$1596,2,0),"")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sale'!$A$2:$C$1596,2,0),"")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sale'!$A$2:$C$1596,2,0),"")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sale'!$A$2:$C$1596,2,0),"")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sale'!$A$2:$C$1596,2,0),"")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sale'!$A$2:$C$1596,2,0),"")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sale'!$A$2:$C$1596,2,0),"")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sale'!$A$2:$C$1596,2,0),"")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sale'!$A$2:$C$1596,2,0),"")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sale'!$A$2:$C$1596,2,0),"")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sale'!$A$2:$C$1596,2,0),"")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sale'!$A$2:$C$1596,2,0),"")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sale'!$A$2:$C$1596,2,0),"")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sale'!$A$2:$C$1596,2,0),"")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sale'!$A$2:$C$1596,2,0),"")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sale'!$A$2:$C$1596,2,0),"")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sale'!$A$2:$C$1596,2,0),"")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sale'!$A$2:$C$1596,2,0),"")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sale'!$A$2:$C$1596,2,0),"")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sale'!$A$2:$C$1596,2,0),"")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sale'!$A$2:$C$1596,2,0),"")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sale'!$A$2:$C$1596,2,0),"")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sale'!$A$2:$C$1596,2,0),"")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sale'!$A$2:$C$1596,2,0),"")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sale'!$A$2:$C$1596,2,0),"")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sale'!$A$2:$C$1596,2,0),"")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sale'!$A$2:$C$1596,2,0),"")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sale'!$A$2:$C$1596,2,0),"")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sale'!$A$2:$C$1596,2,0),"")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sale'!$A$2:$C$1596,2,0),"")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sale'!$A$2:$C$1596,2,0),"")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sale'!$A$2:$C$1596,2,0),"")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sale'!$A$2:$C$1596,2,0),"")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sale'!$A$2:$C$1596,2,0),"")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sale'!$A$2:$C$1596,2,0),"")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sale'!$A$2:$C$1596,2,0),"")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sale'!$A$2:$C$1596,2,0),"")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sale'!$A$2:$C$1596,2,0),"")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sale'!$A$2:$C$1596,2,0),"")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sale'!$A$2:$C$1596,2,0),"")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sale'!$A$2:$C$1596,2,0),"")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sale'!$A$2:$C$1596,2,0),"")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sale'!$A$2:$C$1596,2,0),"")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sale'!$A$2:$C$1596,2,0),"")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sale'!$A$2:$C$1596,2,0),"")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sale'!$A$2:$C$1596,2,0),"")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sale'!$A$2:$C$1596,2,0),"")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sale'!$A$2:$C$1596,2,0),"")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sale'!$A$2:$C$1596,2,0),"")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sale'!$A$2:$C$1596,2,0),"")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sale'!$A$2:$C$1596,2,0),"")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sale'!$A$2:$C$1596,2,0),"")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sale'!$A$2:$C$1596,2,0),"")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sale'!$A$2:$C$1596,2,0),"")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sale'!$A$2:$C$1596,2,0),"")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sale'!$A$2:$C$1596,2,0),"")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sale'!$A$2:$C$1596,2,0),"")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sale'!$A$2:$C$1596,2,0),"")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sale'!$A$2:$C$1596,2,0),"")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sale'!$A$2:$C$1596,2,0),"")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sale'!$A$2:$C$1596,2,0),"")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sale'!$A$2:$C$1596,2,0),"")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sale'!$A$2:$C$1596,2,0),"")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sale'!$A$2:$C$1596,2,0),"")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sale'!$A$2:$C$1596,2,0),"")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sale'!$A$2:$C$1596,2,0),"")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sale'!$A$2:$C$1596,2,0),"")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sale'!$A$2:$C$1596,2,0),"")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sale'!$A$2:$C$1596,2,0),"")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sale'!$A$2:$C$1596,2,0),"")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sale'!$A$2:$C$1596,2,0),"")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sale'!$A$2:$C$1596,2,0),"")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sale'!$A$2:$C$1596,2,0),"")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sale'!$A$2:$C$1596,2,0),"")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sale'!$A$2:$C$1596,2,0),"")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sale'!$A$2:$C$1596,2,0),"")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sale'!$A$2:$C$1596,2,0),"")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sale'!$A$2:$C$1596,2,0),"")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sale'!$A$2:$C$1596,2,0),"")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sale'!$A$2:$C$1596,2,0),"")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sale'!$A$2:$C$1596,2,0),"")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sale'!$A$2:$C$1596,2,0),"")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sale'!$A$2:$C$1596,2,0),"")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sale'!$A$2:$C$1596,2,0),"")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sale'!$A$2:$C$1596,2,0),"")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sale'!$A$2:$C$1596,2,0),"")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sale'!$A$2:$C$1596,2,0),"")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sale'!$A$2:$C$1596,2,0),"")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sale'!$A$2:$C$1596,2,0),"")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sale'!$A$2:$C$1596,2,0),"")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sale'!$A$2:$C$1596,2,0),"")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sale'!$A$2:$C$1596,2,0),"")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sale'!$A$2:$C$1596,2,0),"")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sale'!$A$2:$C$1596,2,0),"")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sale'!$A$2:$C$1596,2,0),"")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sale'!$A$2:$C$1596,2,0),"")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sale'!$A$2:$C$1596,2,0),"")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sale'!$A$2:$C$1596,2,0),"")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sale'!$A$2:$C$1596,2,0),"")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sale'!$A$2:$C$1596,2,0),"")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sale'!$A$2:$C$1596,2,0),"")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sale'!$A$2:$C$1596,2,0),"")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sale'!$A$2:$C$1596,2,0),"")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sale'!$A$2:$C$1596,2,0),"")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sale'!$A$2:$C$1596,2,0),"")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sale'!$A$2:$C$1596,2,0),"")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sale'!$A$2:$C$1596,2,0),"")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sale'!$A$2:$C$1596,2,0),"")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sale'!$A$2:$C$1596,2,0),"")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sale'!$A$2:$C$1596,2,0),"")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sale'!$A$2:$C$1596,2,0),"")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sale'!$A$2:$C$1596,2,0),"")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sale'!$A$2:$C$1596,2,0),"")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sale'!$A$2:$C$1596,2,0),"")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sale'!$A$2:$C$1596,2,0),"")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sale'!$A$2:$C$1596,2,0),"")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sale'!$A$2:$C$1596,2,0),"")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sale'!$A$2:$C$1596,2,0),"")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sale'!$A$2:$C$1596,2,0),"")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sale'!$A$2:$C$1596,2,0),"")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sale'!$A$2:$C$1596,2,0),"")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sale'!$A$2:$C$1596,2,0),"")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sale'!$A$2:$C$1596,2,0),"")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sale'!$A$2:$C$1596,2,0),"")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sale'!$A$2:$C$1596,2,0),"")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sale'!$A$2:$C$1596,2,0),"")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sale'!$A$2:$C$1596,2,0),"")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sale'!$A$2:$C$1596,2,0),"")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sale'!$A$2:$C$1596,2,0),"")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sale'!$A$2:$C$1596,2,0),"")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sale'!$A$2:$C$1596,2,0),"")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sale'!$A$2:$C$1596,2,0),"")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sale'!$A$2:$C$1596,2,0),"")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sale'!$A$2:$C$1596,2,0),"")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sale'!$A$2:$C$1596,2,0),"")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sale'!$A$2:$C$1596,2,0),"")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sale'!$A$2:$C$1596,2,0),"")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sale'!$A$2:$C$1596,2,0),"")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sale'!$A$2:$C$1596,2,0),"")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sale'!$A$2:$C$1596,2,0),"")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sale'!$A$2:$C$1596,2,0),"")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sale'!$A$2:$C$1596,2,0),"")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sale'!$A$2:$C$1596,2,0),"")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sale'!$A$2:$C$1596,2,0),"")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sale'!$A$2:$C$1596,2,0),"")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sale'!$A$2:$C$1596,2,0),"")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sale'!$A$2:$C$1596,2,0),"")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sale'!$A$2:$C$1596,2,0),"")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sale'!$A$2:$C$1596,2,0),"")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sale'!$A$2:$C$1596,2,0),"")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sale'!$A$2:$C$1596,2,0),"")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sale'!$A$2:$C$1596,2,0),"")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sale'!$A$2:$C$1596,2,0),"")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sale'!$A$2:$C$1596,2,0),"")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sale'!$A$2:$C$1596,2,0),"")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sale'!$A$2:$C$1596,2,0),"")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sale'!$A$2:$C$1596,2,0),"")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sale'!$A$2:$C$1596,2,0),"")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sale'!$A$2:$C$1596,2,0),"")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sale'!$A$2:$C$1596,2,0),"")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sale'!$A$2:$C$1596,2,0),"")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sale'!$A$2:$C$1596,2,0),"")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sale'!$A$2:$C$1596,2,0),"")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sale'!$A$2:$C$1596,2,0),"")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sale'!$A$2:$C$1596,2,0),"")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sale'!$A$2:$C$1596,2,0),"")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sale'!$A$2:$C$1596,2,0),"")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sale'!$A$2:$C$1596,2,0),"")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sale'!$A$2:$C$1596,2,0),"")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sale'!$A$2:$C$1596,2,0),"")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sale'!$A$2:$C$1596,2,0),"")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sale'!$A$2:$C$1596,2,0),"")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sale'!$A$2:$C$1596,2,0),"")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sale'!$A$2:$C$1596,2,0),"")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sale'!$A$2:$C$1596,2,0),"")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sale'!$A$2:$C$1596,2,0),"")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sale'!$A$2:$C$1596,2,0),"")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sale'!$A$2:$C$1596,2,0),"")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sale'!$A$2:$C$1596,2,0),"")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sale'!$A$2:$C$1596,2,0),"")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sale'!$A$2:$C$1596,2,0),"")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sale'!$A$2:$C$1596,2,0),"")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sale'!$A$2:$C$1596,2,0),"")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sale'!$A$2:$C$1596,2,0),"")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sale'!$A$2:$C$1596,2,0),"")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sale'!$A$2:$C$1596,2,0),"")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sale'!$A$2:$C$1596,2,0),"")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sale'!$A$2:$C$1596,2,0),"")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sale'!$A$2:$C$1596,2,0),"")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sale'!$A$2:$C$1596,2,0),"")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sale'!$A$2:$C$1596,2,0),"")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sale'!$A$2:$C$1596,2,0),"")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sale'!$A$2:$C$1596,2,0),"")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sale'!$A$2:$C$1596,2,0),"")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sale'!$A$2:$C$1596,2,0),"")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sale'!$A$2:$C$1596,2,0),"")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sale'!$A$2:$C$1596,2,0),"")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sale'!$A$2:$C$1596,2,0),"")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sale'!$A$2:$C$1596,2,0),"")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sale'!$A$2:$C$1596,2,0),"")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sale'!$A$2:$C$1596,2,0),"")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sale'!$A$2:$C$1596,2,0),"")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sale'!$A$2:$C$1596,2,0),"")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sale'!$A$2:$C$1596,2,0),"")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sale'!$A$2:$C$1596,2,0),"")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sale'!$A$2:$C$1596,2,0),"")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sale'!$A$2:$C$1596,2,0),"")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sale'!$A$2:$C$1596,2,0),"")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sale'!$A$2:$C$1596,2,0),"")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sale'!$A$2:$C$1596,2,0),"")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sale'!$A$2:$C$1596,2,0),"")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sale'!$A$2:$C$1596,2,0),"")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sale'!$A$2:$C$1596,2,0),"")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sale'!$A$2:$C$1596,2,0),"")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sale'!$A$2:$C$1596,2,0),"")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sale'!$A$2:$C$1596,2,0),"")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sale'!$A$2:$C$1596,2,0),"")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sale'!$A$2:$C$1596,2,0),"")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sale'!$A$2:$C$1596,2,0),"")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sale'!$A$2:$C$1596,2,0),"")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sale'!$A$2:$C$1596,2,0),"")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sale'!$A$2:$C$1596,2,0),"")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sale'!$A$2:$C$1596,2,0),"")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sale'!$A$2:$C$1596,2,0),"")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sale'!$A$2:$C$1596,2,0),"")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sale'!$A$2:$C$1596,2,0),"")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sale'!$A$2:$C$1596,2,0),"")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sale'!$A$2:$C$1596,2,0),"")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sale'!$A$2:$C$1596,2,0),"")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sale'!$A$2:$C$1596,2,0),"")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sale'!$A$2:$C$1596,2,0),"")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sale'!$A$2:$C$1596,2,0),"")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sale'!$A$2:$C$1596,2,0),"")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sale'!$A$2:$C$1596,2,0),"")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sale'!$A$2:$C$1596,2,0),"")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sale'!$A$2:$C$1596,2,0),"")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sale'!$A$2:$C$1596,2,0),"")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sale'!$A$2:$C$1596,2,0),"")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sale'!$A$2:$C$1596,2,0),"")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sale'!$A$2:$C$1596,2,0),"")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sale'!$A$2:$C$1596,2,0),"")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sale'!$A$2:$C$1596,2,0),"")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sale'!$A$2:$C$1596,2,0),"")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sale'!$A$2:$C$1596,2,0),"")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sale'!$A$2:$C$1596,2,0),"")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sale'!$A$2:$C$1596,2,0),"")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sale'!$A$2:$C$1596,2,0),"")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sale'!$A$2:$C$1596,2,0),"")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sale'!$A$2:$C$1596,2,0),"")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sale'!$A$2:$C$1596,2,0),"")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sale'!$A$2:$C$1596,2,0),"")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sale'!$A$2:$C$1596,2,0),"")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sale'!$A$2:$C$1596,2,0),"")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sale'!$A$2:$C$1596,2,0),"")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sale'!$A$2:$C$1596,2,0),"")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sale'!$A$2:$C$1596,2,0),"")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sale'!$A$2:$C$1596,2,0),"")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sale'!$A$2:$C$1596,2,0),"")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sale'!$A$2:$C$1596,2,0),"")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sale'!$A$2:$C$1596,2,0),"")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sale'!$A$2:$C$1596,2,0),"")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sale'!$A$2:$C$1596,2,0),"")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sale'!$A$2:$C$1596,2,0),"")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sale'!$A$2:$C$1596,2,0),"")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sale'!$A$2:$C$1596,2,0),"")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sale'!$A$2:$C$1596,2,0),"")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sale'!$A$2:$C$1596,2,0),"")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sale'!$A$2:$C$1596,2,0),"")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sale'!$A$2:$C$1596,2,0),"")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sale'!$A$2:$C$1596,2,0),"")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sale'!$A$2:$C$1596,2,0),"")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sale'!$A$2:$C$1596,2,0),"")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sale'!$A$2:$C$1596,2,0),"")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sale'!$A$2:$C$1596,2,0),"")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sale'!$A$2:$C$1596,2,0),"")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sale'!$A$2:$C$1596,2,0),"")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sale'!$A$2:$C$1596,2,0),"")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sale'!$A$2:$C$1596,2,0),"")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sale'!$A$2:$C$1596,2,0),"")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sale'!$A$2:$C$1596,2,0),"")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sale'!$A$2:$C$1596,2,0),"")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sale'!$A$2:$C$1596,2,0),"")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sale'!$A$2:$C$1596,2,0),"")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sale'!$A$2:$C$1596,2,0),"")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sale'!$A$2:$C$1596,2,0),"")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sale'!$A$2:$C$1596,2,0),"")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sale'!$A$2:$C$1596,2,0),"")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sale'!$A$2:$C$1596,2,0),"")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sale'!$A$2:$C$1596,2,0),"")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sale'!$A$2:$C$1596,2,0),"")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sale'!$A$2:$C$1596,2,0),"")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sale'!$A$2:$C$1596,2,0),"")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sale'!$A$2:$C$1596,2,0),"")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sale'!$A$2:$C$1596,2,0),"")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sale'!$A$2:$C$1596,2,0),"")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sale'!$A$2:$C$1596,2,0),"")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sale'!$A$2:$C$1596,2,0),"")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sale'!$A$2:$C$1596,2,0),"")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sale'!$A$2:$C$1596,2,0),"")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sale'!$A$2:$C$1596,2,0),"")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sale'!$A$2:$C$1596,2,0),"")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sale'!$A$2:$C$1596,2,0),"")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sale'!$A$2:$C$1596,2,0),"")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sale'!$A$2:$C$1596,2,0),"")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sale'!$A$2:$C$1596,2,0),"")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sale'!$A$2:$C$1596,2,0),"")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sale'!$A$2:$C$1596,2,0),"")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sale'!$A$2:$C$1596,2,0),"")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sale'!$A$2:$C$1596,2,0),"")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sale'!$A$2:$C$1596,2,0),"")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sale'!$A$2:$C$1596,2,0),"")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sale'!$A$2:$C$1596,2,0),"")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sale'!$A$2:$C$1596,2,0),"")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sale'!$A$2:$C$1596,2,0),"")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sale'!$A$2:$C$1596,2,0),"")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sale'!$A$2:$C$1596,2,0),"")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sale'!$A$2:$C$1596,2,0),"")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sale'!$A$2:$C$1596,2,0),"")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sale'!$A$2:$C$1596,2,0),"")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sale'!$A$2:$C$1596,2,0),"")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sale'!$A$2:$C$1596,2,0),"")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sale'!$A$2:$C$1596,2,0),"")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sale'!$A$2:$C$1596,2,0),"")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sale'!$A$2:$C$1596,2,0),"")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sale'!$A$2:$C$1596,2,0),"")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sale'!$A$2:$C$1596,2,0),"")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sale'!$A$2:$C$1596,2,0),"")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sale'!$A$2:$C$1596,2,0),"")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sale'!$A$2:$C$1596,2,0),"")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sale'!$A$2:$C$1596,2,0),"")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sale'!$A$2:$C$1596,2,0),"")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sale'!$A$2:$C$1596,2,0),"")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sale'!$A$2:$C$1596,2,0),"")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sale'!$A$2:$C$1596,2,0),"")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sale'!$A$2:$C$1596,2,0),"")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sale'!$A$2:$C$1596,2,0),"")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sale'!$A$2:$C$1596,2,0),"")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sale'!$A$2:$C$1596,2,0),"")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sale'!$A$2:$C$1596,2,0),"")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sale'!$A$2:$C$1596,2,0),"")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sale'!$A$2:$C$1596,2,0),"")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sale'!$A$2:$C$1596,2,0),"")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sale'!$A$2:$C$1596,2,0),"")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sale'!$A$2:$C$1596,2,0),"")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sale'!$A$2:$C$1596,2,0),"")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sale'!$A$2:$C$1596,2,0),"")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sale'!$A$2:$C$1596,2,0),"")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sale'!$A$2:$C$1596,2,0),"")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sale'!$A$2:$C$1596,2,0),"")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sale'!$A$2:$C$1596,2,0),"")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sale'!$A$2:$C$1596,2,0),"")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sale'!$A$2:$C$1596,2,0),"")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sale'!$A$2:$C$1596,2,0),"")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sale'!$A$2:$C$1596,2,0),"")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sale'!$A$2:$C$1596,2,0),"")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sale'!$A$2:$C$1596,2,0),"")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sale'!$A$2:$C$1596,2,0),"")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sale'!$A$2:$C$1596,2,0),"")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sale'!$A$2:$C$1596,2,0),"")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sale'!$A$2:$C$1596,2,0),"")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sale'!$A$2:$C$1596,2,0),"")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sale'!$A$2:$C$1596,2,0),"")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sale'!$A$2:$C$1596,2,0),"")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sale'!$A$2:$C$1596,2,0),"")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sale'!$A$2:$C$1596,2,0),"")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sale'!$A$2:$C$1596,2,0),"")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sale'!$A$2:$C$1596,2,0),"")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sale'!$A$2:$C$1596,2,0),"")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sale'!$A$2:$C$1596,2,0),"")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sale'!$A$2:$C$1596,2,0),"")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sale'!$A$2:$C$1596,2,0),"")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sale'!$A$2:$C$1596,2,0),"")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sale'!$A$2:$C$1596,2,0),"")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sale'!$A$2:$C$1596,2,0),"")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sale'!$A$2:$C$1596,2,0),"")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sale'!$A$2:$C$1596,2,0),"")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sale'!$A$2:$C$1596,2,0),"")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sale'!$A$2:$C$1596,2,0),"")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sale'!$A$2:$C$1596,2,0),"")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sale'!$A$2:$C$1596,2,0),"")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sale'!$A$2:$C$1596,2,0),"")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sale'!$A$2:$C$1596,2,0),"")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sale'!$A$2:$C$1596,2,0),"")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sale'!$A$2:$C$1596,2,0),"")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sale'!$A$2:$C$1596,2,0),"")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sale'!$A$2:$C$1596,2,0),"")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sale'!$A$2:$C$1596,2,0),"")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sale'!$A$2:$C$1596,2,0),"")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sale'!$A$2:$C$1596,2,0),"")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sale'!$A$2:$C$1596,2,0),"")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sale'!$A$2:$C$1596,2,0),"")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sale'!$A$2:$C$1596,2,0),"")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sale'!$A$2:$C$1596,2,0),"")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sale'!$A$2:$C$1596,2,0),"")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sale'!$A$2:$C$1596,2,0),"")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sale'!$A$2:$C$1596,2,0),"")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sale'!$A$2:$C$1596,2,0),"")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sale'!$A$2:$C$1596,2,0),"")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sale'!$A$2:$C$1596,2,0),"")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sale'!$A$2:$C$1596,2,0),"")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sale'!$A$2:$C$1596,2,0),"")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sale'!$A$2:$C$1596,2,0),"")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sale'!$A$2:$C$1596,2,0),"")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sale'!$A$2:$C$1596,2,0),"")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sale'!$A$2:$C$1596,2,0),"")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sale'!$A$2:$C$1596,2,0),"")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sale'!$A$2:$C$1596,2,0),"")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sale'!$A$2:$C$1596,2,0),"")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sale'!$A$2:$C$1596,2,0),"")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sale'!$A$2:$C$1596,2,0),"")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sale'!$A$2:$C$1596,2,0),"")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sale'!$A$2:$C$1596,2,0),"")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sale'!$A$2:$C$1596,2,0),"")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sale'!$A$2:$C$1596,2,0),"")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sale'!$A$2:$C$1596,2,0),"")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sale'!$A$2:$C$1596,2,0),"")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sale'!$A$2:$C$1596,2,0),"")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sale'!$A$2:$C$1596,2,0),"")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sale'!$A$2:$C$1596,2,0),"")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sale'!$A$2:$C$1596,2,0),"")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sale'!$A$2:$C$1596,2,0),"")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sale'!$A$2:$C$1596,2,0),"")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sale'!$A$2:$C$1596,2,0),"")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sale'!$A$2:$C$1596,2,0),"")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sale'!$A$2:$C$1596,2,0),"")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sale'!$A$2:$C$1596,2,0),"")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sale'!$A$2:$C$1596,2,0),"")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sale'!$A$2:$C$1596,2,0),"")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sale'!$A$2:$C$1596,2,0),"")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sale'!$A$2:$C$1596,2,0),"")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sale'!$A$2:$C$1596,2,0),"")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sale'!$A$2:$C$1596,2,0),"")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sale'!$A$2:$C$1596,2,0),"")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sale'!$A$2:$C$1596,2,0),"")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sale'!$A$2:$C$1596,2,0),"")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sale'!$A$2:$C$1596,2,0),"")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sale'!$A$2:$C$1596,2,0),"")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sale'!$A$2:$C$1596,2,0),"")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sale'!$A$2:$C$1596,2,0),"")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sale'!$A$2:$C$1596,2,0),"")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sale'!$A$2:$C$1596,2,0),"")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sale'!$A$2:$C$1596,2,0),"")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sale'!$A$2:$C$1596,2,0),"")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sale'!$A$2:$C$1596,2,0),"")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sale'!$A$2:$C$1596,2,0),"")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sale'!$A$2:$C$1596,2,0),"")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sale'!$A$2:$C$1596,2,0),"")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sale'!$A$2:$C$1596,2,0),"")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sale'!$A$2:$C$1596,2,0),"")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sale'!$A$2:$C$1596,2,0),"")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sale'!$A$2:$C$1596,2,0),"")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sale'!$A$2:$C$1596,2,0),"")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sale'!$A$2:$C$1596,2,0),"")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sale'!$A$2:$C$1596,2,0),"")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sale'!$A$2:$C$1596,2,0),"")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sale'!$A$2:$C$1596,2,0),"")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sale'!$A$2:$C$1596,2,0),"")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sale'!$A$2:$C$1596,2,0),"")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sale'!$A$2:$C$1596,2,0),"")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sale'!$A$2:$C$1596,2,0),"")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sale'!$A$2:$C$1596,2,0),"")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sale'!$A$2:$C$1596,2,0),"")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sale'!$A$2:$C$1596,2,0),"")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sale'!$A$2:$C$1596,2,0),"")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sale'!$A$2:$C$1596,2,0),"")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sale'!$A$2:$C$1596,2,0),"")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sale'!$A$2:$C$1596,2,0),"")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sale'!$A$2:$C$1596,2,0),"")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sale'!$A$2:$C$1596,2,0),"")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sale'!$A$2:$C$1596,2,0),"")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sale'!$A$2:$C$1596,2,0),"")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sale'!$A$2:$C$1596,2,0),"")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sale'!$A$2:$C$1596,2,0),"")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sale'!$A$2:$C$1596,2,0),"")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sale'!$A$2:$C$1596,2,0),"")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sale'!$A$2:$C$1596,2,0),"")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sale'!$A$2:$C$1596,2,0),"")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sale'!$A$2:$C$1596,2,0),"")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sale'!$A$2:$C$1596,2,0),"")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sale'!$A$2:$C$1596,2,0),"")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sale'!$A$2:$C$1596,2,0),"")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sale'!$A$2:$C$1596,2,0),"")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sale'!$A$2:$C$1596,2,0),"")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sale'!$A$2:$C$1596,2,0),"")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sale'!$A$2:$C$1596,2,0),"")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sale'!$A$2:$C$1596,2,0),"")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sale'!$A$2:$C$1596,2,0),"")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sale'!$A$2:$C$1596,2,0),"")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sale'!$A$2:$C$1596,2,0),"")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sale'!$A$2:$C$1596,2,0),"")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sale'!$A$2:$C$1596,2,0),"")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sale'!$A$2:$C$1596,2,0),"")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sale'!$A$2:$C$1596,2,0),"")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sale'!$A$2:$C$1596,2,0),"")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sale'!$A$2:$C$1596,2,0),"")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sale'!$A$2:$C$1596,2,0),"")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sale'!$A$2:$C$1596,2,0),"")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sale'!$A$2:$C$1596,2,0),"")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sale'!$A$2:$C$1596,2,0),"")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sale'!$A$2:$C$1596,2,0),"")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sale'!$A$2:$C$1596,2,0),"")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sale'!$A$2:$C$1596,2,0),"")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sale'!$A$2:$C$1596,2,0),"")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sale'!$A$2:$C$1596,2,0),"")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255" activePane="bottomRight" state="frozen"/>
      <selection pane="topRight" activeCell="G1" sqref="G1"/>
      <selection pane="bottomLeft" activeCell="A2" sqref="A2"/>
      <selection pane="bottomRight" activeCell="I267" sqref="I267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3059</v>
      </c>
    </row>
    <row r="2" spans="1:27" ht="25.5" customHeight="1" x14ac:dyDescent="0.25">
      <c r="A2" s="17">
        <v>44888</v>
      </c>
      <c r="B2" s="78" t="str">
        <f>IF(I2&lt;&gt;"",IF(AA2&lt;10,"PO2211/0000"&amp;AA2,IF(AA2&lt;100,"PO2211/000"&amp;AA2,IF(AA2&lt;1000,"PO2211/00"&amp;AA2,IF(AA2&lt;10000,"PO2211/0"&amp;AA2,"PO2211/0"&amp;AA2)))),"")</f>
        <v>PO2211/03059</v>
      </c>
      <c r="C2" s="18"/>
      <c r="D2" s="18"/>
      <c r="E2" s="19"/>
      <c r="F2" s="18"/>
      <c r="G2" s="19" t="s">
        <v>105</v>
      </c>
      <c r="H2" s="19"/>
      <c r="I2" s="19" t="s">
        <v>1949</v>
      </c>
      <c r="J2" s="54"/>
      <c r="K2" s="19" t="s">
        <v>55</v>
      </c>
      <c r="L2" s="31" t="str">
        <f t="shared" ref="L2:L65" si="0">IF(K2&lt;&gt;"",VLOOKUP(K2,tenhang,2,0),"")</f>
        <v>Gà muối 500g</v>
      </c>
      <c r="M2" s="20"/>
      <c r="N2" s="50" t="str">
        <f>IF(K2&lt;&gt;"","K-HCM","")</f>
        <v>K-HCM</v>
      </c>
      <c r="O2" s="19"/>
      <c r="P2" s="19"/>
      <c r="Q2" s="32" t="str">
        <f t="shared" ref="Q2:Q65" si="1">IF(K2&lt;&gt;"",VLOOKUP(K2,tenhang,3,0),"")</f>
        <v>Túi</v>
      </c>
      <c r="R2" s="33">
        <v>8</v>
      </c>
      <c r="S2" s="33"/>
      <c r="T2" s="34">
        <f t="shared" ref="T2" si="2">IF(K2&lt;&gt;"",VLOOKUP(K2,tenhang,4,0),0)</f>
        <v>111058</v>
      </c>
      <c r="U2" s="34">
        <f t="shared" ref="U2" si="3">R2*T2</f>
        <v>888464</v>
      </c>
      <c r="V2" s="33"/>
      <c r="W2" s="33"/>
      <c r="X2" s="72">
        <f>IF(K2&lt;&gt;"",8,"")</f>
        <v>8</v>
      </c>
      <c r="Y2" s="35"/>
      <c r="Z2" s="34">
        <f>IF(K2&lt;&gt;"",ROUND(U2*X2*1%,0),"")</f>
        <v>71077</v>
      </c>
      <c r="AA2" s="80">
        <f>IF(I2&lt;&gt;"",AA1,"")</f>
        <v>3059</v>
      </c>
    </row>
    <row r="3" spans="1:27" ht="25.5" customHeight="1" x14ac:dyDescent="0.25">
      <c r="A3" s="17">
        <v>44888</v>
      </c>
      <c r="B3" s="78" t="str">
        <f t="shared" ref="B3:B66" si="4">IF(I3&lt;&gt;"",IF(AA3&lt;10,"PO2211/0000"&amp;AA3,IF(AA3&lt;100,"PO2211/000"&amp;AA3,IF(AA3&lt;1000,"PO2211/00"&amp;AA3,IF(AA3&lt;10000,"PO2211/0"&amp;AA3,"PO2211/0"&amp;AA3)))),"")</f>
        <v>PO2211/03060</v>
      </c>
      <c r="C3" s="18"/>
      <c r="D3" s="18"/>
      <c r="E3" s="19"/>
      <c r="F3" s="18"/>
      <c r="G3" s="19" t="s">
        <v>102</v>
      </c>
      <c r="H3" s="19"/>
      <c r="I3" s="19" t="s">
        <v>1950</v>
      </c>
      <c r="J3" s="54"/>
      <c r="K3" s="19" t="s">
        <v>39</v>
      </c>
      <c r="L3" s="31" t="str">
        <f t="shared" si="0"/>
        <v>Chân giò heo muối 300g</v>
      </c>
      <c r="M3" s="20"/>
      <c r="N3" s="50" t="str">
        <f t="shared" ref="N3:N66" si="5">IF(K3&lt;&gt;"","K-HCM","")</f>
        <v>K-HCM</v>
      </c>
      <c r="O3" s="19"/>
      <c r="P3" s="19"/>
      <c r="Q3" s="32" t="str">
        <f t="shared" si="1"/>
        <v>Túi</v>
      </c>
      <c r="R3" s="33">
        <v>6</v>
      </c>
      <c r="S3" s="33"/>
      <c r="T3" s="34">
        <f t="shared" ref="T3:T66" si="6">IF(K3&lt;&gt;"",VLOOKUP(K3,tenhang,4,0),0)</f>
        <v>73431</v>
      </c>
      <c r="U3" s="34">
        <f t="shared" ref="U3:U66" si="7">R3*T3</f>
        <v>440586</v>
      </c>
      <c r="V3" s="33"/>
      <c r="W3" s="33"/>
      <c r="X3" s="72">
        <f t="shared" ref="X3:X9" si="8">IF(K3&lt;&gt;"",8,"")</f>
        <v>8</v>
      </c>
      <c r="Y3" s="35"/>
      <c r="Z3" s="34">
        <f t="shared" ref="Z3:Z9" si="9">IF(K3&lt;&gt;"",ROUND(U3*X3*1%,0),"")</f>
        <v>35247</v>
      </c>
      <c r="AA3" s="80">
        <f>IF(I3&lt;&gt;"",IF(I3=I2,AA2,AA2+1),"")</f>
        <v>3060</v>
      </c>
    </row>
    <row r="4" spans="1:27" ht="25.5" customHeight="1" x14ac:dyDescent="0.25">
      <c r="A4" s="17">
        <v>44888</v>
      </c>
      <c r="B4" s="78" t="str">
        <f t="shared" si="4"/>
        <v>PO2211/03060</v>
      </c>
      <c r="C4" s="18"/>
      <c r="D4" s="18"/>
      <c r="E4" s="19"/>
      <c r="F4" s="18"/>
      <c r="G4" s="19" t="s">
        <v>102</v>
      </c>
      <c r="H4" s="19"/>
      <c r="I4" s="19" t="s">
        <v>1950</v>
      </c>
      <c r="J4" s="54"/>
      <c r="K4" s="19" t="s">
        <v>67</v>
      </c>
      <c r="L4" s="31" t="str">
        <f t="shared" si="0"/>
        <v>Tai heo muối 200g</v>
      </c>
      <c r="M4" s="20"/>
      <c r="N4" s="50" t="str">
        <f t="shared" si="5"/>
        <v>K-HCM</v>
      </c>
      <c r="O4" s="19"/>
      <c r="P4" s="19"/>
      <c r="Q4" s="32" t="str">
        <f t="shared" si="1"/>
        <v>Túi</v>
      </c>
      <c r="R4" s="33">
        <v>10</v>
      </c>
      <c r="S4" s="33"/>
      <c r="T4" s="34">
        <f t="shared" si="6"/>
        <v>55595</v>
      </c>
      <c r="U4" s="34">
        <f t="shared" si="7"/>
        <v>555950</v>
      </c>
      <c r="V4" s="33"/>
      <c r="W4" s="33"/>
      <c r="X4" s="72">
        <f t="shared" si="8"/>
        <v>8</v>
      </c>
      <c r="Y4" s="35"/>
      <c r="Z4" s="34">
        <f t="shared" si="9"/>
        <v>44476</v>
      </c>
      <c r="AA4" s="80">
        <f t="shared" ref="AA4:AA67" si="10">IF(I4&lt;&gt;"",IF(I4=I3,AA3,AA3+1),"")</f>
        <v>3060</v>
      </c>
    </row>
    <row r="5" spans="1:27" ht="25.5" customHeight="1" x14ac:dyDescent="0.25">
      <c r="A5" s="17">
        <v>44888</v>
      </c>
      <c r="B5" s="78" t="str">
        <f t="shared" si="4"/>
        <v>PO2211/03060</v>
      </c>
      <c r="C5" s="18"/>
      <c r="D5" s="18"/>
      <c r="E5" s="19"/>
      <c r="F5" s="18"/>
      <c r="G5" s="19" t="s">
        <v>102</v>
      </c>
      <c r="H5" s="19"/>
      <c r="I5" s="19" t="s">
        <v>1950</v>
      </c>
      <c r="J5" s="54"/>
      <c r="K5" s="19" t="s">
        <v>59</v>
      </c>
      <c r="L5" s="31" t="str">
        <f t="shared" si="0"/>
        <v>Giò Tai Lưỡi Xào 250g</v>
      </c>
      <c r="M5" s="20"/>
      <c r="N5" s="50" t="str">
        <f t="shared" si="5"/>
        <v>K-HCM</v>
      </c>
      <c r="O5" s="19"/>
      <c r="P5" s="19"/>
      <c r="Q5" s="32" t="str">
        <f t="shared" si="1"/>
        <v>Túi</v>
      </c>
      <c r="R5" s="33">
        <v>10</v>
      </c>
      <c r="S5" s="33"/>
      <c r="T5" s="34">
        <f t="shared" si="6"/>
        <v>50182</v>
      </c>
      <c r="U5" s="34">
        <f t="shared" si="7"/>
        <v>501820</v>
      </c>
      <c r="V5" s="33"/>
      <c r="W5" s="33"/>
      <c r="X5" s="72">
        <f t="shared" si="8"/>
        <v>8</v>
      </c>
      <c r="Y5" s="35"/>
      <c r="Z5" s="34">
        <f t="shared" si="9"/>
        <v>40146</v>
      </c>
      <c r="AA5" s="80">
        <f t="shared" si="10"/>
        <v>3060</v>
      </c>
    </row>
    <row r="6" spans="1:27" ht="25.5" customHeight="1" x14ac:dyDescent="0.25">
      <c r="A6" s="17">
        <v>44888</v>
      </c>
      <c r="B6" s="78" t="str">
        <f t="shared" si="4"/>
        <v>PO2211/03061</v>
      </c>
      <c r="C6" s="18"/>
      <c r="D6" s="18"/>
      <c r="E6" s="19"/>
      <c r="F6" s="18"/>
      <c r="G6" s="19" t="s">
        <v>150</v>
      </c>
      <c r="H6" s="19"/>
      <c r="I6" s="19" t="s">
        <v>1951</v>
      </c>
      <c r="J6" s="54"/>
      <c r="K6" s="19" t="s">
        <v>39</v>
      </c>
      <c r="L6" s="31" t="str">
        <f t="shared" si="0"/>
        <v>Chân giò heo muối 300g</v>
      </c>
      <c r="M6" s="20"/>
      <c r="N6" s="50" t="str">
        <f t="shared" si="5"/>
        <v>K-HCM</v>
      </c>
      <c r="O6" s="19"/>
      <c r="P6" s="19"/>
      <c r="Q6" s="32" t="str">
        <f t="shared" si="1"/>
        <v>Túi</v>
      </c>
      <c r="R6" s="33">
        <v>10</v>
      </c>
      <c r="S6" s="33"/>
      <c r="T6" s="34">
        <f t="shared" si="6"/>
        <v>73431</v>
      </c>
      <c r="U6" s="34">
        <f t="shared" si="7"/>
        <v>734310</v>
      </c>
      <c r="V6" s="33"/>
      <c r="W6" s="33"/>
      <c r="X6" s="72">
        <f t="shared" si="8"/>
        <v>8</v>
      </c>
      <c r="Y6" s="35"/>
      <c r="Z6" s="34">
        <f t="shared" si="9"/>
        <v>58745</v>
      </c>
      <c r="AA6" s="80">
        <f t="shared" si="10"/>
        <v>3061</v>
      </c>
    </row>
    <row r="7" spans="1:27" ht="25.5" customHeight="1" x14ac:dyDescent="0.25">
      <c r="A7" s="17">
        <v>44888</v>
      </c>
      <c r="B7" s="78" t="str">
        <f t="shared" si="4"/>
        <v>PO2211/03061</v>
      </c>
      <c r="C7" s="18"/>
      <c r="D7" s="18"/>
      <c r="E7" s="19"/>
      <c r="F7" s="18"/>
      <c r="G7" s="19" t="s">
        <v>150</v>
      </c>
      <c r="H7" s="19"/>
      <c r="I7" s="19" t="s">
        <v>1951</v>
      </c>
      <c r="J7" s="54"/>
      <c r="K7" s="19" t="s">
        <v>55</v>
      </c>
      <c r="L7" s="31" t="str">
        <f t="shared" si="0"/>
        <v>Gà muối 500g</v>
      </c>
      <c r="M7" s="20"/>
      <c r="N7" s="50" t="str">
        <f t="shared" si="5"/>
        <v>K-HCM</v>
      </c>
      <c r="O7" s="19"/>
      <c r="P7" s="19"/>
      <c r="Q7" s="32" t="str">
        <f t="shared" si="1"/>
        <v>Túi</v>
      </c>
      <c r="R7" s="33">
        <v>10</v>
      </c>
      <c r="S7" s="33"/>
      <c r="T7" s="34">
        <f t="shared" si="6"/>
        <v>111058</v>
      </c>
      <c r="U7" s="34">
        <f t="shared" si="7"/>
        <v>1110580</v>
      </c>
      <c r="V7" s="33"/>
      <c r="W7" s="33"/>
      <c r="X7" s="72">
        <f t="shared" si="8"/>
        <v>8</v>
      </c>
      <c r="Y7" s="35"/>
      <c r="Z7" s="34">
        <f t="shared" si="9"/>
        <v>88846</v>
      </c>
      <c r="AA7" s="80">
        <f t="shared" si="10"/>
        <v>3061</v>
      </c>
    </row>
    <row r="8" spans="1:27" ht="25.5" customHeight="1" x14ac:dyDescent="0.25">
      <c r="A8" s="17">
        <v>44888</v>
      </c>
      <c r="B8" s="78" t="str">
        <f t="shared" si="4"/>
        <v>PO2211/03061</v>
      </c>
      <c r="C8" s="18"/>
      <c r="D8" s="18"/>
      <c r="E8" s="19"/>
      <c r="F8" s="18"/>
      <c r="G8" s="19" t="s">
        <v>150</v>
      </c>
      <c r="H8" s="19"/>
      <c r="I8" s="19" t="s">
        <v>1951</v>
      </c>
      <c r="J8" s="54"/>
      <c r="K8" s="19" t="s">
        <v>67</v>
      </c>
      <c r="L8" s="31" t="str">
        <f t="shared" si="0"/>
        <v>Tai heo muối 200g</v>
      </c>
      <c r="M8" s="20"/>
      <c r="N8" s="50" t="str">
        <f t="shared" si="5"/>
        <v>K-HCM</v>
      </c>
      <c r="O8" s="19"/>
      <c r="P8" s="19"/>
      <c r="Q8" s="32" t="str">
        <f t="shared" si="1"/>
        <v>Túi</v>
      </c>
      <c r="R8" s="33">
        <v>10</v>
      </c>
      <c r="S8" s="33"/>
      <c r="T8" s="34">
        <f t="shared" si="6"/>
        <v>55595</v>
      </c>
      <c r="U8" s="34">
        <f t="shared" si="7"/>
        <v>555950</v>
      </c>
      <c r="V8" s="33"/>
      <c r="W8" s="33"/>
      <c r="X8" s="72">
        <f t="shared" si="8"/>
        <v>8</v>
      </c>
      <c r="Y8" s="35"/>
      <c r="Z8" s="34">
        <f t="shared" si="9"/>
        <v>44476</v>
      </c>
      <c r="AA8" s="80">
        <f t="shared" si="10"/>
        <v>3061</v>
      </c>
    </row>
    <row r="9" spans="1:27" ht="25.5" customHeight="1" x14ac:dyDescent="0.25">
      <c r="A9" s="17">
        <v>44888</v>
      </c>
      <c r="B9" s="78" t="str">
        <f t="shared" si="4"/>
        <v>PO2211/03061</v>
      </c>
      <c r="C9" s="18"/>
      <c r="D9" s="18"/>
      <c r="E9" s="19"/>
      <c r="F9" s="18"/>
      <c r="G9" s="19" t="s">
        <v>150</v>
      </c>
      <c r="H9" s="19"/>
      <c r="I9" s="19" t="s">
        <v>1951</v>
      </c>
      <c r="J9" s="54"/>
      <c r="K9" s="19" t="s">
        <v>49</v>
      </c>
      <c r="L9" s="31" t="str">
        <f t="shared" si="0"/>
        <v>Giò lụa cây 250g</v>
      </c>
      <c r="M9" s="20"/>
      <c r="N9" s="50" t="str">
        <f t="shared" si="5"/>
        <v>K-HCM</v>
      </c>
      <c r="O9" s="19"/>
      <c r="P9" s="19"/>
      <c r="Q9" s="32" t="str">
        <f t="shared" si="1"/>
        <v>Túi</v>
      </c>
      <c r="R9" s="33">
        <v>10</v>
      </c>
      <c r="S9" s="33"/>
      <c r="T9" s="34">
        <f t="shared" si="6"/>
        <v>59400</v>
      </c>
      <c r="U9" s="34">
        <f t="shared" si="7"/>
        <v>594000</v>
      </c>
      <c r="V9" s="33"/>
      <c r="W9" s="33"/>
      <c r="X9" s="72">
        <f t="shared" si="8"/>
        <v>8</v>
      </c>
      <c r="Y9" s="35"/>
      <c r="Z9" s="34">
        <f t="shared" si="9"/>
        <v>47520</v>
      </c>
      <c r="AA9" s="80">
        <f t="shared" si="10"/>
        <v>3061</v>
      </c>
    </row>
    <row r="10" spans="1:27" ht="25.5" customHeight="1" x14ac:dyDescent="0.25">
      <c r="A10" s="17">
        <v>44888</v>
      </c>
      <c r="B10" s="78" t="str">
        <f t="shared" si="4"/>
        <v>PO2211/03061</v>
      </c>
      <c r="G10" s="24" t="s">
        <v>150</v>
      </c>
      <c r="I10" s="24" t="s">
        <v>1951</v>
      </c>
      <c r="K10" s="24" t="s">
        <v>59</v>
      </c>
      <c r="L10" s="31" t="str">
        <f t="shared" si="0"/>
        <v>Giò Tai Lưỡi Xào 250g</v>
      </c>
      <c r="N10" s="50" t="str">
        <f t="shared" si="5"/>
        <v>K-HCM</v>
      </c>
      <c r="Q10" s="32" t="str">
        <f t="shared" si="1"/>
        <v>Túi</v>
      </c>
      <c r="R10" s="33">
        <v>5</v>
      </c>
      <c r="T10" s="34">
        <f t="shared" si="6"/>
        <v>50182</v>
      </c>
      <c r="U10" s="34">
        <f t="shared" si="7"/>
        <v>250910</v>
      </c>
      <c r="X10" s="72">
        <f t="shared" ref="X10:X73" si="11">IF(K10&lt;&gt;"",8,"")</f>
        <v>8</v>
      </c>
      <c r="Y10" s="35"/>
      <c r="Z10" s="34">
        <f t="shared" ref="Z10:Z73" si="12">IF(K10&lt;&gt;"",ROUND(U10*X10*1%,0),"")</f>
        <v>20073</v>
      </c>
      <c r="AA10" s="80">
        <f t="shared" si="10"/>
        <v>3061</v>
      </c>
    </row>
    <row r="11" spans="1:27" ht="25.5" customHeight="1" x14ac:dyDescent="0.25">
      <c r="A11" s="17">
        <v>44888</v>
      </c>
      <c r="B11" s="78" t="str">
        <f t="shared" si="4"/>
        <v>PO2211/03062</v>
      </c>
      <c r="G11" s="24" t="s">
        <v>102</v>
      </c>
      <c r="I11" s="24" t="s">
        <v>1952</v>
      </c>
      <c r="K11" s="24" t="s">
        <v>39</v>
      </c>
      <c r="L11" s="31" t="str">
        <f t="shared" si="0"/>
        <v>Chân giò heo muối 300g</v>
      </c>
      <c r="N11" s="50" t="str">
        <f t="shared" si="5"/>
        <v>K-HCM</v>
      </c>
      <c r="Q11" s="32" t="str">
        <f t="shared" si="1"/>
        <v>Túi</v>
      </c>
      <c r="R11" s="33">
        <v>5</v>
      </c>
      <c r="T11" s="34">
        <f t="shared" si="6"/>
        <v>73431</v>
      </c>
      <c r="U11" s="34">
        <f t="shared" si="7"/>
        <v>367155</v>
      </c>
      <c r="X11" s="72">
        <f t="shared" si="11"/>
        <v>8</v>
      </c>
      <c r="Y11" s="35"/>
      <c r="Z11" s="34">
        <f t="shared" si="12"/>
        <v>29372</v>
      </c>
      <c r="AA11" s="80">
        <f t="shared" si="10"/>
        <v>3062</v>
      </c>
    </row>
    <row r="12" spans="1:27" ht="25.5" customHeight="1" x14ac:dyDescent="0.25">
      <c r="A12" s="17">
        <v>44888</v>
      </c>
      <c r="B12" s="78" t="str">
        <f t="shared" si="4"/>
        <v>PO2211/03062</v>
      </c>
      <c r="G12" s="24" t="s">
        <v>102</v>
      </c>
      <c r="I12" s="24" t="s">
        <v>1952</v>
      </c>
      <c r="K12" s="24" t="s">
        <v>55</v>
      </c>
      <c r="L12" s="31" t="str">
        <f t="shared" si="0"/>
        <v>Gà muối 500g</v>
      </c>
      <c r="N12" s="50" t="str">
        <f t="shared" si="5"/>
        <v>K-HCM</v>
      </c>
      <c r="Q12" s="32" t="str">
        <f t="shared" si="1"/>
        <v>Túi</v>
      </c>
      <c r="R12" s="33">
        <v>12</v>
      </c>
      <c r="T12" s="34">
        <f t="shared" si="6"/>
        <v>111058</v>
      </c>
      <c r="U12" s="34">
        <f t="shared" si="7"/>
        <v>1332696</v>
      </c>
      <c r="X12" s="72">
        <f t="shared" si="11"/>
        <v>8</v>
      </c>
      <c r="Y12" s="35"/>
      <c r="Z12" s="34">
        <f t="shared" si="12"/>
        <v>106616</v>
      </c>
      <c r="AA12" s="80">
        <f t="shared" si="10"/>
        <v>3062</v>
      </c>
    </row>
    <row r="13" spans="1:27" ht="25.5" customHeight="1" x14ac:dyDescent="0.25">
      <c r="A13" s="17">
        <v>44888</v>
      </c>
      <c r="B13" s="78" t="str">
        <f t="shared" si="4"/>
        <v>PO2211/03062</v>
      </c>
      <c r="G13" s="24" t="s">
        <v>102</v>
      </c>
      <c r="I13" s="24" t="s">
        <v>1952</v>
      </c>
      <c r="K13" s="24" t="s">
        <v>49</v>
      </c>
      <c r="L13" s="31" t="str">
        <f t="shared" si="0"/>
        <v>Giò lụa cây 250g</v>
      </c>
      <c r="N13" s="50" t="str">
        <f t="shared" si="5"/>
        <v>K-HCM</v>
      </c>
      <c r="Q13" s="32" t="str">
        <f t="shared" si="1"/>
        <v>Túi</v>
      </c>
      <c r="R13" s="33">
        <v>5</v>
      </c>
      <c r="T13" s="34">
        <f t="shared" si="6"/>
        <v>59400</v>
      </c>
      <c r="U13" s="34">
        <f t="shared" si="7"/>
        <v>297000</v>
      </c>
      <c r="X13" s="72">
        <f t="shared" si="11"/>
        <v>8</v>
      </c>
      <c r="Y13" s="35"/>
      <c r="Z13" s="34">
        <f t="shared" si="12"/>
        <v>23760</v>
      </c>
      <c r="AA13" s="80">
        <f t="shared" si="10"/>
        <v>3062</v>
      </c>
    </row>
    <row r="14" spans="1:27" ht="25.5" customHeight="1" x14ac:dyDescent="0.25">
      <c r="A14" s="17">
        <v>44888</v>
      </c>
      <c r="B14" s="78" t="str">
        <f t="shared" si="4"/>
        <v>PO2211/03062</v>
      </c>
      <c r="G14" s="24" t="s">
        <v>102</v>
      </c>
      <c r="I14" s="24" t="s">
        <v>1952</v>
      </c>
      <c r="K14" s="24" t="s">
        <v>57</v>
      </c>
      <c r="L14" s="31" t="str">
        <f t="shared" si="0"/>
        <v>Giò sụn gà 250g</v>
      </c>
      <c r="N14" s="50" t="str">
        <f t="shared" si="5"/>
        <v>K-HCM</v>
      </c>
      <c r="Q14" s="32" t="str">
        <f t="shared" si="1"/>
        <v>Túi</v>
      </c>
      <c r="R14" s="33">
        <v>5</v>
      </c>
      <c r="T14" s="34">
        <f t="shared" si="6"/>
        <v>61050</v>
      </c>
      <c r="U14" s="34">
        <f t="shared" si="7"/>
        <v>305250</v>
      </c>
      <c r="X14" s="72">
        <f t="shared" si="11"/>
        <v>8</v>
      </c>
      <c r="Y14" s="35"/>
      <c r="Z14" s="34">
        <f t="shared" si="12"/>
        <v>24420</v>
      </c>
      <c r="AA14" s="80">
        <f t="shared" si="10"/>
        <v>3062</v>
      </c>
    </row>
    <row r="15" spans="1:27" ht="25.5" customHeight="1" x14ac:dyDescent="0.25">
      <c r="A15" s="17">
        <v>44888</v>
      </c>
      <c r="B15" s="78" t="str">
        <f t="shared" si="4"/>
        <v>PO2211/03062</v>
      </c>
      <c r="G15" s="24" t="s">
        <v>102</v>
      </c>
      <c r="I15" s="24" t="s">
        <v>1952</v>
      </c>
      <c r="K15" s="24" t="s">
        <v>45</v>
      </c>
      <c r="L15" s="31" t="str">
        <f t="shared" si="0"/>
        <v>Chả nướng 300g</v>
      </c>
      <c r="N15" s="50" t="str">
        <f t="shared" si="5"/>
        <v>K-HCM</v>
      </c>
      <c r="Q15" s="32" t="str">
        <f t="shared" si="1"/>
        <v>Túi</v>
      </c>
      <c r="R15" s="33">
        <v>5</v>
      </c>
      <c r="T15" s="34">
        <f t="shared" si="6"/>
        <v>70950</v>
      </c>
      <c r="U15" s="34">
        <f t="shared" si="7"/>
        <v>354750</v>
      </c>
      <c r="X15" s="72">
        <f t="shared" si="11"/>
        <v>8</v>
      </c>
      <c r="Y15" s="35"/>
      <c r="Z15" s="34">
        <f t="shared" si="12"/>
        <v>28380</v>
      </c>
      <c r="AA15" s="80">
        <f t="shared" si="10"/>
        <v>3062</v>
      </c>
    </row>
    <row r="16" spans="1:27" ht="25.5" customHeight="1" x14ac:dyDescent="0.25">
      <c r="A16" s="17">
        <v>44888</v>
      </c>
      <c r="B16" s="78" t="str">
        <f t="shared" si="4"/>
        <v>PO2211/03062</v>
      </c>
      <c r="G16" s="24" t="s">
        <v>102</v>
      </c>
      <c r="I16" s="24" t="s">
        <v>1952</v>
      </c>
      <c r="K16" s="24" t="s">
        <v>37</v>
      </c>
      <c r="L16" s="31" t="str">
        <f t="shared" si="0"/>
        <v>Chả cốm 300g</v>
      </c>
      <c r="N16" s="50" t="str">
        <f t="shared" si="5"/>
        <v>K-HCM</v>
      </c>
      <c r="Q16" s="32" t="str">
        <f t="shared" si="1"/>
        <v>Túi</v>
      </c>
      <c r="R16" s="33">
        <v>10</v>
      </c>
      <c r="T16" s="34">
        <f t="shared" si="6"/>
        <v>74250</v>
      </c>
      <c r="U16" s="34">
        <f t="shared" si="7"/>
        <v>742500</v>
      </c>
      <c r="X16" s="72">
        <f t="shared" si="11"/>
        <v>8</v>
      </c>
      <c r="Y16" s="35"/>
      <c r="Z16" s="34">
        <f t="shared" si="12"/>
        <v>59400</v>
      </c>
      <c r="AA16" s="80">
        <f t="shared" si="10"/>
        <v>3062</v>
      </c>
    </row>
    <row r="17" spans="1:27" ht="25.5" customHeight="1" x14ac:dyDescent="0.25">
      <c r="A17" s="17">
        <v>44888</v>
      </c>
      <c r="B17" s="78" t="str">
        <f t="shared" si="4"/>
        <v>PO2211/03062</v>
      </c>
      <c r="G17" s="24" t="s">
        <v>102</v>
      </c>
      <c r="I17" s="24" t="s">
        <v>1952</v>
      </c>
      <c r="K17" s="24" t="s">
        <v>59</v>
      </c>
      <c r="L17" s="31" t="str">
        <f t="shared" si="0"/>
        <v>Giò Tai Lưỡi Xào 250g</v>
      </c>
      <c r="N17" s="50" t="str">
        <f t="shared" si="5"/>
        <v>K-HCM</v>
      </c>
      <c r="Q17" s="32" t="str">
        <f t="shared" si="1"/>
        <v>Túi</v>
      </c>
      <c r="R17" s="33">
        <v>5</v>
      </c>
      <c r="T17" s="34">
        <f t="shared" si="6"/>
        <v>50182</v>
      </c>
      <c r="U17" s="34">
        <f t="shared" si="7"/>
        <v>250910</v>
      </c>
      <c r="X17" s="72">
        <f t="shared" si="11"/>
        <v>8</v>
      </c>
      <c r="Y17" s="35"/>
      <c r="Z17" s="34">
        <f t="shared" si="12"/>
        <v>20073</v>
      </c>
      <c r="AA17" s="80">
        <f t="shared" si="10"/>
        <v>3062</v>
      </c>
    </row>
    <row r="18" spans="1:27" ht="25.5" customHeight="1" x14ac:dyDescent="0.25">
      <c r="A18" s="17">
        <v>44888</v>
      </c>
      <c r="B18" s="78" t="str">
        <f t="shared" si="4"/>
        <v>PO2211/03063</v>
      </c>
      <c r="G18" s="24" t="s">
        <v>102</v>
      </c>
      <c r="I18" s="24" t="s">
        <v>1953</v>
      </c>
      <c r="K18" s="24" t="s">
        <v>39</v>
      </c>
      <c r="L18" s="31" t="str">
        <f t="shared" si="0"/>
        <v>Chân giò heo muối 300g</v>
      </c>
      <c r="N18" s="50" t="str">
        <f t="shared" si="5"/>
        <v>K-HCM</v>
      </c>
      <c r="Q18" s="32" t="str">
        <f t="shared" si="1"/>
        <v>Túi</v>
      </c>
      <c r="R18" s="33">
        <v>2</v>
      </c>
      <c r="T18" s="34">
        <f t="shared" si="6"/>
        <v>73431</v>
      </c>
      <c r="U18" s="34">
        <f t="shared" si="7"/>
        <v>146862</v>
      </c>
      <c r="X18" s="72">
        <f t="shared" si="11"/>
        <v>8</v>
      </c>
      <c r="Y18" s="35"/>
      <c r="Z18" s="34">
        <f t="shared" si="12"/>
        <v>11749</v>
      </c>
      <c r="AA18" s="80">
        <f t="shared" si="10"/>
        <v>3063</v>
      </c>
    </row>
    <row r="19" spans="1:27" ht="25.5" customHeight="1" x14ac:dyDescent="0.25">
      <c r="A19" s="17">
        <v>44888</v>
      </c>
      <c r="B19" s="78" t="str">
        <f t="shared" si="4"/>
        <v>PO2211/03063</v>
      </c>
      <c r="G19" s="24" t="s">
        <v>102</v>
      </c>
      <c r="I19" s="24" t="s">
        <v>1953</v>
      </c>
      <c r="K19" s="24" t="s">
        <v>43</v>
      </c>
      <c r="L19" s="31" t="str">
        <f t="shared" si="0"/>
        <v>Chân gà sốt cay 400g</v>
      </c>
      <c r="N19" s="50" t="str">
        <f t="shared" si="5"/>
        <v>K-HCM</v>
      </c>
      <c r="Q19" s="32" t="str">
        <f t="shared" si="1"/>
        <v>Túi</v>
      </c>
      <c r="R19" s="33">
        <v>5</v>
      </c>
      <c r="T19" s="34">
        <f t="shared" si="6"/>
        <v>90750</v>
      </c>
      <c r="U19" s="34">
        <f t="shared" si="7"/>
        <v>453750</v>
      </c>
      <c r="X19" s="72">
        <f t="shared" si="11"/>
        <v>8</v>
      </c>
      <c r="Y19" s="35"/>
      <c r="Z19" s="34">
        <f t="shared" si="12"/>
        <v>36300</v>
      </c>
      <c r="AA19" s="80">
        <f t="shared" si="10"/>
        <v>3063</v>
      </c>
    </row>
    <row r="20" spans="1:27" ht="25.5" customHeight="1" x14ac:dyDescent="0.25">
      <c r="A20" s="17">
        <v>44888</v>
      </c>
      <c r="B20" s="78" t="str">
        <f t="shared" si="4"/>
        <v>PO2211/03064</v>
      </c>
      <c r="G20" s="24" t="s">
        <v>141</v>
      </c>
      <c r="I20" s="24" t="s">
        <v>1954</v>
      </c>
      <c r="K20" s="24" t="s">
        <v>39</v>
      </c>
      <c r="L20" s="31" t="str">
        <f t="shared" si="0"/>
        <v>Chân giò heo muối 300g</v>
      </c>
      <c r="N20" s="50" t="str">
        <f t="shared" si="5"/>
        <v>K-HCM</v>
      </c>
      <c r="Q20" s="32" t="str">
        <f t="shared" si="1"/>
        <v>Túi</v>
      </c>
      <c r="R20" s="33">
        <v>3</v>
      </c>
      <c r="T20" s="34">
        <f t="shared" si="6"/>
        <v>73431</v>
      </c>
      <c r="U20" s="34">
        <f t="shared" si="7"/>
        <v>220293</v>
      </c>
      <c r="X20" s="72">
        <f t="shared" si="11"/>
        <v>8</v>
      </c>
      <c r="Y20" s="35"/>
      <c r="Z20" s="34">
        <f t="shared" si="12"/>
        <v>17623</v>
      </c>
      <c r="AA20" s="80">
        <f t="shared" si="10"/>
        <v>3064</v>
      </c>
    </row>
    <row r="21" spans="1:27" ht="25.5" customHeight="1" x14ac:dyDescent="0.25">
      <c r="A21" s="17">
        <v>44888</v>
      </c>
      <c r="B21" s="78" t="str">
        <f t="shared" si="4"/>
        <v>PO2211/03064</v>
      </c>
      <c r="G21" s="24" t="s">
        <v>141</v>
      </c>
      <c r="I21" s="24" t="s">
        <v>1954</v>
      </c>
      <c r="K21" s="24" t="s">
        <v>55</v>
      </c>
      <c r="L21" s="31" t="str">
        <f t="shared" si="0"/>
        <v>Gà muối 500g</v>
      </c>
      <c r="N21" s="50" t="str">
        <f t="shared" si="5"/>
        <v>K-HCM</v>
      </c>
      <c r="Q21" s="32" t="str">
        <f t="shared" si="1"/>
        <v>Túi</v>
      </c>
      <c r="R21" s="33">
        <v>3</v>
      </c>
      <c r="T21" s="34">
        <f t="shared" si="6"/>
        <v>111058</v>
      </c>
      <c r="U21" s="34">
        <f t="shared" si="7"/>
        <v>333174</v>
      </c>
      <c r="X21" s="72">
        <f t="shared" si="11"/>
        <v>8</v>
      </c>
      <c r="Y21" s="35"/>
      <c r="Z21" s="34">
        <f t="shared" si="12"/>
        <v>26654</v>
      </c>
      <c r="AA21" s="80">
        <f t="shared" si="10"/>
        <v>3064</v>
      </c>
    </row>
    <row r="22" spans="1:27" ht="25.5" customHeight="1" x14ac:dyDescent="0.25">
      <c r="A22" s="17">
        <v>44888</v>
      </c>
      <c r="B22" s="78" t="str">
        <f t="shared" si="4"/>
        <v>PO2211/03064</v>
      </c>
      <c r="G22" s="24" t="s">
        <v>141</v>
      </c>
      <c r="I22" s="24" t="s">
        <v>1954</v>
      </c>
      <c r="K22" s="24" t="s">
        <v>45</v>
      </c>
      <c r="L22" s="31" t="str">
        <f t="shared" si="0"/>
        <v>Chả nướng 300g</v>
      </c>
      <c r="N22" s="50" t="str">
        <f t="shared" si="5"/>
        <v>K-HCM</v>
      </c>
      <c r="Q22" s="32" t="str">
        <f t="shared" si="1"/>
        <v>Túi</v>
      </c>
      <c r="R22" s="33">
        <v>10</v>
      </c>
      <c r="T22" s="34">
        <f t="shared" si="6"/>
        <v>70950</v>
      </c>
      <c r="U22" s="34">
        <f t="shared" si="7"/>
        <v>709500</v>
      </c>
      <c r="X22" s="72">
        <f t="shared" si="11"/>
        <v>8</v>
      </c>
      <c r="Y22" s="35"/>
      <c r="Z22" s="34">
        <f t="shared" si="12"/>
        <v>56760</v>
      </c>
      <c r="AA22" s="80">
        <f t="shared" si="10"/>
        <v>3064</v>
      </c>
    </row>
    <row r="23" spans="1:27" ht="25.5" customHeight="1" x14ac:dyDescent="0.25">
      <c r="A23" s="17">
        <v>44888</v>
      </c>
      <c r="B23" s="78" t="str">
        <f t="shared" si="4"/>
        <v>PO2211/03065</v>
      </c>
      <c r="G23" s="24" t="s">
        <v>105</v>
      </c>
      <c r="I23" s="24" t="s">
        <v>1955</v>
      </c>
      <c r="K23" s="24" t="s">
        <v>39</v>
      </c>
      <c r="L23" s="31" t="str">
        <f t="shared" si="0"/>
        <v>Chân giò heo muối 300g</v>
      </c>
      <c r="N23" s="50" t="str">
        <f t="shared" si="5"/>
        <v>K-HCM</v>
      </c>
      <c r="Q23" s="32" t="str">
        <f t="shared" si="1"/>
        <v>Túi</v>
      </c>
      <c r="R23" s="33">
        <v>8</v>
      </c>
      <c r="T23" s="34">
        <f t="shared" si="6"/>
        <v>73431</v>
      </c>
      <c r="U23" s="34">
        <f t="shared" si="7"/>
        <v>587448</v>
      </c>
      <c r="X23" s="72">
        <f t="shared" si="11"/>
        <v>8</v>
      </c>
      <c r="Y23" s="35"/>
      <c r="Z23" s="34">
        <f t="shared" si="12"/>
        <v>46996</v>
      </c>
      <c r="AA23" s="80">
        <f t="shared" si="10"/>
        <v>3065</v>
      </c>
    </row>
    <row r="24" spans="1:27" ht="25.5" customHeight="1" x14ac:dyDescent="0.25">
      <c r="A24" s="17">
        <v>44888</v>
      </c>
      <c r="B24" s="78" t="str">
        <f t="shared" si="4"/>
        <v>PO2211/03065</v>
      </c>
      <c r="G24" s="24" t="s">
        <v>105</v>
      </c>
      <c r="I24" s="24" t="s">
        <v>1955</v>
      </c>
      <c r="K24" s="24" t="s">
        <v>55</v>
      </c>
      <c r="L24" s="31" t="str">
        <f t="shared" si="0"/>
        <v>Gà muối 500g</v>
      </c>
      <c r="N24" s="50" t="str">
        <f t="shared" si="5"/>
        <v>K-HCM</v>
      </c>
      <c r="Q24" s="32" t="str">
        <f t="shared" si="1"/>
        <v>Túi</v>
      </c>
      <c r="R24" s="33">
        <v>10</v>
      </c>
      <c r="T24" s="34">
        <f t="shared" si="6"/>
        <v>111058</v>
      </c>
      <c r="U24" s="34">
        <f t="shared" si="7"/>
        <v>1110580</v>
      </c>
      <c r="X24" s="72">
        <f t="shared" si="11"/>
        <v>8</v>
      </c>
      <c r="Y24" s="35"/>
      <c r="Z24" s="34">
        <f t="shared" si="12"/>
        <v>88846</v>
      </c>
      <c r="AA24" s="80">
        <f t="shared" si="10"/>
        <v>3065</v>
      </c>
    </row>
    <row r="25" spans="1:27" ht="25.5" customHeight="1" x14ac:dyDescent="0.25">
      <c r="A25" s="17">
        <v>44888</v>
      </c>
      <c r="B25" s="78" t="str">
        <f t="shared" si="4"/>
        <v>PO2211/03065</v>
      </c>
      <c r="G25" s="24" t="s">
        <v>105</v>
      </c>
      <c r="I25" s="24" t="s">
        <v>1955</v>
      </c>
      <c r="K25" s="24" t="s">
        <v>49</v>
      </c>
      <c r="L25" s="31" t="str">
        <f t="shared" si="0"/>
        <v>Giò lụa cây 250g</v>
      </c>
      <c r="N25" s="50" t="str">
        <f t="shared" si="5"/>
        <v>K-HCM</v>
      </c>
      <c r="Q25" s="32" t="str">
        <f t="shared" si="1"/>
        <v>Túi</v>
      </c>
      <c r="R25" s="33">
        <v>8</v>
      </c>
      <c r="T25" s="34">
        <f t="shared" si="6"/>
        <v>59400</v>
      </c>
      <c r="U25" s="34">
        <f t="shared" si="7"/>
        <v>475200</v>
      </c>
      <c r="X25" s="72">
        <f t="shared" si="11"/>
        <v>8</v>
      </c>
      <c r="Y25" s="35"/>
      <c r="Z25" s="34">
        <f t="shared" si="12"/>
        <v>38016</v>
      </c>
      <c r="AA25" s="80">
        <f t="shared" si="10"/>
        <v>3065</v>
      </c>
    </row>
    <row r="26" spans="1:27" ht="25.5" customHeight="1" x14ac:dyDescent="0.25">
      <c r="A26" s="17">
        <v>44888</v>
      </c>
      <c r="B26" s="78" t="str">
        <f t="shared" si="4"/>
        <v>PO2211/03065</v>
      </c>
      <c r="G26" s="24" t="s">
        <v>105</v>
      </c>
      <c r="I26" s="24" t="s">
        <v>1955</v>
      </c>
      <c r="K26" s="24" t="s">
        <v>59</v>
      </c>
      <c r="L26" s="31" t="str">
        <f t="shared" si="0"/>
        <v>Giò Tai Lưỡi Xào 250g</v>
      </c>
      <c r="N26" s="50" t="str">
        <f t="shared" si="5"/>
        <v>K-HCM</v>
      </c>
      <c r="Q26" s="32" t="str">
        <f t="shared" si="1"/>
        <v>Túi</v>
      </c>
      <c r="R26" s="33">
        <v>5</v>
      </c>
      <c r="T26" s="34">
        <f t="shared" si="6"/>
        <v>50182</v>
      </c>
      <c r="U26" s="34">
        <f t="shared" si="7"/>
        <v>250910</v>
      </c>
      <c r="X26" s="72">
        <f t="shared" si="11"/>
        <v>8</v>
      </c>
      <c r="Y26" s="35"/>
      <c r="Z26" s="34">
        <f t="shared" si="12"/>
        <v>20073</v>
      </c>
      <c r="AA26" s="80">
        <f t="shared" si="10"/>
        <v>3065</v>
      </c>
    </row>
    <row r="27" spans="1:27" ht="25.5" customHeight="1" x14ac:dyDescent="0.25">
      <c r="A27" s="17">
        <v>44888</v>
      </c>
      <c r="B27" s="78" t="str">
        <f t="shared" si="4"/>
        <v>PO2211/03066</v>
      </c>
      <c r="G27" s="24" t="s">
        <v>112</v>
      </c>
      <c r="I27" s="24" t="s">
        <v>1956</v>
      </c>
      <c r="K27" s="24" t="s">
        <v>30</v>
      </c>
      <c r="L27" s="31" t="str">
        <f t="shared" si="0"/>
        <v>Bắp bò muối 200g</v>
      </c>
      <c r="N27" s="50" t="str">
        <f t="shared" si="5"/>
        <v>K-HCM</v>
      </c>
      <c r="Q27" s="32" t="str">
        <f t="shared" si="1"/>
        <v>Túi</v>
      </c>
      <c r="R27" s="33">
        <v>3</v>
      </c>
      <c r="T27" s="34">
        <f t="shared" si="6"/>
        <v>87787</v>
      </c>
      <c r="U27" s="34">
        <f t="shared" si="7"/>
        <v>263361</v>
      </c>
      <c r="X27" s="72">
        <f t="shared" si="11"/>
        <v>8</v>
      </c>
      <c r="Y27" s="35"/>
      <c r="Z27" s="34">
        <f t="shared" si="12"/>
        <v>21069</v>
      </c>
      <c r="AA27" s="80">
        <f t="shared" si="10"/>
        <v>3066</v>
      </c>
    </row>
    <row r="28" spans="1:27" ht="25.5" customHeight="1" x14ac:dyDescent="0.25">
      <c r="A28" s="17">
        <v>44888</v>
      </c>
      <c r="B28" s="78" t="str">
        <f t="shared" si="4"/>
        <v>PO2211/03066</v>
      </c>
      <c r="G28" s="24" t="s">
        <v>112</v>
      </c>
      <c r="I28" s="24" t="s">
        <v>1956</v>
      </c>
      <c r="K28" s="24" t="s">
        <v>39</v>
      </c>
      <c r="L28" s="31" t="str">
        <f t="shared" si="0"/>
        <v>Chân giò heo muối 300g</v>
      </c>
      <c r="N28" s="50" t="str">
        <f t="shared" si="5"/>
        <v>K-HCM</v>
      </c>
      <c r="Q28" s="32" t="str">
        <f t="shared" si="1"/>
        <v>Túi</v>
      </c>
      <c r="R28" s="33">
        <v>3</v>
      </c>
      <c r="T28" s="34">
        <f t="shared" si="6"/>
        <v>73431</v>
      </c>
      <c r="U28" s="34">
        <f t="shared" si="7"/>
        <v>220293</v>
      </c>
      <c r="X28" s="72">
        <f t="shared" si="11"/>
        <v>8</v>
      </c>
      <c r="Y28" s="35"/>
      <c r="Z28" s="34">
        <f t="shared" si="12"/>
        <v>17623</v>
      </c>
      <c r="AA28" s="80">
        <f t="shared" si="10"/>
        <v>3066</v>
      </c>
    </row>
    <row r="29" spans="1:27" ht="25.5" customHeight="1" x14ac:dyDescent="0.25">
      <c r="A29" s="17">
        <v>44888</v>
      </c>
      <c r="B29" s="78" t="str">
        <f t="shared" si="4"/>
        <v>PO2211/03066</v>
      </c>
      <c r="G29" s="24" t="s">
        <v>112</v>
      </c>
      <c r="I29" s="24" t="s">
        <v>1956</v>
      </c>
      <c r="K29" s="24" t="s">
        <v>49</v>
      </c>
      <c r="L29" s="31" t="str">
        <f t="shared" si="0"/>
        <v>Giò lụa cây 250g</v>
      </c>
      <c r="N29" s="50" t="str">
        <f t="shared" si="5"/>
        <v>K-HCM</v>
      </c>
      <c r="Q29" s="32" t="str">
        <f t="shared" si="1"/>
        <v>Túi</v>
      </c>
      <c r="R29" s="33">
        <v>3</v>
      </c>
      <c r="T29" s="34">
        <f t="shared" si="6"/>
        <v>59400</v>
      </c>
      <c r="U29" s="34">
        <f t="shared" si="7"/>
        <v>178200</v>
      </c>
      <c r="X29" s="72">
        <f t="shared" si="11"/>
        <v>8</v>
      </c>
      <c r="Y29" s="35"/>
      <c r="Z29" s="34">
        <f t="shared" si="12"/>
        <v>14256</v>
      </c>
      <c r="AA29" s="80">
        <f t="shared" si="10"/>
        <v>3066</v>
      </c>
    </row>
    <row r="30" spans="1:27" ht="25.5" customHeight="1" x14ac:dyDescent="0.25">
      <c r="A30" s="17">
        <v>44888</v>
      </c>
      <c r="B30" s="78" t="str">
        <f t="shared" si="4"/>
        <v>PO2211/03066</v>
      </c>
      <c r="G30" s="24" t="s">
        <v>112</v>
      </c>
      <c r="I30" s="24" t="s">
        <v>1956</v>
      </c>
      <c r="K30" s="24" t="s">
        <v>59</v>
      </c>
      <c r="L30" s="31" t="str">
        <f t="shared" si="0"/>
        <v>Giò Tai Lưỡi Xào 250g</v>
      </c>
      <c r="N30" s="50" t="str">
        <f t="shared" si="5"/>
        <v>K-HCM</v>
      </c>
      <c r="Q30" s="32" t="str">
        <f t="shared" si="1"/>
        <v>Túi</v>
      </c>
      <c r="R30" s="33">
        <v>3</v>
      </c>
      <c r="T30" s="34">
        <f t="shared" si="6"/>
        <v>50182</v>
      </c>
      <c r="U30" s="34">
        <f t="shared" si="7"/>
        <v>150546</v>
      </c>
      <c r="X30" s="72">
        <f t="shared" si="11"/>
        <v>8</v>
      </c>
      <c r="Y30" s="35"/>
      <c r="Z30" s="34">
        <f t="shared" si="12"/>
        <v>12044</v>
      </c>
      <c r="AA30" s="80">
        <f t="shared" si="10"/>
        <v>3066</v>
      </c>
    </row>
    <row r="31" spans="1:27" ht="25.5" customHeight="1" x14ac:dyDescent="0.25">
      <c r="A31" s="17">
        <v>44888</v>
      </c>
      <c r="B31" s="78" t="str">
        <f t="shared" si="4"/>
        <v>PO2211/03067</v>
      </c>
      <c r="G31" s="24" t="s">
        <v>112</v>
      </c>
      <c r="I31" s="24" t="s">
        <v>1957</v>
      </c>
      <c r="K31" s="24" t="s">
        <v>39</v>
      </c>
      <c r="L31" s="31" t="str">
        <f t="shared" si="0"/>
        <v>Chân giò heo muối 300g</v>
      </c>
      <c r="N31" s="50" t="str">
        <f t="shared" si="5"/>
        <v>K-HCM</v>
      </c>
      <c r="Q31" s="32" t="str">
        <f t="shared" si="1"/>
        <v>Túi</v>
      </c>
      <c r="R31" s="33">
        <v>3</v>
      </c>
      <c r="T31" s="34">
        <f t="shared" si="6"/>
        <v>73431</v>
      </c>
      <c r="U31" s="34">
        <f t="shared" si="7"/>
        <v>220293</v>
      </c>
      <c r="X31" s="72">
        <f t="shared" si="11"/>
        <v>8</v>
      </c>
      <c r="Y31" s="35"/>
      <c r="Z31" s="34">
        <f t="shared" si="12"/>
        <v>17623</v>
      </c>
      <c r="AA31" s="80">
        <f t="shared" si="10"/>
        <v>3067</v>
      </c>
    </row>
    <row r="32" spans="1:27" ht="25.5" customHeight="1" x14ac:dyDescent="0.25">
      <c r="A32" s="17">
        <v>44888</v>
      </c>
      <c r="B32" s="78" t="str">
        <f t="shared" si="4"/>
        <v>PO2211/03067</v>
      </c>
      <c r="G32" s="24" t="s">
        <v>112</v>
      </c>
      <c r="I32" s="24" t="s">
        <v>1957</v>
      </c>
      <c r="K32" s="24" t="s">
        <v>67</v>
      </c>
      <c r="L32" s="31" t="str">
        <f t="shared" si="0"/>
        <v>Tai heo muối 200g</v>
      </c>
      <c r="N32" s="50" t="str">
        <f t="shared" si="5"/>
        <v>K-HCM</v>
      </c>
      <c r="Q32" s="32" t="str">
        <f t="shared" si="1"/>
        <v>Túi</v>
      </c>
      <c r="R32" s="33">
        <v>3</v>
      </c>
      <c r="T32" s="34">
        <f t="shared" si="6"/>
        <v>55595</v>
      </c>
      <c r="U32" s="34">
        <f t="shared" si="7"/>
        <v>166785</v>
      </c>
      <c r="X32" s="72">
        <f t="shared" si="11"/>
        <v>8</v>
      </c>
      <c r="Y32" s="35"/>
      <c r="Z32" s="34">
        <f t="shared" si="12"/>
        <v>13343</v>
      </c>
      <c r="AA32" s="80">
        <f t="shared" si="10"/>
        <v>3067</v>
      </c>
    </row>
    <row r="33" spans="1:27" ht="25.5" customHeight="1" x14ac:dyDescent="0.25">
      <c r="A33" s="17">
        <v>44888</v>
      </c>
      <c r="B33" s="78" t="str">
        <f t="shared" si="4"/>
        <v>PO2211/03068</v>
      </c>
      <c r="G33" s="24" t="s">
        <v>145</v>
      </c>
      <c r="I33" s="24" t="s">
        <v>1958</v>
      </c>
      <c r="K33" s="24" t="s">
        <v>55</v>
      </c>
      <c r="L33" s="31" t="str">
        <f t="shared" si="0"/>
        <v>Gà muối 500g</v>
      </c>
      <c r="N33" s="50" t="str">
        <f t="shared" si="5"/>
        <v>K-HCM</v>
      </c>
      <c r="Q33" s="32" t="str">
        <f t="shared" si="1"/>
        <v>Túi</v>
      </c>
      <c r="R33" s="33">
        <v>15</v>
      </c>
      <c r="T33" s="34">
        <f t="shared" si="6"/>
        <v>111058</v>
      </c>
      <c r="U33" s="34">
        <f t="shared" si="7"/>
        <v>1665870</v>
      </c>
      <c r="X33" s="72">
        <f t="shared" si="11"/>
        <v>8</v>
      </c>
      <c r="Y33" s="35"/>
      <c r="Z33" s="34">
        <f t="shared" si="12"/>
        <v>133270</v>
      </c>
      <c r="AA33" s="80">
        <f t="shared" si="10"/>
        <v>3068</v>
      </c>
    </row>
    <row r="34" spans="1:27" ht="25.5" customHeight="1" x14ac:dyDescent="0.25">
      <c r="A34" s="17">
        <v>44888</v>
      </c>
      <c r="B34" s="78" t="str">
        <f t="shared" si="4"/>
        <v>PO2211/03069</v>
      </c>
      <c r="G34" s="24" t="s">
        <v>105</v>
      </c>
      <c r="I34" s="24" t="s">
        <v>1959</v>
      </c>
      <c r="K34" s="24" t="s">
        <v>55</v>
      </c>
      <c r="L34" s="31" t="str">
        <f t="shared" si="0"/>
        <v>Gà muối 500g</v>
      </c>
      <c r="N34" s="50" t="str">
        <f t="shared" si="5"/>
        <v>K-HCM</v>
      </c>
      <c r="Q34" s="32" t="str">
        <f t="shared" si="1"/>
        <v>Túi</v>
      </c>
      <c r="R34" s="33">
        <v>5</v>
      </c>
      <c r="T34" s="34">
        <f t="shared" si="6"/>
        <v>111058</v>
      </c>
      <c r="U34" s="34">
        <f t="shared" si="7"/>
        <v>555290</v>
      </c>
      <c r="X34" s="72">
        <f t="shared" si="11"/>
        <v>8</v>
      </c>
      <c r="Y34" s="35"/>
      <c r="Z34" s="34">
        <f t="shared" si="12"/>
        <v>44423</v>
      </c>
      <c r="AA34" s="80">
        <f t="shared" si="10"/>
        <v>3069</v>
      </c>
    </row>
    <row r="35" spans="1:27" ht="25.5" customHeight="1" x14ac:dyDescent="0.25">
      <c r="A35" s="17">
        <v>44888</v>
      </c>
      <c r="B35" s="78" t="str">
        <f t="shared" si="4"/>
        <v>PO2211/03069</v>
      </c>
      <c r="G35" s="24" t="s">
        <v>105</v>
      </c>
      <c r="I35" s="24" t="s">
        <v>1959</v>
      </c>
      <c r="K35" s="24" t="s">
        <v>49</v>
      </c>
      <c r="L35" s="31" t="str">
        <f t="shared" si="0"/>
        <v>Giò lụa cây 250g</v>
      </c>
      <c r="N35" s="50" t="str">
        <f t="shared" si="5"/>
        <v>K-HCM</v>
      </c>
      <c r="Q35" s="32" t="str">
        <f t="shared" si="1"/>
        <v>Túi</v>
      </c>
      <c r="R35" s="33">
        <v>5</v>
      </c>
      <c r="T35" s="34">
        <f t="shared" si="6"/>
        <v>59400</v>
      </c>
      <c r="U35" s="34">
        <f t="shared" si="7"/>
        <v>297000</v>
      </c>
      <c r="X35" s="72">
        <f t="shared" si="11"/>
        <v>8</v>
      </c>
      <c r="Y35" s="35"/>
      <c r="Z35" s="34">
        <f t="shared" si="12"/>
        <v>23760</v>
      </c>
      <c r="AA35" s="80">
        <f t="shared" si="10"/>
        <v>3069</v>
      </c>
    </row>
    <row r="36" spans="1:27" ht="25.5" customHeight="1" x14ac:dyDescent="0.25">
      <c r="A36" s="17">
        <v>44888</v>
      </c>
      <c r="B36" s="78" t="str">
        <f t="shared" si="4"/>
        <v>PO2211/03069</v>
      </c>
      <c r="G36" s="24" t="s">
        <v>105</v>
      </c>
      <c r="I36" s="24" t="s">
        <v>1959</v>
      </c>
      <c r="K36" s="24" t="s">
        <v>59</v>
      </c>
      <c r="L36" s="31" t="str">
        <f t="shared" si="0"/>
        <v>Giò Tai Lưỡi Xào 250g</v>
      </c>
      <c r="N36" s="50" t="str">
        <f t="shared" si="5"/>
        <v>K-HCM</v>
      </c>
      <c r="Q36" s="32" t="str">
        <f t="shared" si="1"/>
        <v>Túi</v>
      </c>
      <c r="R36" s="33">
        <v>4</v>
      </c>
      <c r="T36" s="34">
        <f t="shared" si="6"/>
        <v>50182</v>
      </c>
      <c r="U36" s="34">
        <f t="shared" si="7"/>
        <v>200728</v>
      </c>
      <c r="X36" s="72">
        <f t="shared" si="11"/>
        <v>8</v>
      </c>
      <c r="Y36" s="35"/>
      <c r="Z36" s="34">
        <f t="shared" si="12"/>
        <v>16058</v>
      </c>
      <c r="AA36" s="80">
        <f t="shared" si="10"/>
        <v>3069</v>
      </c>
    </row>
    <row r="37" spans="1:27" ht="25.5" customHeight="1" x14ac:dyDescent="0.25">
      <c r="A37" s="17">
        <v>44888</v>
      </c>
      <c r="B37" s="78" t="str">
        <f t="shared" si="4"/>
        <v>PO2211/03070</v>
      </c>
      <c r="G37" s="24" t="s">
        <v>115</v>
      </c>
      <c r="I37" s="24" t="s">
        <v>1960</v>
      </c>
      <c r="K37" s="24" t="s">
        <v>39</v>
      </c>
      <c r="L37" s="31" t="str">
        <f t="shared" si="0"/>
        <v>Chân giò heo muối 300g</v>
      </c>
      <c r="N37" s="50" t="str">
        <f t="shared" si="5"/>
        <v>K-HCM</v>
      </c>
      <c r="Q37" s="32" t="str">
        <f t="shared" si="1"/>
        <v>Túi</v>
      </c>
      <c r="R37" s="33">
        <v>5</v>
      </c>
      <c r="T37" s="34">
        <f t="shared" si="6"/>
        <v>73431</v>
      </c>
      <c r="U37" s="34">
        <f t="shared" si="7"/>
        <v>367155</v>
      </c>
      <c r="X37" s="72">
        <f t="shared" si="11"/>
        <v>8</v>
      </c>
      <c r="Y37" s="35"/>
      <c r="Z37" s="34">
        <f t="shared" si="12"/>
        <v>29372</v>
      </c>
      <c r="AA37" s="80">
        <f t="shared" si="10"/>
        <v>3070</v>
      </c>
    </row>
    <row r="38" spans="1:27" ht="25.5" customHeight="1" x14ac:dyDescent="0.25">
      <c r="A38" s="17">
        <v>44888</v>
      </c>
      <c r="B38" s="78" t="str">
        <f t="shared" si="4"/>
        <v>PO2211/03070</v>
      </c>
      <c r="G38" s="24" t="s">
        <v>115</v>
      </c>
      <c r="I38" s="24" t="s">
        <v>1960</v>
      </c>
      <c r="K38" s="24" t="s">
        <v>55</v>
      </c>
      <c r="L38" s="31" t="str">
        <f t="shared" si="0"/>
        <v>Gà muối 500g</v>
      </c>
      <c r="N38" s="50" t="str">
        <f t="shared" si="5"/>
        <v>K-HCM</v>
      </c>
      <c r="Q38" s="32" t="str">
        <f t="shared" si="1"/>
        <v>Túi</v>
      </c>
      <c r="R38" s="33">
        <v>5</v>
      </c>
      <c r="T38" s="34">
        <f t="shared" si="6"/>
        <v>111058</v>
      </c>
      <c r="U38" s="34">
        <f t="shared" si="7"/>
        <v>555290</v>
      </c>
      <c r="X38" s="72">
        <f t="shared" si="11"/>
        <v>8</v>
      </c>
      <c r="Y38" s="35"/>
      <c r="Z38" s="34">
        <f t="shared" si="12"/>
        <v>44423</v>
      </c>
      <c r="AA38" s="80">
        <f t="shared" si="10"/>
        <v>3070</v>
      </c>
    </row>
    <row r="39" spans="1:27" ht="25.5" customHeight="1" x14ac:dyDescent="0.25">
      <c r="A39" s="17">
        <v>44888</v>
      </c>
      <c r="B39" s="78" t="str">
        <f t="shared" si="4"/>
        <v>PO2211/03070</v>
      </c>
      <c r="G39" s="24" t="s">
        <v>115</v>
      </c>
      <c r="I39" s="24" t="s">
        <v>1960</v>
      </c>
      <c r="K39" s="24" t="s">
        <v>37</v>
      </c>
      <c r="L39" s="31" t="str">
        <f t="shared" si="0"/>
        <v>Chả cốm 300g</v>
      </c>
      <c r="N39" s="50" t="str">
        <f t="shared" si="5"/>
        <v>K-HCM</v>
      </c>
      <c r="Q39" s="32" t="str">
        <f t="shared" si="1"/>
        <v>Túi</v>
      </c>
      <c r="R39" s="33">
        <v>5</v>
      </c>
      <c r="T39" s="34">
        <f t="shared" si="6"/>
        <v>74250</v>
      </c>
      <c r="U39" s="34">
        <f t="shared" si="7"/>
        <v>371250</v>
      </c>
      <c r="X39" s="72">
        <f t="shared" si="11"/>
        <v>8</v>
      </c>
      <c r="Y39" s="35"/>
      <c r="Z39" s="34">
        <f t="shared" si="12"/>
        <v>29700</v>
      </c>
      <c r="AA39" s="80">
        <f t="shared" si="10"/>
        <v>3070</v>
      </c>
    </row>
    <row r="40" spans="1:27" ht="25.5" customHeight="1" x14ac:dyDescent="0.25">
      <c r="A40" s="17">
        <v>44888</v>
      </c>
      <c r="B40" s="78" t="str">
        <f t="shared" si="4"/>
        <v>PO2211/03071</v>
      </c>
      <c r="G40" s="24" t="s">
        <v>105</v>
      </c>
      <c r="I40" s="24" t="s">
        <v>1961</v>
      </c>
      <c r="K40" s="24" t="s">
        <v>39</v>
      </c>
      <c r="L40" s="31" t="str">
        <f t="shared" si="0"/>
        <v>Chân giò heo muối 300g</v>
      </c>
      <c r="N40" s="50" t="str">
        <f t="shared" si="5"/>
        <v>K-HCM</v>
      </c>
      <c r="Q40" s="32" t="str">
        <f t="shared" si="1"/>
        <v>Túi</v>
      </c>
      <c r="R40" s="33">
        <v>2</v>
      </c>
      <c r="T40" s="34">
        <f t="shared" si="6"/>
        <v>73431</v>
      </c>
      <c r="U40" s="34">
        <f t="shared" si="7"/>
        <v>146862</v>
      </c>
      <c r="X40" s="72">
        <f t="shared" si="11"/>
        <v>8</v>
      </c>
      <c r="Y40" s="35"/>
      <c r="Z40" s="34">
        <f t="shared" si="12"/>
        <v>11749</v>
      </c>
      <c r="AA40" s="80">
        <f t="shared" si="10"/>
        <v>3071</v>
      </c>
    </row>
    <row r="41" spans="1:27" ht="25.5" customHeight="1" x14ac:dyDescent="0.25">
      <c r="A41" s="17">
        <v>44888</v>
      </c>
      <c r="B41" s="78" t="str">
        <f t="shared" si="4"/>
        <v>PO2211/03071</v>
      </c>
      <c r="G41" s="24" t="s">
        <v>105</v>
      </c>
      <c r="I41" s="24" t="s">
        <v>1961</v>
      </c>
      <c r="K41" s="24" t="s">
        <v>49</v>
      </c>
      <c r="L41" s="31" t="str">
        <f t="shared" si="0"/>
        <v>Giò lụa cây 250g</v>
      </c>
      <c r="N41" s="50" t="str">
        <f t="shared" si="5"/>
        <v>K-HCM</v>
      </c>
      <c r="Q41" s="32" t="str">
        <f t="shared" si="1"/>
        <v>Túi</v>
      </c>
      <c r="R41" s="33">
        <v>5</v>
      </c>
      <c r="T41" s="34">
        <f t="shared" si="6"/>
        <v>59400</v>
      </c>
      <c r="U41" s="34">
        <f t="shared" si="7"/>
        <v>297000</v>
      </c>
      <c r="X41" s="72">
        <f t="shared" si="11"/>
        <v>8</v>
      </c>
      <c r="Y41" s="35"/>
      <c r="Z41" s="34">
        <f t="shared" si="12"/>
        <v>23760</v>
      </c>
      <c r="AA41" s="80">
        <f t="shared" si="10"/>
        <v>3071</v>
      </c>
    </row>
    <row r="42" spans="1:27" ht="25.5" customHeight="1" x14ac:dyDescent="0.25">
      <c r="A42" s="17">
        <v>44888</v>
      </c>
      <c r="B42" s="78" t="str">
        <f t="shared" si="4"/>
        <v>PO2211/03071</v>
      </c>
      <c r="G42" s="24" t="s">
        <v>105</v>
      </c>
      <c r="I42" s="24" t="s">
        <v>1961</v>
      </c>
      <c r="K42" s="24" t="s">
        <v>59</v>
      </c>
      <c r="L42" s="31" t="str">
        <f t="shared" si="0"/>
        <v>Giò Tai Lưỡi Xào 250g</v>
      </c>
      <c r="N42" s="50" t="str">
        <f t="shared" si="5"/>
        <v>K-HCM</v>
      </c>
      <c r="Q42" s="32" t="str">
        <f t="shared" si="1"/>
        <v>Túi</v>
      </c>
      <c r="R42" s="33">
        <v>5</v>
      </c>
      <c r="T42" s="34">
        <f t="shared" si="6"/>
        <v>50182</v>
      </c>
      <c r="U42" s="34">
        <f t="shared" si="7"/>
        <v>250910</v>
      </c>
      <c r="X42" s="72">
        <f t="shared" si="11"/>
        <v>8</v>
      </c>
      <c r="Y42" s="35"/>
      <c r="Z42" s="34">
        <f t="shared" si="12"/>
        <v>20073</v>
      </c>
      <c r="AA42" s="80">
        <f t="shared" si="10"/>
        <v>3071</v>
      </c>
    </row>
    <row r="43" spans="1:27" ht="25.5" customHeight="1" x14ac:dyDescent="0.25">
      <c r="A43" s="17">
        <v>44888</v>
      </c>
      <c r="B43" s="78" t="str">
        <f t="shared" si="4"/>
        <v>PO2211/03072</v>
      </c>
      <c r="G43" s="24" t="s">
        <v>105</v>
      </c>
      <c r="I43" s="24" t="s">
        <v>1962</v>
      </c>
      <c r="K43" s="24" t="s">
        <v>49</v>
      </c>
      <c r="L43" s="31" t="str">
        <f t="shared" si="0"/>
        <v>Giò lụa cây 250g</v>
      </c>
      <c r="N43" s="50" t="str">
        <f t="shared" si="5"/>
        <v>K-HCM</v>
      </c>
      <c r="Q43" s="32" t="str">
        <f t="shared" si="1"/>
        <v>Túi</v>
      </c>
      <c r="R43" s="33">
        <v>5</v>
      </c>
      <c r="T43" s="34">
        <f t="shared" si="6"/>
        <v>59400</v>
      </c>
      <c r="U43" s="34">
        <f t="shared" si="7"/>
        <v>297000</v>
      </c>
      <c r="X43" s="72">
        <f t="shared" si="11"/>
        <v>8</v>
      </c>
      <c r="Y43" s="35"/>
      <c r="Z43" s="34">
        <f t="shared" si="12"/>
        <v>23760</v>
      </c>
      <c r="AA43" s="80">
        <f t="shared" si="10"/>
        <v>3072</v>
      </c>
    </row>
    <row r="44" spans="1:27" ht="25.5" customHeight="1" x14ac:dyDescent="0.25">
      <c r="A44" s="17">
        <v>44888</v>
      </c>
      <c r="B44" s="78" t="str">
        <f t="shared" si="4"/>
        <v>PO2211/03072</v>
      </c>
      <c r="G44" s="24" t="s">
        <v>105</v>
      </c>
      <c r="I44" s="24" t="s">
        <v>1962</v>
      </c>
      <c r="K44" s="24" t="s">
        <v>55</v>
      </c>
      <c r="L44" s="31" t="str">
        <f t="shared" si="0"/>
        <v>Gà muối 500g</v>
      </c>
      <c r="N44" s="50" t="str">
        <f t="shared" si="5"/>
        <v>K-HCM</v>
      </c>
      <c r="Q44" s="32" t="str">
        <f t="shared" si="1"/>
        <v>Túi</v>
      </c>
      <c r="R44" s="33">
        <v>5</v>
      </c>
      <c r="T44" s="34">
        <f t="shared" si="6"/>
        <v>111058</v>
      </c>
      <c r="U44" s="34">
        <f t="shared" si="7"/>
        <v>555290</v>
      </c>
      <c r="X44" s="72">
        <f t="shared" si="11"/>
        <v>8</v>
      </c>
      <c r="Y44" s="35"/>
      <c r="Z44" s="34">
        <f t="shared" si="12"/>
        <v>44423</v>
      </c>
      <c r="AA44" s="80">
        <f t="shared" si="10"/>
        <v>3072</v>
      </c>
    </row>
    <row r="45" spans="1:27" ht="25.5" customHeight="1" x14ac:dyDescent="0.25">
      <c r="A45" s="17">
        <v>44888</v>
      </c>
      <c r="B45" s="78" t="str">
        <f t="shared" si="4"/>
        <v>PO2211/03073</v>
      </c>
      <c r="G45" s="24" t="s">
        <v>105</v>
      </c>
      <c r="I45" s="24" t="s">
        <v>1963</v>
      </c>
      <c r="K45" s="24" t="s">
        <v>39</v>
      </c>
      <c r="L45" s="31" t="str">
        <f t="shared" si="0"/>
        <v>Chân giò heo muối 300g</v>
      </c>
      <c r="N45" s="50" t="str">
        <f t="shared" si="5"/>
        <v>K-HCM</v>
      </c>
      <c r="Q45" s="32" t="str">
        <f t="shared" si="1"/>
        <v>Túi</v>
      </c>
      <c r="R45" s="33">
        <v>5</v>
      </c>
      <c r="T45" s="34">
        <f t="shared" si="6"/>
        <v>73431</v>
      </c>
      <c r="U45" s="34">
        <f t="shared" si="7"/>
        <v>367155</v>
      </c>
      <c r="X45" s="72">
        <f t="shared" si="11"/>
        <v>8</v>
      </c>
      <c r="Y45" s="35"/>
      <c r="Z45" s="34">
        <f t="shared" si="12"/>
        <v>29372</v>
      </c>
      <c r="AA45" s="80">
        <f t="shared" si="10"/>
        <v>3073</v>
      </c>
    </row>
    <row r="46" spans="1:27" ht="25.5" customHeight="1" x14ac:dyDescent="0.25">
      <c r="A46" s="17">
        <v>44888</v>
      </c>
      <c r="B46" s="78" t="str">
        <f t="shared" si="4"/>
        <v>PO2211/03073</v>
      </c>
      <c r="G46" s="24" t="s">
        <v>105</v>
      </c>
      <c r="I46" s="24" t="s">
        <v>1963</v>
      </c>
      <c r="K46" s="24" t="s">
        <v>67</v>
      </c>
      <c r="L46" s="31" t="str">
        <f t="shared" si="0"/>
        <v>Tai heo muối 200g</v>
      </c>
      <c r="N46" s="50" t="str">
        <f t="shared" si="5"/>
        <v>K-HCM</v>
      </c>
      <c r="Q46" s="32" t="str">
        <f t="shared" si="1"/>
        <v>Túi</v>
      </c>
      <c r="R46" s="33">
        <v>5</v>
      </c>
      <c r="T46" s="34">
        <f t="shared" si="6"/>
        <v>55595</v>
      </c>
      <c r="U46" s="34">
        <f t="shared" si="7"/>
        <v>277975</v>
      </c>
      <c r="X46" s="72">
        <f t="shared" si="11"/>
        <v>8</v>
      </c>
      <c r="Y46" s="35"/>
      <c r="Z46" s="34">
        <f t="shared" si="12"/>
        <v>22238</v>
      </c>
      <c r="AA46" s="80">
        <f t="shared" si="10"/>
        <v>3073</v>
      </c>
    </row>
    <row r="47" spans="1:27" ht="25.5" customHeight="1" x14ac:dyDescent="0.25">
      <c r="A47" s="17">
        <v>44888</v>
      </c>
      <c r="B47" s="78" t="str">
        <f t="shared" si="4"/>
        <v>PO2211/03073</v>
      </c>
      <c r="G47" s="24" t="s">
        <v>105</v>
      </c>
      <c r="I47" s="24" t="s">
        <v>1963</v>
      </c>
      <c r="K47" s="24" t="s">
        <v>59</v>
      </c>
      <c r="L47" s="31" t="str">
        <f t="shared" si="0"/>
        <v>Giò Tai Lưỡi Xào 250g</v>
      </c>
      <c r="N47" s="50" t="str">
        <f t="shared" si="5"/>
        <v>K-HCM</v>
      </c>
      <c r="Q47" s="32" t="str">
        <f t="shared" si="1"/>
        <v>Túi</v>
      </c>
      <c r="R47" s="33">
        <v>5</v>
      </c>
      <c r="T47" s="34">
        <f t="shared" si="6"/>
        <v>50182</v>
      </c>
      <c r="U47" s="34">
        <f t="shared" si="7"/>
        <v>250910</v>
      </c>
      <c r="X47" s="72">
        <f t="shared" si="11"/>
        <v>8</v>
      </c>
      <c r="Y47" s="35"/>
      <c r="Z47" s="34">
        <f t="shared" si="12"/>
        <v>20073</v>
      </c>
      <c r="AA47" s="80">
        <f t="shared" si="10"/>
        <v>3073</v>
      </c>
    </row>
    <row r="48" spans="1:27" ht="25.5" customHeight="1" x14ac:dyDescent="0.25">
      <c r="A48" s="17">
        <v>44888</v>
      </c>
      <c r="B48" s="78" t="str">
        <f t="shared" si="4"/>
        <v>PO2211/03074</v>
      </c>
      <c r="G48" s="24" t="s">
        <v>115</v>
      </c>
      <c r="I48" s="24" t="s">
        <v>1964</v>
      </c>
      <c r="K48" s="24" t="s">
        <v>39</v>
      </c>
      <c r="L48" s="31" t="str">
        <f t="shared" si="0"/>
        <v>Chân giò heo muối 300g</v>
      </c>
      <c r="N48" s="50" t="str">
        <f t="shared" si="5"/>
        <v>K-HCM</v>
      </c>
      <c r="Q48" s="32" t="str">
        <f t="shared" si="1"/>
        <v>Túi</v>
      </c>
      <c r="R48" s="33">
        <v>15</v>
      </c>
      <c r="T48" s="34">
        <f t="shared" si="6"/>
        <v>73431</v>
      </c>
      <c r="U48" s="34">
        <f t="shared" si="7"/>
        <v>1101465</v>
      </c>
      <c r="X48" s="72">
        <f t="shared" si="11"/>
        <v>8</v>
      </c>
      <c r="Y48" s="35"/>
      <c r="Z48" s="34">
        <f t="shared" si="12"/>
        <v>88117</v>
      </c>
      <c r="AA48" s="80">
        <f t="shared" si="10"/>
        <v>3074</v>
      </c>
    </row>
    <row r="49" spans="1:27" ht="25.5" customHeight="1" x14ac:dyDescent="0.25">
      <c r="A49" s="17">
        <v>44888</v>
      </c>
      <c r="B49" s="78" t="str">
        <f t="shared" si="4"/>
        <v>PO2211/03074</v>
      </c>
      <c r="G49" s="24" t="s">
        <v>115</v>
      </c>
      <c r="I49" s="24" t="s">
        <v>1964</v>
      </c>
      <c r="K49" s="24" t="s">
        <v>55</v>
      </c>
      <c r="L49" s="31" t="str">
        <f t="shared" si="0"/>
        <v>Gà muối 500g</v>
      </c>
      <c r="N49" s="50" t="str">
        <f t="shared" si="5"/>
        <v>K-HCM</v>
      </c>
      <c r="Q49" s="32" t="str">
        <f t="shared" si="1"/>
        <v>Túi</v>
      </c>
      <c r="R49" s="33">
        <v>5</v>
      </c>
      <c r="T49" s="34">
        <f t="shared" si="6"/>
        <v>111058</v>
      </c>
      <c r="U49" s="34">
        <f t="shared" si="7"/>
        <v>555290</v>
      </c>
      <c r="X49" s="72">
        <f t="shared" si="11"/>
        <v>8</v>
      </c>
      <c r="Y49" s="35"/>
      <c r="Z49" s="34">
        <f t="shared" si="12"/>
        <v>44423</v>
      </c>
      <c r="AA49" s="80">
        <f t="shared" si="10"/>
        <v>3074</v>
      </c>
    </row>
    <row r="50" spans="1:27" ht="25.5" customHeight="1" x14ac:dyDescent="0.25">
      <c r="A50" s="17">
        <v>44888</v>
      </c>
      <c r="B50" s="78" t="str">
        <f t="shared" si="4"/>
        <v>PO2211/03074</v>
      </c>
      <c r="G50" s="24" t="s">
        <v>115</v>
      </c>
      <c r="I50" s="24" t="s">
        <v>1964</v>
      </c>
      <c r="K50" s="24" t="s">
        <v>43</v>
      </c>
      <c r="L50" s="31" t="str">
        <f t="shared" si="0"/>
        <v>Chân gà sốt cay 400g</v>
      </c>
      <c r="N50" s="50" t="str">
        <f t="shared" si="5"/>
        <v>K-HCM</v>
      </c>
      <c r="Q50" s="32" t="str">
        <f t="shared" si="1"/>
        <v>Túi</v>
      </c>
      <c r="R50" s="33">
        <v>5</v>
      </c>
      <c r="T50" s="34">
        <f t="shared" si="6"/>
        <v>90750</v>
      </c>
      <c r="U50" s="34">
        <f t="shared" si="7"/>
        <v>453750</v>
      </c>
      <c r="X50" s="72">
        <f t="shared" si="11"/>
        <v>8</v>
      </c>
      <c r="Y50" s="35"/>
      <c r="Z50" s="34">
        <f t="shared" si="12"/>
        <v>36300</v>
      </c>
      <c r="AA50" s="80">
        <f t="shared" si="10"/>
        <v>3074</v>
      </c>
    </row>
    <row r="51" spans="1:27" ht="25.5" customHeight="1" x14ac:dyDescent="0.25">
      <c r="A51" s="17">
        <v>44888</v>
      </c>
      <c r="B51" s="78" t="str">
        <f t="shared" si="4"/>
        <v>PO2211/03075</v>
      </c>
      <c r="G51" s="24" t="s">
        <v>105</v>
      </c>
      <c r="I51" s="24" t="s">
        <v>1965</v>
      </c>
      <c r="K51" s="24" t="s">
        <v>39</v>
      </c>
      <c r="L51" s="31" t="str">
        <f t="shared" si="0"/>
        <v>Chân giò heo muối 300g</v>
      </c>
      <c r="N51" s="50" t="str">
        <f t="shared" si="5"/>
        <v>K-HCM</v>
      </c>
      <c r="Q51" s="32" t="str">
        <f t="shared" si="1"/>
        <v>Túi</v>
      </c>
      <c r="R51" s="33">
        <v>5</v>
      </c>
      <c r="T51" s="34">
        <f t="shared" si="6"/>
        <v>73431</v>
      </c>
      <c r="U51" s="34">
        <f t="shared" si="7"/>
        <v>367155</v>
      </c>
      <c r="X51" s="72">
        <f t="shared" si="11"/>
        <v>8</v>
      </c>
      <c r="Y51" s="35"/>
      <c r="Z51" s="34">
        <f t="shared" si="12"/>
        <v>29372</v>
      </c>
      <c r="AA51" s="80">
        <f t="shared" si="10"/>
        <v>3075</v>
      </c>
    </row>
    <row r="52" spans="1:27" ht="25.5" customHeight="1" x14ac:dyDescent="0.25">
      <c r="A52" s="17">
        <v>44888</v>
      </c>
      <c r="B52" s="78" t="str">
        <f t="shared" si="4"/>
        <v>PO2211/03075</v>
      </c>
      <c r="G52" s="24" t="s">
        <v>105</v>
      </c>
      <c r="I52" s="24" t="s">
        <v>1965</v>
      </c>
      <c r="K52" s="24" t="s">
        <v>55</v>
      </c>
      <c r="L52" s="31" t="str">
        <f t="shared" si="0"/>
        <v>Gà muối 500g</v>
      </c>
      <c r="N52" s="50" t="str">
        <f t="shared" si="5"/>
        <v>K-HCM</v>
      </c>
      <c r="Q52" s="32" t="str">
        <f t="shared" si="1"/>
        <v>Túi</v>
      </c>
      <c r="R52" s="33">
        <v>20</v>
      </c>
      <c r="T52" s="34">
        <f t="shared" si="6"/>
        <v>111058</v>
      </c>
      <c r="U52" s="34">
        <f t="shared" si="7"/>
        <v>2221160</v>
      </c>
      <c r="X52" s="72">
        <f t="shared" si="11"/>
        <v>8</v>
      </c>
      <c r="Y52" s="35"/>
      <c r="Z52" s="34">
        <f t="shared" si="12"/>
        <v>177693</v>
      </c>
      <c r="AA52" s="80">
        <f t="shared" si="10"/>
        <v>3075</v>
      </c>
    </row>
    <row r="53" spans="1:27" ht="25.5" customHeight="1" x14ac:dyDescent="0.25">
      <c r="A53" s="17">
        <v>44888</v>
      </c>
      <c r="B53" s="78" t="str">
        <f t="shared" si="4"/>
        <v>PO2211/03075</v>
      </c>
      <c r="G53" s="24" t="s">
        <v>105</v>
      </c>
      <c r="I53" s="24" t="s">
        <v>1965</v>
      </c>
      <c r="K53" s="24" t="s">
        <v>67</v>
      </c>
      <c r="L53" s="31" t="str">
        <f t="shared" si="0"/>
        <v>Tai heo muối 200g</v>
      </c>
      <c r="N53" s="50" t="str">
        <f t="shared" si="5"/>
        <v>K-HCM</v>
      </c>
      <c r="Q53" s="32" t="str">
        <f t="shared" si="1"/>
        <v>Túi</v>
      </c>
      <c r="R53" s="33">
        <v>5</v>
      </c>
      <c r="T53" s="34">
        <f t="shared" si="6"/>
        <v>55595</v>
      </c>
      <c r="U53" s="34">
        <f t="shared" si="7"/>
        <v>277975</v>
      </c>
      <c r="X53" s="72">
        <f t="shared" si="11"/>
        <v>8</v>
      </c>
      <c r="Y53" s="35"/>
      <c r="Z53" s="34">
        <f t="shared" si="12"/>
        <v>22238</v>
      </c>
      <c r="AA53" s="80">
        <f t="shared" si="10"/>
        <v>3075</v>
      </c>
    </row>
    <row r="54" spans="1:27" ht="25.5" customHeight="1" x14ac:dyDescent="0.25">
      <c r="A54" s="17">
        <v>44888</v>
      </c>
      <c r="B54" s="78" t="str">
        <f t="shared" si="4"/>
        <v>PO2211/03075</v>
      </c>
      <c r="G54" s="24" t="s">
        <v>105</v>
      </c>
      <c r="I54" s="24" t="s">
        <v>1965</v>
      </c>
      <c r="K54" s="24" t="s">
        <v>59</v>
      </c>
      <c r="L54" s="31" t="str">
        <f t="shared" si="0"/>
        <v>Giò Tai Lưỡi Xào 250g</v>
      </c>
      <c r="N54" s="50" t="str">
        <f t="shared" si="5"/>
        <v>K-HCM</v>
      </c>
      <c r="Q54" s="32" t="str">
        <f t="shared" si="1"/>
        <v>Túi</v>
      </c>
      <c r="R54" s="33">
        <v>5</v>
      </c>
      <c r="T54" s="34">
        <f t="shared" si="6"/>
        <v>50182</v>
      </c>
      <c r="U54" s="34">
        <f t="shared" si="7"/>
        <v>250910</v>
      </c>
      <c r="X54" s="72">
        <f t="shared" si="11"/>
        <v>8</v>
      </c>
      <c r="Y54" s="35"/>
      <c r="Z54" s="34">
        <f t="shared" si="12"/>
        <v>20073</v>
      </c>
      <c r="AA54" s="80">
        <f t="shared" si="10"/>
        <v>3075</v>
      </c>
    </row>
    <row r="55" spans="1:27" ht="25.5" customHeight="1" x14ac:dyDescent="0.25">
      <c r="A55" s="17">
        <v>44888</v>
      </c>
      <c r="B55" s="78" t="str">
        <f t="shared" si="4"/>
        <v>PO2211/03076</v>
      </c>
      <c r="G55" s="24" t="s">
        <v>105</v>
      </c>
      <c r="I55" s="24" t="s">
        <v>1966</v>
      </c>
      <c r="K55" s="24" t="s">
        <v>39</v>
      </c>
      <c r="L55" s="31" t="str">
        <f t="shared" si="0"/>
        <v>Chân giò heo muối 300g</v>
      </c>
      <c r="N55" s="50" t="str">
        <f t="shared" si="5"/>
        <v>K-HCM</v>
      </c>
      <c r="Q55" s="32" t="str">
        <f t="shared" si="1"/>
        <v>Túi</v>
      </c>
      <c r="R55" s="33">
        <v>8</v>
      </c>
      <c r="T55" s="34">
        <f t="shared" si="6"/>
        <v>73431</v>
      </c>
      <c r="U55" s="34">
        <f t="shared" si="7"/>
        <v>587448</v>
      </c>
      <c r="X55" s="72">
        <f t="shared" si="11"/>
        <v>8</v>
      </c>
      <c r="Y55" s="35"/>
      <c r="Z55" s="34">
        <f t="shared" si="12"/>
        <v>46996</v>
      </c>
      <c r="AA55" s="80">
        <f t="shared" si="10"/>
        <v>3076</v>
      </c>
    </row>
    <row r="56" spans="1:27" ht="25.5" customHeight="1" x14ac:dyDescent="0.25">
      <c r="A56" s="17">
        <v>44888</v>
      </c>
      <c r="B56" s="78" t="str">
        <f t="shared" si="4"/>
        <v>PO2211/03076</v>
      </c>
      <c r="G56" s="24" t="s">
        <v>105</v>
      </c>
      <c r="I56" s="24" t="s">
        <v>1966</v>
      </c>
      <c r="K56" s="24" t="s">
        <v>55</v>
      </c>
      <c r="L56" s="31" t="str">
        <f t="shared" si="0"/>
        <v>Gà muối 500g</v>
      </c>
      <c r="N56" s="50" t="str">
        <f t="shared" si="5"/>
        <v>K-HCM</v>
      </c>
      <c r="Q56" s="32" t="str">
        <f t="shared" si="1"/>
        <v>Túi</v>
      </c>
      <c r="R56" s="33">
        <v>5</v>
      </c>
      <c r="T56" s="34">
        <f t="shared" si="6"/>
        <v>111058</v>
      </c>
      <c r="U56" s="34">
        <f t="shared" si="7"/>
        <v>555290</v>
      </c>
      <c r="X56" s="72">
        <f t="shared" si="11"/>
        <v>8</v>
      </c>
      <c r="Y56" s="35"/>
      <c r="Z56" s="34">
        <f t="shared" si="12"/>
        <v>44423</v>
      </c>
      <c r="AA56" s="80">
        <f t="shared" si="10"/>
        <v>3076</v>
      </c>
    </row>
    <row r="57" spans="1:27" ht="25.5" customHeight="1" x14ac:dyDescent="0.25">
      <c r="A57" s="17">
        <v>44888</v>
      </c>
      <c r="B57" s="78" t="str">
        <f t="shared" si="4"/>
        <v>PO2211/03076</v>
      </c>
      <c r="G57" s="24" t="s">
        <v>105</v>
      </c>
      <c r="I57" s="24" t="s">
        <v>1966</v>
      </c>
      <c r="K57" s="24" t="s">
        <v>67</v>
      </c>
      <c r="L57" s="31" t="str">
        <f t="shared" si="0"/>
        <v>Tai heo muối 200g</v>
      </c>
      <c r="N57" s="50" t="str">
        <f t="shared" si="5"/>
        <v>K-HCM</v>
      </c>
      <c r="Q57" s="32" t="str">
        <f t="shared" si="1"/>
        <v>Túi</v>
      </c>
      <c r="R57" s="33">
        <v>10</v>
      </c>
      <c r="T57" s="34">
        <f t="shared" si="6"/>
        <v>55595</v>
      </c>
      <c r="U57" s="34">
        <f t="shared" si="7"/>
        <v>555950</v>
      </c>
      <c r="X57" s="72">
        <f t="shared" si="11"/>
        <v>8</v>
      </c>
      <c r="Y57" s="35"/>
      <c r="Z57" s="34">
        <f t="shared" si="12"/>
        <v>44476</v>
      </c>
      <c r="AA57" s="80">
        <f t="shared" si="10"/>
        <v>3076</v>
      </c>
    </row>
    <row r="58" spans="1:27" ht="25.5" customHeight="1" x14ac:dyDescent="0.25">
      <c r="A58" s="17">
        <v>44888</v>
      </c>
      <c r="B58" s="78" t="str">
        <f t="shared" si="4"/>
        <v>PO2211/03076</v>
      </c>
      <c r="G58" s="24" t="s">
        <v>105</v>
      </c>
      <c r="I58" s="24" t="s">
        <v>1966</v>
      </c>
      <c r="K58" s="24" t="s">
        <v>49</v>
      </c>
      <c r="L58" s="31" t="str">
        <f t="shared" si="0"/>
        <v>Giò lụa cây 250g</v>
      </c>
      <c r="N58" s="50" t="str">
        <f t="shared" si="5"/>
        <v>K-HCM</v>
      </c>
      <c r="Q58" s="32" t="str">
        <f t="shared" si="1"/>
        <v>Túi</v>
      </c>
      <c r="R58" s="33">
        <v>6</v>
      </c>
      <c r="T58" s="34">
        <f t="shared" si="6"/>
        <v>59400</v>
      </c>
      <c r="U58" s="34">
        <f t="shared" si="7"/>
        <v>356400</v>
      </c>
      <c r="X58" s="72">
        <f t="shared" si="11"/>
        <v>8</v>
      </c>
      <c r="Y58" s="35"/>
      <c r="Z58" s="34">
        <f t="shared" si="12"/>
        <v>28512</v>
      </c>
      <c r="AA58" s="80">
        <f t="shared" si="10"/>
        <v>3076</v>
      </c>
    </row>
    <row r="59" spans="1:27" ht="25.5" customHeight="1" x14ac:dyDescent="0.25">
      <c r="A59" s="17">
        <v>44888</v>
      </c>
      <c r="B59" s="78" t="str">
        <f t="shared" si="4"/>
        <v>PO2211/03076</v>
      </c>
      <c r="G59" s="24" t="s">
        <v>105</v>
      </c>
      <c r="I59" s="24" t="s">
        <v>1966</v>
      </c>
      <c r="K59" s="24" t="s">
        <v>45</v>
      </c>
      <c r="L59" s="31" t="str">
        <f t="shared" si="0"/>
        <v>Chả nướng 300g</v>
      </c>
      <c r="N59" s="50" t="str">
        <f t="shared" si="5"/>
        <v>K-HCM</v>
      </c>
      <c r="Q59" s="32" t="str">
        <f t="shared" si="1"/>
        <v>Túi</v>
      </c>
      <c r="R59" s="33">
        <v>6</v>
      </c>
      <c r="T59" s="34">
        <f t="shared" si="6"/>
        <v>70950</v>
      </c>
      <c r="U59" s="34">
        <f t="shared" si="7"/>
        <v>425700</v>
      </c>
      <c r="X59" s="72">
        <f t="shared" si="11"/>
        <v>8</v>
      </c>
      <c r="Y59" s="35"/>
      <c r="Z59" s="34">
        <f t="shared" si="12"/>
        <v>34056</v>
      </c>
      <c r="AA59" s="80">
        <f t="shared" si="10"/>
        <v>3076</v>
      </c>
    </row>
    <row r="60" spans="1:27" ht="25.5" customHeight="1" x14ac:dyDescent="0.25">
      <c r="A60" s="17">
        <v>44888</v>
      </c>
      <c r="B60" s="78" t="str">
        <f t="shared" si="4"/>
        <v>PO2211/03076</v>
      </c>
      <c r="G60" s="24" t="s">
        <v>105</v>
      </c>
      <c r="I60" s="24" t="s">
        <v>1966</v>
      </c>
      <c r="K60" s="24" t="s">
        <v>37</v>
      </c>
      <c r="L60" s="31" t="str">
        <f t="shared" si="0"/>
        <v>Chả cốm 300g</v>
      </c>
      <c r="N60" s="50" t="str">
        <f t="shared" si="5"/>
        <v>K-HCM</v>
      </c>
      <c r="Q60" s="32" t="str">
        <f t="shared" si="1"/>
        <v>Túi</v>
      </c>
      <c r="R60" s="33">
        <v>6</v>
      </c>
      <c r="T60" s="34">
        <f t="shared" si="6"/>
        <v>74250</v>
      </c>
      <c r="U60" s="34">
        <f t="shared" si="7"/>
        <v>445500</v>
      </c>
      <c r="X60" s="72">
        <f t="shared" si="11"/>
        <v>8</v>
      </c>
      <c r="Y60" s="35"/>
      <c r="Z60" s="34">
        <f t="shared" si="12"/>
        <v>35640</v>
      </c>
      <c r="AA60" s="80">
        <f t="shared" si="10"/>
        <v>3076</v>
      </c>
    </row>
    <row r="61" spans="1:27" ht="25.5" customHeight="1" x14ac:dyDescent="0.25">
      <c r="A61" s="17">
        <v>44888</v>
      </c>
      <c r="B61" s="78" t="str">
        <f t="shared" si="4"/>
        <v>PO2211/03076</v>
      </c>
      <c r="G61" s="24" t="s">
        <v>105</v>
      </c>
      <c r="I61" s="24" t="s">
        <v>1966</v>
      </c>
      <c r="K61" s="24" t="s">
        <v>59</v>
      </c>
      <c r="L61" s="31" t="str">
        <f t="shared" si="0"/>
        <v>Giò Tai Lưỡi Xào 250g</v>
      </c>
      <c r="N61" s="50" t="str">
        <f t="shared" si="5"/>
        <v>K-HCM</v>
      </c>
      <c r="Q61" s="32" t="str">
        <f t="shared" si="1"/>
        <v>Túi</v>
      </c>
      <c r="R61" s="33">
        <v>10</v>
      </c>
      <c r="T61" s="34">
        <f t="shared" si="6"/>
        <v>50182</v>
      </c>
      <c r="U61" s="34">
        <f t="shared" si="7"/>
        <v>501820</v>
      </c>
      <c r="X61" s="72">
        <f t="shared" si="11"/>
        <v>8</v>
      </c>
      <c r="Y61" s="35"/>
      <c r="Z61" s="34">
        <f t="shared" si="12"/>
        <v>40146</v>
      </c>
      <c r="AA61" s="80">
        <f t="shared" si="10"/>
        <v>3076</v>
      </c>
    </row>
    <row r="62" spans="1:27" ht="25.5" customHeight="1" x14ac:dyDescent="0.25">
      <c r="A62" s="17">
        <v>44888</v>
      </c>
      <c r="B62" s="78" t="str">
        <f t="shared" si="4"/>
        <v>PO2211/03077</v>
      </c>
      <c r="G62" s="24" t="s">
        <v>147</v>
      </c>
      <c r="I62" s="24" t="s">
        <v>1967</v>
      </c>
      <c r="K62" s="24" t="s">
        <v>39</v>
      </c>
      <c r="L62" s="31" t="str">
        <f t="shared" si="0"/>
        <v>Chân giò heo muối 300g</v>
      </c>
      <c r="N62" s="50" t="str">
        <f t="shared" si="5"/>
        <v>K-HCM</v>
      </c>
      <c r="Q62" s="32" t="str">
        <f t="shared" si="1"/>
        <v>Túi</v>
      </c>
      <c r="R62" s="33">
        <v>2</v>
      </c>
      <c r="T62" s="34">
        <f t="shared" si="6"/>
        <v>73431</v>
      </c>
      <c r="U62" s="34">
        <f t="shared" si="7"/>
        <v>146862</v>
      </c>
      <c r="X62" s="72">
        <f t="shared" si="11"/>
        <v>8</v>
      </c>
      <c r="Y62" s="35"/>
      <c r="Z62" s="34">
        <f t="shared" si="12"/>
        <v>11749</v>
      </c>
      <c r="AA62" s="80">
        <f t="shared" si="10"/>
        <v>3077</v>
      </c>
    </row>
    <row r="63" spans="1:27" ht="25.5" customHeight="1" x14ac:dyDescent="0.25">
      <c r="A63" s="17">
        <v>44888</v>
      </c>
      <c r="B63" s="78" t="str">
        <f t="shared" si="4"/>
        <v>PO2211/03077</v>
      </c>
      <c r="G63" s="24" t="s">
        <v>147</v>
      </c>
      <c r="I63" s="24" t="s">
        <v>1967</v>
      </c>
      <c r="K63" s="24" t="s">
        <v>55</v>
      </c>
      <c r="L63" s="31" t="str">
        <f t="shared" si="0"/>
        <v>Gà muối 500g</v>
      </c>
      <c r="N63" s="50" t="str">
        <f t="shared" si="5"/>
        <v>K-HCM</v>
      </c>
      <c r="Q63" s="32" t="str">
        <f t="shared" si="1"/>
        <v>Túi</v>
      </c>
      <c r="R63" s="33">
        <v>4</v>
      </c>
      <c r="T63" s="34">
        <f t="shared" si="6"/>
        <v>111058</v>
      </c>
      <c r="U63" s="34">
        <f t="shared" si="7"/>
        <v>444232</v>
      </c>
      <c r="X63" s="72">
        <f t="shared" si="11"/>
        <v>8</v>
      </c>
      <c r="Y63" s="35"/>
      <c r="Z63" s="34">
        <f t="shared" si="12"/>
        <v>35539</v>
      </c>
      <c r="AA63" s="80">
        <f t="shared" si="10"/>
        <v>3077</v>
      </c>
    </row>
    <row r="64" spans="1:27" ht="25.5" customHeight="1" x14ac:dyDescent="0.25">
      <c r="A64" s="17">
        <v>44888</v>
      </c>
      <c r="B64" s="78" t="str">
        <f t="shared" si="4"/>
        <v>PO2211/03077</v>
      </c>
      <c r="G64" s="24" t="s">
        <v>147</v>
      </c>
      <c r="I64" s="24" t="s">
        <v>1967</v>
      </c>
      <c r="K64" s="24" t="s">
        <v>59</v>
      </c>
      <c r="L64" s="31" t="str">
        <f t="shared" si="0"/>
        <v>Giò Tai Lưỡi Xào 250g</v>
      </c>
      <c r="N64" s="50" t="str">
        <f t="shared" si="5"/>
        <v>K-HCM</v>
      </c>
      <c r="Q64" s="32" t="str">
        <f t="shared" si="1"/>
        <v>Túi</v>
      </c>
      <c r="R64" s="33">
        <v>3</v>
      </c>
      <c r="T64" s="34">
        <f t="shared" si="6"/>
        <v>50182</v>
      </c>
      <c r="U64" s="34">
        <f t="shared" si="7"/>
        <v>150546</v>
      </c>
      <c r="X64" s="72">
        <f t="shared" si="11"/>
        <v>8</v>
      </c>
      <c r="Y64" s="35"/>
      <c r="Z64" s="34">
        <f t="shared" si="12"/>
        <v>12044</v>
      </c>
      <c r="AA64" s="80">
        <f t="shared" si="10"/>
        <v>3077</v>
      </c>
    </row>
    <row r="65" spans="1:27" ht="25.5" customHeight="1" x14ac:dyDescent="0.25">
      <c r="A65" s="17">
        <v>44888</v>
      </c>
      <c r="B65" s="78" t="str">
        <f t="shared" si="4"/>
        <v>PO2211/03078</v>
      </c>
      <c r="G65" s="24" t="s">
        <v>105</v>
      </c>
      <c r="I65" s="24" t="s">
        <v>1968</v>
      </c>
      <c r="K65" s="24" t="s">
        <v>39</v>
      </c>
      <c r="L65" s="31" t="str">
        <f t="shared" si="0"/>
        <v>Chân giò heo muối 300g</v>
      </c>
      <c r="N65" s="50" t="str">
        <f t="shared" si="5"/>
        <v>K-HCM</v>
      </c>
      <c r="Q65" s="32" t="str">
        <f t="shared" si="1"/>
        <v>Túi</v>
      </c>
      <c r="R65" s="33">
        <v>5</v>
      </c>
      <c r="T65" s="34">
        <f t="shared" si="6"/>
        <v>73431</v>
      </c>
      <c r="U65" s="34">
        <f t="shared" si="7"/>
        <v>367155</v>
      </c>
      <c r="X65" s="72">
        <f t="shared" si="11"/>
        <v>8</v>
      </c>
      <c r="Y65" s="35"/>
      <c r="Z65" s="34">
        <f t="shared" si="12"/>
        <v>29372</v>
      </c>
      <c r="AA65" s="80">
        <f t="shared" si="10"/>
        <v>3078</v>
      </c>
    </row>
    <row r="66" spans="1:27" ht="25.5" customHeight="1" x14ac:dyDescent="0.25">
      <c r="A66" s="17">
        <v>44888</v>
      </c>
      <c r="B66" s="78" t="str">
        <f t="shared" si="4"/>
        <v>PO2211/03078</v>
      </c>
      <c r="G66" s="24" t="s">
        <v>105</v>
      </c>
      <c r="I66" s="24" t="s">
        <v>1968</v>
      </c>
      <c r="K66" s="24" t="s">
        <v>55</v>
      </c>
      <c r="L66" s="31" t="str">
        <f t="shared" ref="L66:L129" si="13">IF(K66&lt;&gt;"",VLOOKUP(K66,tenhang,2,0),"")</f>
        <v>Gà muối 500g</v>
      </c>
      <c r="N66" s="50" t="str">
        <f t="shared" si="5"/>
        <v>K-HCM</v>
      </c>
      <c r="Q66" s="32" t="str">
        <f t="shared" ref="Q66:Q129" si="14">IF(K66&lt;&gt;"",VLOOKUP(K66,tenhang,3,0),"")</f>
        <v>Túi</v>
      </c>
      <c r="R66" s="33">
        <v>15</v>
      </c>
      <c r="T66" s="34">
        <f t="shared" si="6"/>
        <v>111058</v>
      </c>
      <c r="U66" s="34">
        <f t="shared" si="7"/>
        <v>1665870</v>
      </c>
      <c r="X66" s="72">
        <f t="shared" si="11"/>
        <v>8</v>
      </c>
      <c r="Y66" s="35"/>
      <c r="Z66" s="34">
        <f t="shared" si="12"/>
        <v>133270</v>
      </c>
      <c r="AA66" s="80">
        <f t="shared" si="10"/>
        <v>3078</v>
      </c>
    </row>
    <row r="67" spans="1:27" ht="25.5" customHeight="1" x14ac:dyDescent="0.25">
      <c r="A67" s="17">
        <v>44888</v>
      </c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>PO2211/03078</v>
      </c>
      <c r="G67" s="24" t="s">
        <v>105</v>
      </c>
      <c r="I67" s="24" t="s">
        <v>1968</v>
      </c>
      <c r="K67" s="24" t="s">
        <v>67</v>
      </c>
      <c r="L67" s="31" t="str">
        <f t="shared" si="13"/>
        <v>Tai heo muối 200g</v>
      </c>
      <c r="N67" s="50" t="str">
        <f t="shared" ref="N67:N130" si="16">IF(K67&lt;&gt;"","K-HCM","")</f>
        <v>K-HCM</v>
      </c>
      <c r="Q67" s="32" t="str">
        <f t="shared" si="14"/>
        <v>Túi</v>
      </c>
      <c r="R67" s="33">
        <v>5</v>
      </c>
      <c r="T67" s="34">
        <f t="shared" ref="T67:T130" si="17">IF(K67&lt;&gt;"",VLOOKUP(K67,tenhang,4,0),0)</f>
        <v>55595</v>
      </c>
      <c r="U67" s="34">
        <f t="shared" ref="U67:U130" si="18">R67*T67</f>
        <v>277975</v>
      </c>
      <c r="X67" s="72">
        <f t="shared" si="11"/>
        <v>8</v>
      </c>
      <c r="Y67" s="35"/>
      <c r="Z67" s="34">
        <f t="shared" si="12"/>
        <v>22238</v>
      </c>
      <c r="AA67" s="80">
        <f t="shared" si="10"/>
        <v>3078</v>
      </c>
    </row>
    <row r="68" spans="1:27" ht="25.5" customHeight="1" x14ac:dyDescent="0.25">
      <c r="A68" s="17">
        <v>44888</v>
      </c>
      <c r="B68" s="78" t="str">
        <f t="shared" si="15"/>
        <v>PO2211/03078</v>
      </c>
      <c r="G68" s="24" t="s">
        <v>105</v>
      </c>
      <c r="I68" s="24" t="s">
        <v>1968</v>
      </c>
      <c r="K68" s="24" t="s">
        <v>59</v>
      </c>
      <c r="L68" s="31" t="str">
        <f t="shared" si="13"/>
        <v>Giò Tai Lưỡi Xào 250g</v>
      </c>
      <c r="N68" s="50" t="str">
        <f t="shared" si="16"/>
        <v>K-HCM</v>
      </c>
      <c r="Q68" s="32" t="str">
        <f t="shared" si="14"/>
        <v>Túi</v>
      </c>
      <c r="R68" s="33">
        <v>5</v>
      </c>
      <c r="T68" s="34">
        <f t="shared" si="17"/>
        <v>50182</v>
      </c>
      <c r="U68" s="34">
        <f t="shared" si="18"/>
        <v>250910</v>
      </c>
      <c r="X68" s="72">
        <f t="shared" si="11"/>
        <v>8</v>
      </c>
      <c r="Y68" s="35"/>
      <c r="Z68" s="34">
        <f t="shared" si="12"/>
        <v>20073</v>
      </c>
      <c r="AA68" s="80">
        <f t="shared" ref="AA68:AA131" si="19">IF(I68&lt;&gt;"",IF(I68=I67,AA67,AA67+1),"")</f>
        <v>3078</v>
      </c>
    </row>
    <row r="69" spans="1:27" ht="25.5" customHeight="1" x14ac:dyDescent="0.25">
      <c r="A69" s="17">
        <v>44888</v>
      </c>
      <c r="B69" s="78" t="str">
        <f t="shared" si="15"/>
        <v>PO2211/03079</v>
      </c>
      <c r="G69" s="24" t="s">
        <v>105</v>
      </c>
      <c r="I69" s="24" t="s">
        <v>1969</v>
      </c>
      <c r="K69" s="24" t="s">
        <v>39</v>
      </c>
      <c r="L69" s="31" t="str">
        <f t="shared" si="13"/>
        <v>Chân giò heo muối 300g</v>
      </c>
      <c r="N69" s="50" t="str">
        <f t="shared" si="16"/>
        <v>K-HCM</v>
      </c>
      <c r="Q69" s="32" t="str">
        <f t="shared" si="14"/>
        <v>Túi</v>
      </c>
      <c r="R69" s="33">
        <v>4</v>
      </c>
      <c r="T69" s="34">
        <f t="shared" si="17"/>
        <v>73431</v>
      </c>
      <c r="U69" s="34">
        <f t="shared" si="18"/>
        <v>293724</v>
      </c>
      <c r="X69" s="72">
        <f t="shared" si="11"/>
        <v>8</v>
      </c>
      <c r="Y69" s="35"/>
      <c r="Z69" s="34">
        <f t="shared" si="12"/>
        <v>23498</v>
      </c>
      <c r="AA69" s="80">
        <f t="shared" si="19"/>
        <v>3079</v>
      </c>
    </row>
    <row r="70" spans="1:27" ht="25.5" customHeight="1" x14ac:dyDescent="0.25">
      <c r="A70" s="17">
        <v>44888</v>
      </c>
      <c r="B70" s="78" t="str">
        <f t="shared" si="15"/>
        <v>PO2211/03079</v>
      </c>
      <c r="G70" s="24" t="s">
        <v>105</v>
      </c>
      <c r="I70" s="24" t="s">
        <v>1969</v>
      </c>
      <c r="K70" s="24" t="s">
        <v>55</v>
      </c>
      <c r="L70" s="31" t="str">
        <f t="shared" si="13"/>
        <v>Gà muối 500g</v>
      </c>
      <c r="N70" s="50" t="str">
        <f t="shared" si="16"/>
        <v>K-HCM</v>
      </c>
      <c r="Q70" s="32" t="str">
        <f t="shared" si="14"/>
        <v>Túi</v>
      </c>
      <c r="R70" s="33">
        <v>4</v>
      </c>
      <c r="T70" s="34">
        <f t="shared" si="17"/>
        <v>111058</v>
      </c>
      <c r="U70" s="34">
        <f t="shared" si="18"/>
        <v>444232</v>
      </c>
      <c r="X70" s="72">
        <f t="shared" si="11"/>
        <v>8</v>
      </c>
      <c r="Y70" s="35"/>
      <c r="Z70" s="34">
        <f t="shared" si="12"/>
        <v>35539</v>
      </c>
      <c r="AA70" s="80">
        <f t="shared" si="19"/>
        <v>3079</v>
      </c>
    </row>
    <row r="71" spans="1:27" ht="25.5" customHeight="1" x14ac:dyDescent="0.25">
      <c r="A71" s="17">
        <v>44888</v>
      </c>
      <c r="B71" s="78" t="str">
        <f t="shared" si="15"/>
        <v>PO2211/03079</v>
      </c>
      <c r="G71" s="24" t="s">
        <v>105</v>
      </c>
      <c r="I71" s="24" t="s">
        <v>1969</v>
      </c>
      <c r="K71" s="24" t="s">
        <v>59</v>
      </c>
      <c r="L71" s="31" t="str">
        <f t="shared" si="13"/>
        <v>Giò Tai Lưỡi Xào 250g</v>
      </c>
      <c r="N71" s="50" t="str">
        <f t="shared" si="16"/>
        <v>K-HCM</v>
      </c>
      <c r="Q71" s="32" t="str">
        <f t="shared" si="14"/>
        <v>Túi</v>
      </c>
      <c r="R71" s="33">
        <v>4</v>
      </c>
      <c r="T71" s="34">
        <f t="shared" si="17"/>
        <v>50182</v>
      </c>
      <c r="U71" s="34">
        <f t="shared" si="18"/>
        <v>200728</v>
      </c>
      <c r="X71" s="72">
        <f t="shared" si="11"/>
        <v>8</v>
      </c>
      <c r="Y71" s="35"/>
      <c r="Z71" s="34">
        <f t="shared" si="12"/>
        <v>16058</v>
      </c>
      <c r="AA71" s="80">
        <f t="shared" si="19"/>
        <v>3079</v>
      </c>
    </row>
    <row r="72" spans="1:27" ht="25.5" customHeight="1" x14ac:dyDescent="0.25">
      <c r="A72" s="17">
        <v>44888</v>
      </c>
      <c r="B72" s="78" t="str">
        <f t="shared" si="15"/>
        <v>PO2211/03080</v>
      </c>
      <c r="G72" s="24" t="s">
        <v>105</v>
      </c>
      <c r="I72" s="24" t="s">
        <v>1970</v>
      </c>
      <c r="K72" s="24" t="s">
        <v>55</v>
      </c>
      <c r="L72" s="31" t="str">
        <f t="shared" si="13"/>
        <v>Gà muối 500g</v>
      </c>
      <c r="N72" s="50" t="str">
        <f t="shared" si="16"/>
        <v>K-HCM</v>
      </c>
      <c r="Q72" s="32" t="str">
        <f t="shared" si="14"/>
        <v>Túi</v>
      </c>
      <c r="R72" s="33">
        <v>6</v>
      </c>
      <c r="T72" s="34">
        <f t="shared" si="17"/>
        <v>111058</v>
      </c>
      <c r="U72" s="34">
        <f t="shared" si="18"/>
        <v>666348</v>
      </c>
      <c r="X72" s="72">
        <f t="shared" si="11"/>
        <v>8</v>
      </c>
      <c r="Y72" s="35"/>
      <c r="Z72" s="34">
        <f t="shared" si="12"/>
        <v>53308</v>
      </c>
      <c r="AA72" s="80">
        <f t="shared" si="19"/>
        <v>3080</v>
      </c>
    </row>
    <row r="73" spans="1:27" ht="25.5" customHeight="1" x14ac:dyDescent="0.25">
      <c r="A73" s="17">
        <v>44888</v>
      </c>
      <c r="B73" s="78" t="str">
        <f t="shared" si="15"/>
        <v>PO2211/03081</v>
      </c>
      <c r="G73" s="24" t="s">
        <v>135</v>
      </c>
      <c r="I73" s="24" t="s">
        <v>1971</v>
      </c>
      <c r="K73" s="24" t="s">
        <v>55</v>
      </c>
      <c r="L73" s="31" t="str">
        <f t="shared" si="13"/>
        <v>Gà muối 500g</v>
      </c>
      <c r="N73" s="50" t="str">
        <f t="shared" si="16"/>
        <v>K-HCM</v>
      </c>
      <c r="Q73" s="32" t="str">
        <f t="shared" si="14"/>
        <v>Túi</v>
      </c>
      <c r="R73" s="33">
        <v>8</v>
      </c>
      <c r="T73" s="34">
        <f t="shared" si="17"/>
        <v>111058</v>
      </c>
      <c r="U73" s="34">
        <f t="shared" si="18"/>
        <v>888464</v>
      </c>
      <c r="X73" s="72">
        <f t="shared" si="11"/>
        <v>8</v>
      </c>
      <c r="Y73" s="35"/>
      <c r="Z73" s="34">
        <f t="shared" si="12"/>
        <v>71077</v>
      </c>
      <c r="AA73" s="80">
        <f t="shared" si="19"/>
        <v>3081</v>
      </c>
    </row>
    <row r="74" spans="1:27" ht="25.5" customHeight="1" x14ac:dyDescent="0.25">
      <c r="A74" s="17">
        <v>44888</v>
      </c>
      <c r="B74" s="78" t="str">
        <f t="shared" si="15"/>
        <v>PO2211/03082</v>
      </c>
      <c r="G74" s="24" t="s">
        <v>141</v>
      </c>
      <c r="I74" s="24" t="s">
        <v>1972</v>
      </c>
      <c r="K74" s="24" t="s">
        <v>55</v>
      </c>
      <c r="L74" s="31" t="str">
        <f t="shared" si="13"/>
        <v>Gà muối 500g</v>
      </c>
      <c r="N74" s="50" t="str">
        <f t="shared" si="16"/>
        <v>K-HCM</v>
      </c>
      <c r="Q74" s="32" t="str">
        <f t="shared" si="14"/>
        <v>Túi</v>
      </c>
      <c r="R74" s="33">
        <v>7</v>
      </c>
      <c r="T74" s="34">
        <f t="shared" si="17"/>
        <v>111058</v>
      </c>
      <c r="U74" s="34">
        <f t="shared" si="18"/>
        <v>777406</v>
      </c>
      <c r="X74" s="72">
        <f t="shared" ref="X74:X137" si="20">IF(K74&lt;&gt;"",8,"")</f>
        <v>8</v>
      </c>
      <c r="Y74" s="35"/>
      <c r="Z74" s="34">
        <f t="shared" ref="Z74:Z137" si="21">IF(K74&lt;&gt;"",ROUND(U74*X74*1%,0),"")</f>
        <v>62192</v>
      </c>
      <c r="AA74" s="80">
        <f t="shared" si="19"/>
        <v>3082</v>
      </c>
    </row>
    <row r="75" spans="1:27" ht="25.5" customHeight="1" x14ac:dyDescent="0.25">
      <c r="A75" s="17">
        <v>44888</v>
      </c>
      <c r="B75" s="78" t="str">
        <f t="shared" si="15"/>
        <v>PO2211/03083</v>
      </c>
      <c r="G75" s="24" t="s">
        <v>102</v>
      </c>
      <c r="I75" s="24" t="s">
        <v>1973</v>
      </c>
      <c r="K75" s="24" t="s">
        <v>55</v>
      </c>
      <c r="L75" s="31" t="str">
        <f t="shared" si="13"/>
        <v>Gà muối 500g</v>
      </c>
      <c r="N75" s="50" t="str">
        <f t="shared" si="16"/>
        <v>K-HCM</v>
      </c>
      <c r="Q75" s="32" t="str">
        <f t="shared" si="14"/>
        <v>Túi</v>
      </c>
      <c r="R75" s="33">
        <v>2</v>
      </c>
      <c r="T75" s="34">
        <f t="shared" si="17"/>
        <v>111058</v>
      </c>
      <c r="U75" s="34">
        <f t="shared" si="18"/>
        <v>222116</v>
      </c>
      <c r="X75" s="72">
        <f t="shared" si="20"/>
        <v>8</v>
      </c>
      <c r="Y75" s="35"/>
      <c r="Z75" s="34">
        <f t="shared" si="21"/>
        <v>17769</v>
      </c>
      <c r="AA75" s="80">
        <f t="shared" si="19"/>
        <v>3083</v>
      </c>
    </row>
    <row r="76" spans="1:27" ht="25.5" customHeight="1" x14ac:dyDescent="0.25">
      <c r="A76" s="17">
        <v>44888</v>
      </c>
      <c r="B76" s="78" t="str">
        <f t="shared" si="15"/>
        <v>PO2211/03083</v>
      </c>
      <c r="G76" s="24" t="s">
        <v>102</v>
      </c>
      <c r="I76" s="24" t="s">
        <v>1973</v>
      </c>
      <c r="K76" s="24" t="s">
        <v>59</v>
      </c>
      <c r="L76" s="31" t="str">
        <f t="shared" si="13"/>
        <v>Giò Tai Lưỡi Xào 250g</v>
      </c>
      <c r="N76" s="50" t="str">
        <f t="shared" si="16"/>
        <v>K-HCM</v>
      </c>
      <c r="Q76" s="32" t="str">
        <f t="shared" si="14"/>
        <v>Túi</v>
      </c>
      <c r="R76" s="33">
        <v>2</v>
      </c>
      <c r="T76" s="34">
        <f t="shared" si="17"/>
        <v>50182</v>
      </c>
      <c r="U76" s="34">
        <f t="shared" si="18"/>
        <v>100364</v>
      </c>
      <c r="X76" s="72">
        <f t="shared" si="20"/>
        <v>8</v>
      </c>
      <c r="Y76" s="35"/>
      <c r="Z76" s="34">
        <f t="shared" si="21"/>
        <v>8029</v>
      </c>
      <c r="AA76" s="80">
        <f t="shared" si="19"/>
        <v>3083</v>
      </c>
    </row>
    <row r="77" spans="1:27" ht="25.5" customHeight="1" x14ac:dyDescent="0.25">
      <c r="A77" s="17">
        <v>44888</v>
      </c>
      <c r="B77" s="78" t="str">
        <f t="shared" si="15"/>
        <v>PO2211/03084</v>
      </c>
      <c r="G77" s="24" t="s">
        <v>105</v>
      </c>
      <c r="I77" s="24" t="s">
        <v>1974</v>
      </c>
      <c r="K77" s="24" t="s">
        <v>39</v>
      </c>
      <c r="L77" s="31" t="str">
        <f t="shared" si="13"/>
        <v>Chân giò heo muối 300g</v>
      </c>
      <c r="N77" s="50" t="str">
        <f t="shared" si="16"/>
        <v>K-HCM</v>
      </c>
      <c r="Q77" s="32" t="str">
        <f t="shared" si="14"/>
        <v>Túi</v>
      </c>
      <c r="R77" s="33">
        <v>2</v>
      </c>
      <c r="T77" s="34">
        <f t="shared" si="17"/>
        <v>73431</v>
      </c>
      <c r="U77" s="34">
        <f t="shared" si="18"/>
        <v>146862</v>
      </c>
      <c r="X77" s="72">
        <f t="shared" si="20"/>
        <v>8</v>
      </c>
      <c r="Y77" s="35"/>
      <c r="Z77" s="34">
        <f t="shared" si="21"/>
        <v>11749</v>
      </c>
      <c r="AA77" s="80">
        <f t="shared" si="19"/>
        <v>3084</v>
      </c>
    </row>
    <row r="78" spans="1:27" ht="25.5" customHeight="1" x14ac:dyDescent="0.25">
      <c r="A78" s="17">
        <v>44888</v>
      </c>
      <c r="B78" s="78" t="str">
        <f t="shared" si="15"/>
        <v>PO2211/03084</v>
      </c>
      <c r="G78" s="24" t="s">
        <v>105</v>
      </c>
      <c r="I78" s="24" t="s">
        <v>1974</v>
      </c>
      <c r="K78" s="24" t="s">
        <v>55</v>
      </c>
      <c r="L78" s="31" t="str">
        <f t="shared" si="13"/>
        <v>Gà muối 500g</v>
      </c>
      <c r="N78" s="50" t="str">
        <f t="shared" si="16"/>
        <v>K-HCM</v>
      </c>
      <c r="Q78" s="32" t="str">
        <f t="shared" si="14"/>
        <v>Túi</v>
      </c>
      <c r="R78" s="33">
        <v>6</v>
      </c>
      <c r="T78" s="34">
        <f t="shared" si="17"/>
        <v>111058</v>
      </c>
      <c r="U78" s="34">
        <f t="shared" si="18"/>
        <v>666348</v>
      </c>
      <c r="X78" s="72">
        <f t="shared" si="20"/>
        <v>8</v>
      </c>
      <c r="Y78" s="35"/>
      <c r="Z78" s="34">
        <f t="shared" si="21"/>
        <v>53308</v>
      </c>
      <c r="AA78" s="80">
        <f t="shared" si="19"/>
        <v>3084</v>
      </c>
    </row>
    <row r="79" spans="1:27" ht="25.5" customHeight="1" x14ac:dyDescent="0.25">
      <c r="A79" s="17">
        <v>44888</v>
      </c>
      <c r="B79" s="78" t="str">
        <f t="shared" si="15"/>
        <v>PO2211/03085</v>
      </c>
      <c r="G79" s="24" t="s">
        <v>129</v>
      </c>
      <c r="I79" s="24" t="s">
        <v>1975</v>
      </c>
      <c r="K79" s="24" t="s">
        <v>55</v>
      </c>
      <c r="L79" s="31" t="str">
        <f t="shared" si="13"/>
        <v>Gà muối 500g</v>
      </c>
      <c r="N79" s="50" t="str">
        <f t="shared" si="16"/>
        <v>K-HCM</v>
      </c>
      <c r="Q79" s="32" t="str">
        <f t="shared" si="14"/>
        <v>Túi</v>
      </c>
      <c r="R79" s="33">
        <v>6</v>
      </c>
      <c r="T79" s="34">
        <f t="shared" si="17"/>
        <v>111058</v>
      </c>
      <c r="U79" s="34">
        <f t="shared" si="18"/>
        <v>666348</v>
      </c>
      <c r="X79" s="72">
        <f t="shared" si="20"/>
        <v>8</v>
      </c>
      <c r="Y79" s="35"/>
      <c r="Z79" s="34">
        <f t="shared" si="21"/>
        <v>53308</v>
      </c>
      <c r="AA79" s="80">
        <f t="shared" si="19"/>
        <v>3085</v>
      </c>
    </row>
    <row r="80" spans="1:27" ht="25.5" customHeight="1" x14ac:dyDescent="0.25">
      <c r="A80" s="17">
        <v>44888</v>
      </c>
      <c r="B80" s="78" t="str">
        <f t="shared" si="15"/>
        <v>PO2211/03085</v>
      </c>
      <c r="G80" s="24" t="s">
        <v>129</v>
      </c>
      <c r="I80" s="24" t="s">
        <v>1975</v>
      </c>
      <c r="K80" s="24" t="s">
        <v>67</v>
      </c>
      <c r="L80" s="31" t="str">
        <f t="shared" si="13"/>
        <v>Tai heo muối 200g</v>
      </c>
      <c r="N80" s="50" t="str">
        <f t="shared" si="16"/>
        <v>K-HCM</v>
      </c>
      <c r="Q80" s="32" t="str">
        <f t="shared" si="14"/>
        <v>Túi</v>
      </c>
      <c r="R80" s="33">
        <v>6</v>
      </c>
      <c r="T80" s="34">
        <f t="shared" si="17"/>
        <v>55595</v>
      </c>
      <c r="U80" s="34">
        <f t="shared" si="18"/>
        <v>333570</v>
      </c>
      <c r="X80" s="72">
        <f t="shared" si="20"/>
        <v>8</v>
      </c>
      <c r="Y80" s="35"/>
      <c r="Z80" s="34">
        <f t="shared" si="21"/>
        <v>26686</v>
      </c>
      <c r="AA80" s="80">
        <f t="shared" si="19"/>
        <v>3085</v>
      </c>
    </row>
    <row r="81" spans="1:27" ht="25.5" customHeight="1" x14ac:dyDescent="0.25">
      <c r="A81" s="17">
        <v>44888</v>
      </c>
      <c r="B81" s="78" t="str">
        <f t="shared" si="15"/>
        <v>PO2211/03086</v>
      </c>
      <c r="G81" s="24" t="s">
        <v>105</v>
      </c>
      <c r="I81" s="24" t="s">
        <v>1976</v>
      </c>
      <c r="K81" s="24" t="s">
        <v>39</v>
      </c>
      <c r="L81" s="31" t="str">
        <f t="shared" si="13"/>
        <v>Chân giò heo muối 300g</v>
      </c>
      <c r="N81" s="50" t="str">
        <f t="shared" si="16"/>
        <v>K-HCM</v>
      </c>
      <c r="Q81" s="32" t="str">
        <f t="shared" si="14"/>
        <v>Túi</v>
      </c>
      <c r="R81" s="33">
        <v>4</v>
      </c>
      <c r="T81" s="34">
        <f t="shared" si="17"/>
        <v>73431</v>
      </c>
      <c r="U81" s="34">
        <f t="shared" si="18"/>
        <v>293724</v>
      </c>
      <c r="X81" s="72">
        <f t="shared" si="20"/>
        <v>8</v>
      </c>
      <c r="Y81" s="35"/>
      <c r="Z81" s="34">
        <f t="shared" si="21"/>
        <v>23498</v>
      </c>
      <c r="AA81" s="80">
        <f t="shared" si="19"/>
        <v>3086</v>
      </c>
    </row>
    <row r="82" spans="1:27" ht="25.5" customHeight="1" x14ac:dyDescent="0.25">
      <c r="A82" s="17">
        <v>44888</v>
      </c>
      <c r="B82" s="78" t="str">
        <f t="shared" si="15"/>
        <v>PO2211/03086</v>
      </c>
      <c r="G82" s="24" t="s">
        <v>105</v>
      </c>
      <c r="I82" s="24" t="s">
        <v>1976</v>
      </c>
      <c r="K82" s="24" t="s">
        <v>55</v>
      </c>
      <c r="L82" s="31" t="str">
        <f t="shared" si="13"/>
        <v>Gà muối 500g</v>
      </c>
      <c r="N82" s="50" t="str">
        <f t="shared" si="16"/>
        <v>K-HCM</v>
      </c>
      <c r="Q82" s="32" t="str">
        <f t="shared" si="14"/>
        <v>Túi</v>
      </c>
      <c r="R82" s="33">
        <v>10</v>
      </c>
      <c r="T82" s="34">
        <f t="shared" si="17"/>
        <v>111058</v>
      </c>
      <c r="U82" s="34">
        <f t="shared" si="18"/>
        <v>1110580</v>
      </c>
      <c r="X82" s="72">
        <f t="shared" si="20"/>
        <v>8</v>
      </c>
      <c r="Y82" s="35"/>
      <c r="Z82" s="34">
        <f t="shared" si="21"/>
        <v>88846</v>
      </c>
      <c r="AA82" s="80">
        <f t="shared" si="19"/>
        <v>3086</v>
      </c>
    </row>
    <row r="83" spans="1:27" ht="25.5" customHeight="1" x14ac:dyDescent="0.25">
      <c r="A83" s="17">
        <v>44888</v>
      </c>
      <c r="B83" s="78" t="str">
        <f t="shared" si="15"/>
        <v>PO2211/03086</v>
      </c>
      <c r="G83" s="24" t="s">
        <v>105</v>
      </c>
      <c r="I83" s="24" t="s">
        <v>1976</v>
      </c>
      <c r="K83" s="24" t="s">
        <v>49</v>
      </c>
      <c r="L83" s="31" t="str">
        <f t="shared" si="13"/>
        <v>Giò lụa cây 250g</v>
      </c>
      <c r="N83" s="50" t="str">
        <f t="shared" si="16"/>
        <v>K-HCM</v>
      </c>
      <c r="Q83" s="32" t="str">
        <f t="shared" si="14"/>
        <v>Túi</v>
      </c>
      <c r="R83" s="33">
        <v>5</v>
      </c>
      <c r="T83" s="34">
        <f t="shared" si="17"/>
        <v>59400</v>
      </c>
      <c r="U83" s="34">
        <f t="shared" si="18"/>
        <v>297000</v>
      </c>
      <c r="X83" s="72">
        <f t="shared" si="20"/>
        <v>8</v>
      </c>
      <c r="Y83" s="35"/>
      <c r="Z83" s="34">
        <f t="shared" si="21"/>
        <v>23760</v>
      </c>
      <c r="AA83" s="80">
        <f t="shared" si="19"/>
        <v>3086</v>
      </c>
    </row>
    <row r="84" spans="1:27" ht="25.5" customHeight="1" x14ac:dyDescent="0.25">
      <c r="A84" s="17">
        <v>44888</v>
      </c>
      <c r="B84" s="78" t="str">
        <f t="shared" si="15"/>
        <v>PO2211/03086</v>
      </c>
      <c r="G84" s="24" t="s">
        <v>105</v>
      </c>
      <c r="I84" s="24" t="s">
        <v>1976</v>
      </c>
      <c r="K84" s="24" t="s">
        <v>59</v>
      </c>
      <c r="L84" s="31" t="str">
        <f t="shared" si="13"/>
        <v>Giò Tai Lưỡi Xào 250g</v>
      </c>
      <c r="N84" s="50" t="str">
        <f t="shared" si="16"/>
        <v>K-HCM</v>
      </c>
      <c r="Q84" s="32" t="str">
        <f t="shared" si="14"/>
        <v>Túi</v>
      </c>
      <c r="R84" s="33">
        <v>4</v>
      </c>
      <c r="T84" s="34">
        <f t="shared" si="17"/>
        <v>50182</v>
      </c>
      <c r="U84" s="34">
        <f t="shared" si="18"/>
        <v>200728</v>
      </c>
      <c r="X84" s="72">
        <f t="shared" si="20"/>
        <v>8</v>
      </c>
      <c r="Y84" s="35"/>
      <c r="Z84" s="34">
        <f t="shared" si="21"/>
        <v>16058</v>
      </c>
      <c r="AA84" s="80">
        <f t="shared" si="19"/>
        <v>3086</v>
      </c>
    </row>
    <row r="85" spans="1:27" ht="25.5" customHeight="1" x14ac:dyDescent="0.25">
      <c r="A85" s="17">
        <v>44888</v>
      </c>
      <c r="B85" s="78" t="str">
        <f t="shared" si="15"/>
        <v>PO2211/03087</v>
      </c>
      <c r="G85" s="24" t="s">
        <v>124</v>
      </c>
      <c r="I85" s="24" t="s">
        <v>1977</v>
      </c>
      <c r="K85" s="24" t="s">
        <v>65</v>
      </c>
      <c r="L85" s="31" t="str">
        <f t="shared" si="13"/>
        <v>Mọc Nấm Hương 250g</v>
      </c>
      <c r="N85" s="50" t="str">
        <f t="shared" si="16"/>
        <v>K-HCM</v>
      </c>
      <c r="Q85" s="32" t="str">
        <f t="shared" si="14"/>
        <v>Túi</v>
      </c>
      <c r="R85" s="33">
        <v>5</v>
      </c>
      <c r="T85" s="34">
        <f t="shared" si="17"/>
        <v>46000</v>
      </c>
      <c r="U85" s="34">
        <f t="shared" si="18"/>
        <v>230000</v>
      </c>
      <c r="X85" s="72">
        <f t="shared" si="20"/>
        <v>8</v>
      </c>
      <c r="Y85" s="35"/>
      <c r="Z85" s="34">
        <f t="shared" si="21"/>
        <v>18400</v>
      </c>
      <c r="AA85" s="80">
        <f t="shared" si="19"/>
        <v>3087</v>
      </c>
    </row>
    <row r="86" spans="1:27" ht="25.5" customHeight="1" x14ac:dyDescent="0.25">
      <c r="A86" s="17">
        <v>44888</v>
      </c>
      <c r="B86" s="78" t="str">
        <f t="shared" si="15"/>
        <v>PO2211/03087</v>
      </c>
      <c r="G86" s="24" t="s">
        <v>124</v>
      </c>
      <c r="I86" s="24" t="s">
        <v>1977</v>
      </c>
      <c r="K86" s="24" t="s">
        <v>55</v>
      </c>
      <c r="L86" s="31" t="str">
        <f t="shared" si="13"/>
        <v>Gà muối 500g</v>
      </c>
      <c r="N86" s="50" t="str">
        <f t="shared" si="16"/>
        <v>K-HCM</v>
      </c>
      <c r="Q86" s="32" t="str">
        <f t="shared" si="14"/>
        <v>Túi</v>
      </c>
      <c r="R86" s="33">
        <v>5</v>
      </c>
      <c r="T86" s="34">
        <f t="shared" si="17"/>
        <v>111058</v>
      </c>
      <c r="U86" s="34">
        <f t="shared" si="18"/>
        <v>555290</v>
      </c>
      <c r="X86" s="72">
        <f t="shared" si="20"/>
        <v>8</v>
      </c>
      <c r="Y86" s="35"/>
      <c r="Z86" s="34">
        <f t="shared" si="21"/>
        <v>44423</v>
      </c>
      <c r="AA86" s="80">
        <f t="shared" si="19"/>
        <v>3087</v>
      </c>
    </row>
    <row r="87" spans="1:27" ht="25.5" customHeight="1" x14ac:dyDescent="0.25">
      <c r="A87" s="17">
        <v>44888</v>
      </c>
      <c r="B87" s="78" t="str">
        <f t="shared" si="15"/>
        <v>PO2211/03087</v>
      </c>
      <c r="G87" s="24" t="s">
        <v>124</v>
      </c>
      <c r="I87" s="24" t="s">
        <v>1977</v>
      </c>
      <c r="K87" s="24" t="s">
        <v>39</v>
      </c>
      <c r="L87" s="31" t="str">
        <f t="shared" si="13"/>
        <v>Chân giò heo muối 300g</v>
      </c>
      <c r="N87" s="50" t="str">
        <f t="shared" si="16"/>
        <v>K-HCM</v>
      </c>
      <c r="Q87" s="32" t="str">
        <f t="shared" si="14"/>
        <v>Túi</v>
      </c>
      <c r="R87" s="33">
        <v>5</v>
      </c>
      <c r="T87" s="34">
        <f t="shared" si="17"/>
        <v>73431</v>
      </c>
      <c r="U87" s="34">
        <f t="shared" si="18"/>
        <v>367155</v>
      </c>
      <c r="X87" s="72">
        <f t="shared" si="20"/>
        <v>8</v>
      </c>
      <c r="Y87" s="35"/>
      <c r="Z87" s="34">
        <f t="shared" si="21"/>
        <v>29372</v>
      </c>
      <c r="AA87" s="80">
        <f t="shared" si="19"/>
        <v>3087</v>
      </c>
    </row>
    <row r="88" spans="1:27" ht="25.5" customHeight="1" x14ac:dyDescent="0.25">
      <c r="A88" s="17">
        <v>44888</v>
      </c>
      <c r="B88" s="78" t="str">
        <f t="shared" si="15"/>
        <v>PO2211/03088</v>
      </c>
      <c r="G88" s="24" t="s">
        <v>105</v>
      </c>
      <c r="I88" s="24" t="s">
        <v>1978</v>
      </c>
      <c r="K88" s="24" t="s">
        <v>59</v>
      </c>
      <c r="L88" s="31" t="str">
        <f t="shared" si="13"/>
        <v>Giò Tai Lưỡi Xào 250g</v>
      </c>
      <c r="N88" s="50" t="str">
        <f t="shared" si="16"/>
        <v>K-HCM</v>
      </c>
      <c r="Q88" s="32" t="str">
        <f t="shared" si="14"/>
        <v>Túi</v>
      </c>
      <c r="R88" s="33">
        <v>5</v>
      </c>
      <c r="T88" s="34">
        <f t="shared" si="17"/>
        <v>50182</v>
      </c>
      <c r="U88" s="34">
        <f t="shared" si="18"/>
        <v>250910</v>
      </c>
      <c r="X88" s="72">
        <f t="shared" si="20"/>
        <v>8</v>
      </c>
      <c r="Y88" s="35"/>
      <c r="Z88" s="34">
        <f t="shared" si="21"/>
        <v>20073</v>
      </c>
      <c r="AA88" s="80">
        <f t="shared" si="19"/>
        <v>3088</v>
      </c>
    </row>
    <row r="89" spans="1:27" ht="25.5" customHeight="1" x14ac:dyDescent="0.25">
      <c r="A89" s="17">
        <v>44888</v>
      </c>
      <c r="B89" s="78" t="str">
        <f t="shared" si="15"/>
        <v>PO2211/03089</v>
      </c>
      <c r="G89" s="24" t="s">
        <v>102</v>
      </c>
      <c r="I89" s="24" t="s">
        <v>1979</v>
      </c>
      <c r="K89" s="24" t="s">
        <v>55</v>
      </c>
      <c r="L89" s="31" t="str">
        <f t="shared" si="13"/>
        <v>Gà muối 500g</v>
      </c>
      <c r="N89" s="50" t="str">
        <f t="shared" si="16"/>
        <v>K-HCM</v>
      </c>
      <c r="Q89" s="32" t="str">
        <f t="shared" si="14"/>
        <v>Túi</v>
      </c>
      <c r="R89" s="33">
        <v>10</v>
      </c>
      <c r="T89" s="34">
        <f t="shared" si="17"/>
        <v>111058</v>
      </c>
      <c r="U89" s="34">
        <f t="shared" si="18"/>
        <v>1110580</v>
      </c>
      <c r="X89" s="72">
        <f t="shared" si="20"/>
        <v>8</v>
      </c>
      <c r="Y89" s="35"/>
      <c r="Z89" s="34">
        <f t="shared" si="21"/>
        <v>88846</v>
      </c>
      <c r="AA89" s="80">
        <f t="shared" si="19"/>
        <v>3089</v>
      </c>
    </row>
    <row r="90" spans="1:27" ht="25.5" customHeight="1" x14ac:dyDescent="0.25">
      <c r="A90" s="17">
        <v>44888</v>
      </c>
      <c r="B90" s="78" t="str">
        <f t="shared" si="15"/>
        <v>PO2211/03090</v>
      </c>
      <c r="G90" s="24" t="s">
        <v>105</v>
      </c>
      <c r="I90" s="24" t="s">
        <v>1980</v>
      </c>
      <c r="K90" s="24" t="s">
        <v>39</v>
      </c>
      <c r="L90" s="31" t="str">
        <f t="shared" si="13"/>
        <v>Chân giò heo muối 300g</v>
      </c>
      <c r="N90" s="50" t="str">
        <f t="shared" si="16"/>
        <v>K-HCM</v>
      </c>
      <c r="Q90" s="32" t="str">
        <f t="shared" si="14"/>
        <v>Túi</v>
      </c>
      <c r="R90" s="33">
        <v>4</v>
      </c>
      <c r="T90" s="34">
        <f t="shared" si="17"/>
        <v>73431</v>
      </c>
      <c r="U90" s="34">
        <f t="shared" si="18"/>
        <v>293724</v>
      </c>
      <c r="X90" s="72">
        <f t="shared" si="20"/>
        <v>8</v>
      </c>
      <c r="Y90" s="35"/>
      <c r="Z90" s="34">
        <f t="shared" si="21"/>
        <v>23498</v>
      </c>
      <c r="AA90" s="80">
        <f t="shared" si="19"/>
        <v>3090</v>
      </c>
    </row>
    <row r="91" spans="1:27" ht="25.5" customHeight="1" x14ac:dyDescent="0.25">
      <c r="A91" s="17">
        <v>44888</v>
      </c>
      <c r="B91" s="78" t="str">
        <f t="shared" si="15"/>
        <v>PO2211/03090</v>
      </c>
      <c r="G91" s="24" t="s">
        <v>105</v>
      </c>
      <c r="I91" s="24" t="s">
        <v>1980</v>
      </c>
      <c r="K91" s="24" t="s">
        <v>55</v>
      </c>
      <c r="L91" s="31" t="str">
        <f t="shared" si="13"/>
        <v>Gà muối 500g</v>
      </c>
      <c r="N91" s="50" t="str">
        <f t="shared" si="16"/>
        <v>K-HCM</v>
      </c>
      <c r="Q91" s="32" t="str">
        <f t="shared" si="14"/>
        <v>Túi</v>
      </c>
      <c r="R91" s="33">
        <v>5</v>
      </c>
      <c r="T91" s="34">
        <f t="shared" si="17"/>
        <v>111058</v>
      </c>
      <c r="U91" s="34">
        <f t="shared" si="18"/>
        <v>555290</v>
      </c>
      <c r="X91" s="72">
        <f t="shared" si="20"/>
        <v>8</v>
      </c>
      <c r="Y91" s="35"/>
      <c r="Z91" s="34">
        <f t="shared" si="21"/>
        <v>44423</v>
      </c>
      <c r="AA91" s="80">
        <f t="shared" si="19"/>
        <v>3090</v>
      </c>
    </row>
    <row r="92" spans="1:27" ht="25.5" customHeight="1" x14ac:dyDescent="0.25">
      <c r="A92" s="17">
        <v>44888</v>
      </c>
      <c r="B92" s="78" t="str">
        <f t="shared" si="15"/>
        <v>PO2211/03090</v>
      </c>
      <c r="G92" s="24" t="s">
        <v>105</v>
      </c>
      <c r="I92" s="24" t="s">
        <v>1980</v>
      </c>
      <c r="K92" s="24" t="s">
        <v>59</v>
      </c>
      <c r="L92" s="31" t="str">
        <f t="shared" si="13"/>
        <v>Giò Tai Lưỡi Xào 250g</v>
      </c>
      <c r="N92" s="50" t="str">
        <f t="shared" si="16"/>
        <v>K-HCM</v>
      </c>
      <c r="Q92" s="32" t="str">
        <f t="shared" si="14"/>
        <v>Túi</v>
      </c>
      <c r="R92" s="33">
        <v>4</v>
      </c>
      <c r="T92" s="34">
        <f t="shared" si="17"/>
        <v>50182</v>
      </c>
      <c r="U92" s="34">
        <f t="shared" si="18"/>
        <v>200728</v>
      </c>
      <c r="X92" s="72">
        <f t="shared" si="20"/>
        <v>8</v>
      </c>
      <c r="Y92" s="35"/>
      <c r="Z92" s="34">
        <f t="shared" si="21"/>
        <v>16058</v>
      </c>
      <c r="AA92" s="80">
        <f t="shared" si="19"/>
        <v>3090</v>
      </c>
    </row>
    <row r="93" spans="1:27" ht="25.5" customHeight="1" x14ac:dyDescent="0.25">
      <c r="A93" s="17">
        <v>44888</v>
      </c>
      <c r="B93" s="78" t="str">
        <f t="shared" si="15"/>
        <v>PO2211/03091</v>
      </c>
      <c r="G93" s="24" t="s">
        <v>112</v>
      </c>
      <c r="I93" s="24" t="s">
        <v>1981</v>
      </c>
      <c r="K93" s="24" t="s">
        <v>55</v>
      </c>
      <c r="L93" s="31" t="str">
        <f t="shared" si="13"/>
        <v>Gà muối 500g</v>
      </c>
      <c r="N93" s="50" t="str">
        <f t="shared" si="16"/>
        <v>K-HCM</v>
      </c>
      <c r="Q93" s="32" t="str">
        <f t="shared" si="14"/>
        <v>Túi</v>
      </c>
      <c r="R93" s="33">
        <v>3</v>
      </c>
      <c r="T93" s="34">
        <f t="shared" si="17"/>
        <v>111058</v>
      </c>
      <c r="U93" s="34">
        <f t="shared" si="18"/>
        <v>333174</v>
      </c>
      <c r="X93" s="72">
        <f t="shared" si="20"/>
        <v>8</v>
      </c>
      <c r="Y93" s="35"/>
      <c r="Z93" s="34">
        <f t="shared" si="21"/>
        <v>26654</v>
      </c>
      <c r="AA93" s="80">
        <f t="shared" si="19"/>
        <v>3091</v>
      </c>
    </row>
    <row r="94" spans="1:27" ht="25.5" customHeight="1" x14ac:dyDescent="0.25">
      <c r="A94" s="17">
        <v>44888</v>
      </c>
      <c r="B94" s="78" t="str">
        <f t="shared" si="15"/>
        <v>PO2211/03091</v>
      </c>
      <c r="G94" s="24" t="s">
        <v>112</v>
      </c>
      <c r="I94" s="24" t="s">
        <v>1981</v>
      </c>
      <c r="K94" s="24" t="s">
        <v>59</v>
      </c>
      <c r="L94" s="31" t="str">
        <f t="shared" si="13"/>
        <v>Giò Tai Lưỡi Xào 250g</v>
      </c>
      <c r="N94" s="50" t="str">
        <f t="shared" si="16"/>
        <v>K-HCM</v>
      </c>
      <c r="Q94" s="32" t="str">
        <f t="shared" si="14"/>
        <v>Túi</v>
      </c>
      <c r="R94" s="33">
        <v>3</v>
      </c>
      <c r="T94" s="34">
        <f t="shared" si="17"/>
        <v>50182</v>
      </c>
      <c r="U94" s="34">
        <f t="shared" si="18"/>
        <v>150546</v>
      </c>
      <c r="X94" s="72">
        <f t="shared" si="20"/>
        <v>8</v>
      </c>
      <c r="Y94" s="35"/>
      <c r="Z94" s="34">
        <f t="shared" si="21"/>
        <v>12044</v>
      </c>
      <c r="AA94" s="80">
        <f t="shared" si="19"/>
        <v>3091</v>
      </c>
    </row>
    <row r="95" spans="1:27" ht="25.5" customHeight="1" x14ac:dyDescent="0.25">
      <c r="A95" s="17">
        <v>44888</v>
      </c>
      <c r="B95" s="78" t="str">
        <f t="shared" si="15"/>
        <v>PO2211/03091</v>
      </c>
      <c r="G95" s="24" t="s">
        <v>112</v>
      </c>
      <c r="I95" s="24" t="s">
        <v>1981</v>
      </c>
      <c r="K95" s="24" t="s">
        <v>65</v>
      </c>
      <c r="L95" s="31" t="str">
        <f t="shared" si="13"/>
        <v>Mọc Nấm Hương 250g</v>
      </c>
      <c r="N95" s="50" t="str">
        <f t="shared" si="16"/>
        <v>K-HCM</v>
      </c>
      <c r="Q95" s="32" t="str">
        <f t="shared" si="14"/>
        <v>Túi</v>
      </c>
      <c r="R95" s="33">
        <v>3</v>
      </c>
      <c r="T95" s="34">
        <f t="shared" si="17"/>
        <v>46000</v>
      </c>
      <c r="U95" s="34">
        <f t="shared" si="18"/>
        <v>138000</v>
      </c>
      <c r="X95" s="72">
        <f t="shared" si="20"/>
        <v>8</v>
      </c>
      <c r="Y95" s="35"/>
      <c r="Z95" s="34">
        <f t="shared" si="21"/>
        <v>11040</v>
      </c>
      <c r="AA95" s="80">
        <f t="shared" si="19"/>
        <v>3091</v>
      </c>
    </row>
    <row r="96" spans="1:27" ht="25.5" customHeight="1" x14ac:dyDescent="0.25">
      <c r="A96" s="17">
        <v>44888</v>
      </c>
      <c r="B96" s="78" t="str">
        <f t="shared" si="15"/>
        <v>PO2211/03092</v>
      </c>
      <c r="G96" s="24" t="s">
        <v>112</v>
      </c>
      <c r="I96" s="24" t="s">
        <v>1982</v>
      </c>
      <c r="K96" s="24" t="s">
        <v>39</v>
      </c>
      <c r="L96" s="31" t="str">
        <f t="shared" si="13"/>
        <v>Chân giò heo muối 300g</v>
      </c>
      <c r="N96" s="50" t="str">
        <f t="shared" si="16"/>
        <v>K-HCM</v>
      </c>
      <c r="Q96" s="32" t="str">
        <f t="shared" si="14"/>
        <v>Túi</v>
      </c>
      <c r="R96" s="33">
        <v>3</v>
      </c>
      <c r="T96" s="34">
        <f t="shared" si="17"/>
        <v>73431</v>
      </c>
      <c r="U96" s="34">
        <f t="shared" si="18"/>
        <v>220293</v>
      </c>
      <c r="X96" s="72">
        <f t="shared" si="20"/>
        <v>8</v>
      </c>
      <c r="Y96" s="35"/>
      <c r="Z96" s="34">
        <f t="shared" si="21"/>
        <v>17623</v>
      </c>
      <c r="AA96" s="80">
        <f t="shared" si="19"/>
        <v>3092</v>
      </c>
    </row>
    <row r="97" spans="1:27" ht="25.5" customHeight="1" x14ac:dyDescent="0.25">
      <c r="A97" s="17">
        <v>44888</v>
      </c>
      <c r="B97" s="78" t="str">
        <f t="shared" si="15"/>
        <v>PO2211/03092</v>
      </c>
      <c r="G97" s="24" t="s">
        <v>112</v>
      </c>
      <c r="I97" s="24" t="s">
        <v>1982</v>
      </c>
      <c r="K97" s="24" t="s">
        <v>55</v>
      </c>
      <c r="L97" s="31" t="str">
        <f t="shared" si="13"/>
        <v>Gà muối 500g</v>
      </c>
      <c r="N97" s="50" t="str">
        <f t="shared" si="16"/>
        <v>K-HCM</v>
      </c>
      <c r="Q97" s="32" t="str">
        <f t="shared" si="14"/>
        <v>Túi</v>
      </c>
      <c r="R97" s="33">
        <v>3</v>
      </c>
      <c r="T97" s="34">
        <f t="shared" si="17"/>
        <v>111058</v>
      </c>
      <c r="U97" s="34">
        <f t="shared" si="18"/>
        <v>333174</v>
      </c>
      <c r="X97" s="72">
        <f t="shared" si="20"/>
        <v>8</v>
      </c>
      <c r="Y97" s="35"/>
      <c r="Z97" s="34">
        <f t="shared" si="21"/>
        <v>26654</v>
      </c>
      <c r="AA97" s="80">
        <f t="shared" si="19"/>
        <v>3092</v>
      </c>
    </row>
    <row r="98" spans="1:27" ht="25.5" customHeight="1" x14ac:dyDescent="0.25">
      <c r="A98" s="17">
        <v>44888</v>
      </c>
      <c r="B98" s="78" t="str">
        <f t="shared" si="15"/>
        <v>PO2211/03093</v>
      </c>
      <c r="G98" s="24" t="s">
        <v>129</v>
      </c>
      <c r="I98" s="24" t="s">
        <v>1983</v>
      </c>
      <c r="K98" s="24" t="s">
        <v>39</v>
      </c>
      <c r="L98" s="31" t="str">
        <f t="shared" si="13"/>
        <v>Chân giò heo muối 300g</v>
      </c>
      <c r="N98" s="50" t="str">
        <f t="shared" si="16"/>
        <v>K-HCM</v>
      </c>
      <c r="Q98" s="32" t="str">
        <f t="shared" si="14"/>
        <v>Túi</v>
      </c>
      <c r="R98" s="33">
        <v>15</v>
      </c>
      <c r="T98" s="34">
        <f t="shared" si="17"/>
        <v>73431</v>
      </c>
      <c r="U98" s="34">
        <f t="shared" si="18"/>
        <v>1101465</v>
      </c>
      <c r="X98" s="72">
        <f t="shared" si="20"/>
        <v>8</v>
      </c>
      <c r="Y98" s="35"/>
      <c r="Z98" s="34">
        <f t="shared" si="21"/>
        <v>88117</v>
      </c>
      <c r="AA98" s="80">
        <f t="shared" si="19"/>
        <v>3093</v>
      </c>
    </row>
    <row r="99" spans="1:27" ht="25.5" customHeight="1" x14ac:dyDescent="0.25">
      <c r="A99" s="17">
        <v>44888</v>
      </c>
      <c r="B99" s="78" t="str">
        <f t="shared" si="15"/>
        <v>PO2211/03093</v>
      </c>
      <c r="G99" s="24" t="s">
        <v>129</v>
      </c>
      <c r="I99" s="24" t="s">
        <v>1983</v>
      </c>
      <c r="K99" s="24" t="s">
        <v>55</v>
      </c>
      <c r="L99" s="31" t="str">
        <f t="shared" si="13"/>
        <v>Gà muối 500g</v>
      </c>
      <c r="N99" s="50" t="str">
        <f t="shared" si="16"/>
        <v>K-HCM</v>
      </c>
      <c r="Q99" s="32" t="str">
        <f t="shared" si="14"/>
        <v>Túi</v>
      </c>
      <c r="R99" s="33">
        <v>10</v>
      </c>
      <c r="T99" s="34">
        <f t="shared" si="17"/>
        <v>111058</v>
      </c>
      <c r="U99" s="34">
        <f t="shared" si="18"/>
        <v>1110580</v>
      </c>
      <c r="X99" s="72">
        <f t="shared" si="20"/>
        <v>8</v>
      </c>
      <c r="Y99" s="35"/>
      <c r="Z99" s="34">
        <f t="shared" si="21"/>
        <v>88846</v>
      </c>
      <c r="AA99" s="80">
        <f t="shared" si="19"/>
        <v>3093</v>
      </c>
    </row>
    <row r="100" spans="1:27" ht="25.5" customHeight="1" x14ac:dyDescent="0.25">
      <c r="A100" s="17">
        <v>44888</v>
      </c>
      <c r="B100" s="78" t="str">
        <f t="shared" si="15"/>
        <v>PO2211/03093</v>
      </c>
      <c r="G100" s="24" t="s">
        <v>129</v>
      </c>
      <c r="I100" s="24" t="s">
        <v>1983</v>
      </c>
      <c r="K100" s="24" t="s">
        <v>59</v>
      </c>
      <c r="L100" s="31" t="str">
        <f t="shared" si="13"/>
        <v>Giò Tai Lưỡi Xào 250g</v>
      </c>
      <c r="N100" s="50" t="str">
        <f t="shared" si="16"/>
        <v>K-HCM</v>
      </c>
      <c r="Q100" s="32" t="str">
        <f t="shared" si="14"/>
        <v>Túi</v>
      </c>
      <c r="R100" s="33">
        <v>5</v>
      </c>
      <c r="T100" s="34">
        <f t="shared" si="17"/>
        <v>50182</v>
      </c>
      <c r="U100" s="34">
        <f t="shared" si="18"/>
        <v>250910</v>
      </c>
      <c r="X100" s="72">
        <f t="shared" si="20"/>
        <v>8</v>
      </c>
      <c r="Y100" s="35"/>
      <c r="Z100" s="34">
        <f t="shared" si="21"/>
        <v>20073</v>
      </c>
      <c r="AA100" s="80">
        <f t="shared" si="19"/>
        <v>3093</v>
      </c>
    </row>
    <row r="101" spans="1:27" ht="25.5" customHeight="1" x14ac:dyDescent="0.25">
      <c r="A101" s="17">
        <v>44888</v>
      </c>
      <c r="B101" s="78" t="str">
        <f t="shared" si="15"/>
        <v>PO2211/03094</v>
      </c>
      <c r="G101" s="24" t="s">
        <v>102</v>
      </c>
      <c r="I101" s="24" t="s">
        <v>1984</v>
      </c>
      <c r="K101" s="24" t="s">
        <v>55</v>
      </c>
      <c r="L101" s="31" t="str">
        <f t="shared" si="13"/>
        <v>Gà muối 500g</v>
      </c>
      <c r="N101" s="50" t="str">
        <f t="shared" si="16"/>
        <v>K-HCM</v>
      </c>
      <c r="Q101" s="32" t="str">
        <f t="shared" si="14"/>
        <v>Túi</v>
      </c>
      <c r="R101" s="33">
        <v>10</v>
      </c>
      <c r="T101" s="34">
        <f t="shared" si="17"/>
        <v>111058</v>
      </c>
      <c r="U101" s="34">
        <f t="shared" si="18"/>
        <v>1110580</v>
      </c>
      <c r="X101" s="72">
        <f t="shared" si="20"/>
        <v>8</v>
      </c>
      <c r="Y101" s="35"/>
      <c r="Z101" s="34">
        <f t="shared" si="21"/>
        <v>88846</v>
      </c>
      <c r="AA101" s="80">
        <f t="shared" si="19"/>
        <v>3094</v>
      </c>
    </row>
    <row r="102" spans="1:27" ht="25.5" customHeight="1" x14ac:dyDescent="0.25">
      <c r="A102" s="17">
        <v>44888</v>
      </c>
      <c r="B102" s="78" t="str">
        <f t="shared" si="15"/>
        <v>PO2211/03094</v>
      </c>
      <c r="G102" s="24" t="s">
        <v>102</v>
      </c>
      <c r="I102" s="24" t="s">
        <v>1984</v>
      </c>
      <c r="K102" s="24" t="s">
        <v>67</v>
      </c>
      <c r="L102" s="31" t="str">
        <f t="shared" si="13"/>
        <v>Tai heo muối 200g</v>
      </c>
      <c r="N102" s="50" t="str">
        <f t="shared" si="16"/>
        <v>K-HCM</v>
      </c>
      <c r="Q102" s="32" t="str">
        <f t="shared" si="14"/>
        <v>Túi</v>
      </c>
      <c r="R102" s="33">
        <v>5</v>
      </c>
      <c r="T102" s="34">
        <f t="shared" si="17"/>
        <v>55595</v>
      </c>
      <c r="U102" s="34">
        <f t="shared" si="18"/>
        <v>277975</v>
      </c>
      <c r="X102" s="72">
        <f t="shared" si="20"/>
        <v>8</v>
      </c>
      <c r="Y102" s="35"/>
      <c r="Z102" s="34">
        <f t="shared" si="21"/>
        <v>22238</v>
      </c>
      <c r="AA102" s="80">
        <f t="shared" si="19"/>
        <v>3094</v>
      </c>
    </row>
    <row r="103" spans="1:27" ht="25.5" customHeight="1" x14ac:dyDescent="0.25">
      <c r="A103" s="17">
        <v>44888</v>
      </c>
      <c r="B103" s="78" t="str">
        <f t="shared" si="15"/>
        <v>PO2211/03094</v>
      </c>
      <c r="G103" s="24" t="s">
        <v>102</v>
      </c>
      <c r="I103" s="24" t="s">
        <v>1984</v>
      </c>
      <c r="K103" s="24" t="s">
        <v>43</v>
      </c>
      <c r="L103" s="31" t="str">
        <f t="shared" si="13"/>
        <v>Chân gà sốt cay 400g</v>
      </c>
      <c r="N103" s="50" t="str">
        <f t="shared" si="16"/>
        <v>K-HCM</v>
      </c>
      <c r="Q103" s="32" t="str">
        <f t="shared" si="14"/>
        <v>Túi</v>
      </c>
      <c r="R103" s="33">
        <v>2</v>
      </c>
      <c r="T103" s="34">
        <f t="shared" si="17"/>
        <v>90750</v>
      </c>
      <c r="U103" s="34">
        <f t="shared" si="18"/>
        <v>181500</v>
      </c>
      <c r="X103" s="72">
        <f t="shared" si="20"/>
        <v>8</v>
      </c>
      <c r="Y103" s="35"/>
      <c r="Z103" s="34">
        <f t="shared" si="21"/>
        <v>14520</v>
      </c>
      <c r="AA103" s="80">
        <f t="shared" si="19"/>
        <v>3094</v>
      </c>
    </row>
    <row r="104" spans="1:27" ht="25.5" customHeight="1" x14ac:dyDescent="0.25">
      <c r="A104" s="17">
        <v>44888</v>
      </c>
      <c r="B104" s="78" t="str">
        <f t="shared" si="15"/>
        <v>PO2211/03095</v>
      </c>
      <c r="G104" s="24" t="s">
        <v>124</v>
      </c>
      <c r="I104" s="24" t="s">
        <v>1985</v>
      </c>
      <c r="K104" s="24" t="s">
        <v>39</v>
      </c>
      <c r="L104" s="31" t="str">
        <f t="shared" si="13"/>
        <v>Chân giò heo muối 300g</v>
      </c>
      <c r="N104" s="50" t="str">
        <f t="shared" si="16"/>
        <v>K-HCM</v>
      </c>
      <c r="Q104" s="32" t="str">
        <f t="shared" si="14"/>
        <v>Túi</v>
      </c>
      <c r="R104" s="33">
        <v>5</v>
      </c>
      <c r="T104" s="34">
        <f t="shared" si="17"/>
        <v>73431</v>
      </c>
      <c r="U104" s="34">
        <f t="shared" si="18"/>
        <v>367155</v>
      </c>
      <c r="X104" s="72">
        <f t="shared" si="20"/>
        <v>8</v>
      </c>
      <c r="Y104" s="35"/>
      <c r="Z104" s="34">
        <f t="shared" si="21"/>
        <v>29372</v>
      </c>
      <c r="AA104" s="80">
        <f t="shared" si="19"/>
        <v>3095</v>
      </c>
    </row>
    <row r="105" spans="1:27" ht="25.5" customHeight="1" x14ac:dyDescent="0.25">
      <c r="A105" s="17">
        <v>44888</v>
      </c>
      <c r="B105" s="78" t="str">
        <f t="shared" si="15"/>
        <v>PO2211/03095</v>
      </c>
      <c r="G105" s="24" t="s">
        <v>124</v>
      </c>
      <c r="I105" s="24" t="s">
        <v>1985</v>
      </c>
      <c r="K105" s="24" t="s">
        <v>55</v>
      </c>
      <c r="L105" s="31" t="str">
        <f t="shared" si="13"/>
        <v>Gà muối 500g</v>
      </c>
      <c r="N105" s="50" t="str">
        <f t="shared" si="16"/>
        <v>K-HCM</v>
      </c>
      <c r="Q105" s="32" t="str">
        <f t="shared" si="14"/>
        <v>Túi</v>
      </c>
      <c r="R105" s="33">
        <v>5</v>
      </c>
      <c r="T105" s="34">
        <f t="shared" si="17"/>
        <v>111058</v>
      </c>
      <c r="U105" s="34">
        <f t="shared" si="18"/>
        <v>555290</v>
      </c>
      <c r="X105" s="72">
        <f t="shared" si="20"/>
        <v>8</v>
      </c>
      <c r="Y105" s="35"/>
      <c r="Z105" s="34">
        <f t="shared" si="21"/>
        <v>44423</v>
      </c>
      <c r="AA105" s="80">
        <f t="shared" si="19"/>
        <v>3095</v>
      </c>
    </row>
    <row r="106" spans="1:27" ht="25.5" customHeight="1" x14ac:dyDescent="0.25">
      <c r="A106" s="17">
        <v>44888</v>
      </c>
      <c r="B106" s="78" t="str">
        <f t="shared" si="15"/>
        <v>PO2211/03095</v>
      </c>
      <c r="G106" s="24" t="s">
        <v>124</v>
      </c>
      <c r="I106" s="24" t="s">
        <v>1985</v>
      </c>
      <c r="K106" s="24" t="s">
        <v>67</v>
      </c>
      <c r="L106" s="31" t="str">
        <f t="shared" si="13"/>
        <v>Tai heo muối 200g</v>
      </c>
      <c r="N106" s="50" t="str">
        <f t="shared" si="16"/>
        <v>K-HCM</v>
      </c>
      <c r="Q106" s="32" t="str">
        <f t="shared" si="14"/>
        <v>Túi</v>
      </c>
      <c r="R106" s="33">
        <v>3</v>
      </c>
      <c r="T106" s="34">
        <f t="shared" si="17"/>
        <v>55595</v>
      </c>
      <c r="U106" s="34">
        <f t="shared" si="18"/>
        <v>166785</v>
      </c>
      <c r="X106" s="72">
        <f t="shared" si="20"/>
        <v>8</v>
      </c>
      <c r="Y106" s="35"/>
      <c r="Z106" s="34">
        <f t="shared" si="21"/>
        <v>13343</v>
      </c>
      <c r="AA106" s="80">
        <f t="shared" si="19"/>
        <v>3095</v>
      </c>
    </row>
    <row r="107" spans="1:27" ht="25.5" customHeight="1" x14ac:dyDescent="0.25">
      <c r="A107" s="17">
        <v>44888</v>
      </c>
      <c r="B107" s="78" t="str">
        <f t="shared" si="15"/>
        <v>PO2211/03095</v>
      </c>
      <c r="G107" s="24" t="s">
        <v>124</v>
      </c>
      <c r="I107" s="24" t="s">
        <v>1985</v>
      </c>
      <c r="K107" s="24" t="s">
        <v>49</v>
      </c>
      <c r="L107" s="31" t="str">
        <f t="shared" si="13"/>
        <v>Giò lụa cây 250g</v>
      </c>
      <c r="N107" s="50" t="str">
        <f t="shared" si="16"/>
        <v>K-HCM</v>
      </c>
      <c r="Q107" s="32" t="str">
        <f t="shared" si="14"/>
        <v>Túi</v>
      </c>
      <c r="R107" s="33">
        <v>3</v>
      </c>
      <c r="T107" s="34">
        <f t="shared" si="17"/>
        <v>59400</v>
      </c>
      <c r="U107" s="34">
        <f t="shared" si="18"/>
        <v>178200</v>
      </c>
      <c r="X107" s="72">
        <f t="shared" si="20"/>
        <v>8</v>
      </c>
      <c r="Y107" s="35"/>
      <c r="Z107" s="34">
        <f t="shared" si="21"/>
        <v>14256</v>
      </c>
      <c r="AA107" s="80">
        <f t="shared" si="19"/>
        <v>3095</v>
      </c>
    </row>
    <row r="108" spans="1:27" ht="25.5" customHeight="1" x14ac:dyDescent="0.25">
      <c r="A108" s="17">
        <v>44888</v>
      </c>
      <c r="B108" s="78" t="str">
        <f t="shared" si="15"/>
        <v>PO2211/03096</v>
      </c>
      <c r="G108" s="24" t="s">
        <v>115</v>
      </c>
      <c r="I108" s="24" t="s">
        <v>1986</v>
      </c>
      <c r="K108" s="24" t="s">
        <v>39</v>
      </c>
      <c r="L108" s="31" t="str">
        <f t="shared" si="13"/>
        <v>Chân giò heo muối 300g</v>
      </c>
      <c r="N108" s="50" t="str">
        <f t="shared" si="16"/>
        <v>K-HCM</v>
      </c>
      <c r="Q108" s="32" t="str">
        <f t="shared" si="14"/>
        <v>Túi</v>
      </c>
      <c r="R108" s="33">
        <v>8</v>
      </c>
      <c r="T108" s="34">
        <f t="shared" si="17"/>
        <v>73431</v>
      </c>
      <c r="U108" s="34">
        <f t="shared" si="18"/>
        <v>587448</v>
      </c>
      <c r="X108" s="72">
        <f t="shared" si="20"/>
        <v>8</v>
      </c>
      <c r="Y108" s="35"/>
      <c r="Z108" s="34">
        <f t="shared" si="21"/>
        <v>46996</v>
      </c>
      <c r="AA108" s="80">
        <f t="shared" si="19"/>
        <v>3096</v>
      </c>
    </row>
    <row r="109" spans="1:27" ht="25.5" customHeight="1" x14ac:dyDescent="0.25">
      <c r="A109" s="17">
        <v>44888</v>
      </c>
      <c r="B109" s="78" t="str">
        <f t="shared" si="15"/>
        <v>PO2211/03096</v>
      </c>
      <c r="G109" s="24" t="s">
        <v>115</v>
      </c>
      <c r="I109" s="24" t="s">
        <v>1986</v>
      </c>
      <c r="K109" s="24" t="s">
        <v>55</v>
      </c>
      <c r="L109" s="31" t="str">
        <f t="shared" si="13"/>
        <v>Gà muối 500g</v>
      </c>
      <c r="N109" s="50" t="str">
        <f t="shared" si="16"/>
        <v>K-HCM</v>
      </c>
      <c r="Q109" s="32" t="str">
        <f t="shared" si="14"/>
        <v>Túi</v>
      </c>
      <c r="R109" s="33">
        <v>8</v>
      </c>
      <c r="T109" s="34">
        <f t="shared" si="17"/>
        <v>111058</v>
      </c>
      <c r="U109" s="34">
        <f t="shared" si="18"/>
        <v>888464</v>
      </c>
      <c r="X109" s="72">
        <f t="shared" si="20"/>
        <v>8</v>
      </c>
      <c r="Y109" s="35"/>
      <c r="Z109" s="34">
        <f t="shared" si="21"/>
        <v>71077</v>
      </c>
      <c r="AA109" s="80">
        <f t="shared" si="19"/>
        <v>3096</v>
      </c>
    </row>
    <row r="110" spans="1:27" ht="25.5" customHeight="1" x14ac:dyDescent="0.25">
      <c r="A110" s="17">
        <v>44888</v>
      </c>
      <c r="B110" s="78" t="str">
        <f t="shared" si="15"/>
        <v>PO2211/03096</v>
      </c>
      <c r="G110" s="24" t="s">
        <v>115</v>
      </c>
      <c r="I110" s="24" t="s">
        <v>1986</v>
      </c>
      <c r="K110" s="24" t="s">
        <v>67</v>
      </c>
      <c r="L110" s="31" t="str">
        <f t="shared" si="13"/>
        <v>Tai heo muối 200g</v>
      </c>
      <c r="N110" s="50" t="str">
        <f t="shared" si="16"/>
        <v>K-HCM</v>
      </c>
      <c r="Q110" s="32" t="str">
        <f t="shared" si="14"/>
        <v>Túi</v>
      </c>
      <c r="R110" s="33">
        <v>6</v>
      </c>
      <c r="T110" s="34">
        <f t="shared" si="17"/>
        <v>55595</v>
      </c>
      <c r="U110" s="34">
        <f t="shared" si="18"/>
        <v>333570</v>
      </c>
      <c r="X110" s="72">
        <f t="shared" si="20"/>
        <v>8</v>
      </c>
      <c r="Y110" s="35"/>
      <c r="Z110" s="34">
        <f t="shared" si="21"/>
        <v>26686</v>
      </c>
      <c r="AA110" s="80">
        <f t="shared" si="19"/>
        <v>3096</v>
      </c>
    </row>
    <row r="111" spans="1:27" ht="25.5" customHeight="1" x14ac:dyDescent="0.25">
      <c r="A111" s="17">
        <v>44888</v>
      </c>
      <c r="B111" s="78" t="str">
        <f t="shared" si="15"/>
        <v>PO2211/03097</v>
      </c>
      <c r="G111" s="24" t="s">
        <v>124</v>
      </c>
      <c r="I111" s="24" t="s">
        <v>1987</v>
      </c>
      <c r="K111" s="24" t="s">
        <v>39</v>
      </c>
      <c r="L111" s="31" t="str">
        <f t="shared" si="13"/>
        <v>Chân giò heo muối 300g</v>
      </c>
      <c r="N111" s="50" t="str">
        <f t="shared" si="16"/>
        <v>K-HCM</v>
      </c>
      <c r="Q111" s="32" t="str">
        <f t="shared" si="14"/>
        <v>Túi</v>
      </c>
      <c r="R111" s="33">
        <v>5</v>
      </c>
      <c r="T111" s="34">
        <f t="shared" si="17"/>
        <v>73431</v>
      </c>
      <c r="U111" s="34">
        <f t="shared" si="18"/>
        <v>367155</v>
      </c>
      <c r="X111" s="72">
        <f t="shared" si="20"/>
        <v>8</v>
      </c>
      <c r="Y111" s="35"/>
      <c r="Z111" s="34">
        <f t="shared" si="21"/>
        <v>29372</v>
      </c>
      <c r="AA111" s="80">
        <f t="shared" si="19"/>
        <v>3097</v>
      </c>
    </row>
    <row r="112" spans="1:27" ht="25.5" customHeight="1" x14ac:dyDescent="0.25">
      <c r="A112" s="17">
        <v>44888</v>
      </c>
      <c r="B112" s="78" t="str">
        <f t="shared" si="15"/>
        <v>PO2211/03097</v>
      </c>
      <c r="G112" s="24" t="s">
        <v>124</v>
      </c>
      <c r="I112" s="24" t="s">
        <v>1987</v>
      </c>
      <c r="K112" s="24" t="s">
        <v>55</v>
      </c>
      <c r="L112" s="31" t="str">
        <f t="shared" si="13"/>
        <v>Gà muối 500g</v>
      </c>
      <c r="N112" s="50" t="str">
        <f t="shared" si="16"/>
        <v>K-HCM</v>
      </c>
      <c r="Q112" s="32" t="str">
        <f t="shared" si="14"/>
        <v>Túi</v>
      </c>
      <c r="R112" s="33">
        <v>10</v>
      </c>
      <c r="T112" s="34">
        <f t="shared" si="17"/>
        <v>111058</v>
      </c>
      <c r="U112" s="34">
        <f t="shared" si="18"/>
        <v>1110580</v>
      </c>
      <c r="X112" s="72">
        <f t="shared" si="20"/>
        <v>8</v>
      </c>
      <c r="Y112" s="35"/>
      <c r="Z112" s="34">
        <f t="shared" si="21"/>
        <v>88846</v>
      </c>
      <c r="AA112" s="80">
        <f t="shared" si="19"/>
        <v>3097</v>
      </c>
    </row>
    <row r="113" spans="1:27" ht="25.5" customHeight="1" x14ac:dyDescent="0.25">
      <c r="A113" s="17">
        <v>44888</v>
      </c>
      <c r="B113" s="78" t="str">
        <f t="shared" si="15"/>
        <v>PO2211/03098</v>
      </c>
      <c r="G113" s="24" t="s">
        <v>129</v>
      </c>
      <c r="I113" s="24" t="s">
        <v>1988</v>
      </c>
      <c r="K113" s="24" t="s">
        <v>55</v>
      </c>
      <c r="L113" s="31" t="str">
        <f t="shared" si="13"/>
        <v>Gà muối 500g</v>
      </c>
      <c r="N113" s="50" t="str">
        <f t="shared" si="16"/>
        <v>K-HCM</v>
      </c>
      <c r="Q113" s="32" t="str">
        <f t="shared" si="14"/>
        <v>Túi</v>
      </c>
      <c r="R113" s="33">
        <v>10</v>
      </c>
      <c r="T113" s="34">
        <f t="shared" si="17"/>
        <v>111058</v>
      </c>
      <c r="U113" s="34">
        <f t="shared" si="18"/>
        <v>1110580</v>
      </c>
      <c r="X113" s="72">
        <f t="shared" si="20"/>
        <v>8</v>
      </c>
      <c r="Y113" s="35"/>
      <c r="Z113" s="34">
        <f t="shared" si="21"/>
        <v>88846</v>
      </c>
      <c r="AA113" s="80">
        <f t="shared" si="19"/>
        <v>3098</v>
      </c>
    </row>
    <row r="114" spans="1:27" ht="25.5" customHeight="1" x14ac:dyDescent="0.25">
      <c r="A114" s="17">
        <v>44888</v>
      </c>
      <c r="B114" s="78" t="str">
        <f t="shared" si="15"/>
        <v>PO2211/03098</v>
      </c>
      <c r="G114" s="24" t="s">
        <v>129</v>
      </c>
      <c r="I114" s="24" t="s">
        <v>1988</v>
      </c>
      <c r="K114" s="24" t="s">
        <v>49</v>
      </c>
      <c r="L114" s="31" t="str">
        <f t="shared" si="13"/>
        <v>Giò lụa cây 250g</v>
      </c>
      <c r="N114" s="50" t="str">
        <f t="shared" si="16"/>
        <v>K-HCM</v>
      </c>
      <c r="Q114" s="32" t="str">
        <f t="shared" si="14"/>
        <v>Túi</v>
      </c>
      <c r="R114" s="33">
        <v>5</v>
      </c>
      <c r="T114" s="34">
        <f t="shared" si="17"/>
        <v>59400</v>
      </c>
      <c r="U114" s="34">
        <f t="shared" si="18"/>
        <v>297000</v>
      </c>
      <c r="X114" s="72">
        <f t="shared" si="20"/>
        <v>8</v>
      </c>
      <c r="Y114" s="35"/>
      <c r="Z114" s="34">
        <f t="shared" si="21"/>
        <v>23760</v>
      </c>
      <c r="AA114" s="80">
        <f t="shared" si="19"/>
        <v>3098</v>
      </c>
    </row>
    <row r="115" spans="1:27" ht="25.5" customHeight="1" x14ac:dyDescent="0.25">
      <c r="A115" s="17">
        <v>44888</v>
      </c>
      <c r="B115" s="78" t="str">
        <f t="shared" si="15"/>
        <v>PO2211/03098</v>
      </c>
      <c r="G115" s="24" t="s">
        <v>129</v>
      </c>
      <c r="I115" s="24" t="s">
        <v>1988</v>
      </c>
      <c r="K115" s="24" t="s">
        <v>59</v>
      </c>
      <c r="L115" s="31" t="str">
        <f t="shared" si="13"/>
        <v>Giò Tai Lưỡi Xào 250g</v>
      </c>
      <c r="N115" s="50" t="str">
        <f t="shared" si="16"/>
        <v>K-HCM</v>
      </c>
      <c r="Q115" s="32" t="str">
        <f t="shared" si="14"/>
        <v>Túi</v>
      </c>
      <c r="R115" s="33">
        <v>10</v>
      </c>
      <c r="T115" s="34">
        <f t="shared" si="17"/>
        <v>50182</v>
      </c>
      <c r="U115" s="34">
        <f t="shared" si="18"/>
        <v>501820</v>
      </c>
      <c r="X115" s="72">
        <f t="shared" si="20"/>
        <v>8</v>
      </c>
      <c r="Y115" s="35"/>
      <c r="Z115" s="34">
        <f t="shared" si="21"/>
        <v>40146</v>
      </c>
      <c r="AA115" s="80">
        <f t="shared" si="19"/>
        <v>3098</v>
      </c>
    </row>
    <row r="116" spans="1:27" ht="25.5" customHeight="1" x14ac:dyDescent="0.25">
      <c r="A116" s="17">
        <v>44888</v>
      </c>
      <c r="B116" s="78" t="str">
        <f t="shared" si="15"/>
        <v>PO2211/03099</v>
      </c>
      <c r="G116" s="24" t="s">
        <v>128</v>
      </c>
      <c r="I116" s="24" t="s">
        <v>1989</v>
      </c>
      <c r="K116" s="24" t="s">
        <v>39</v>
      </c>
      <c r="L116" s="31" t="str">
        <f t="shared" si="13"/>
        <v>Chân giò heo muối 300g</v>
      </c>
      <c r="N116" s="50" t="str">
        <f t="shared" si="16"/>
        <v>K-HCM</v>
      </c>
      <c r="Q116" s="32" t="str">
        <f t="shared" si="14"/>
        <v>Túi</v>
      </c>
      <c r="R116" s="33">
        <v>2</v>
      </c>
      <c r="T116" s="34">
        <f t="shared" si="17"/>
        <v>73431</v>
      </c>
      <c r="U116" s="34">
        <f t="shared" si="18"/>
        <v>146862</v>
      </c>
      <c r="X116" s="72">
        <f t="shared" si="20"/>
        <v>8</v>
      </c>
      <c r="Y116" s="35"/>
      <c r="Z116" s="34">
        <f t="shared" si="21"/>
        <v>11749</v>
      </c>
      <c r="AA116" s="80">
        <f t="shared" si="19"/>
        <v>3099</v>
      </c>
    </row>
    <row r="117" spans="1:27" ht="25.5" customHeight="1" x14ac:dyDescent="0.25">
      <c r="A117" s="17">
        <v>44888</v>
      </c>
      <c r="B117" s="78" t="str">
        <f t="shared" si="15"/>
        <v>PO2211/03099</v>
      </c>
      <c r="G117" s="24" t="s">
        <v>128</v>
      </c>
      <c r="I117" s="24" t="s">
        <v>1989</v>
      </c>
      <c r="K117" s="24" t="s">
        <v>55</v>
      </c>
      <c r="L117" s="31" t="str">
        <f t="shared" si="13"/>
        <v>Gà muối 500g</v>
      </c>
      <c r="N117" s="50" t="str">
        <f t="shared" si="16"/>
        <v>K-HCM</v>
      </c>
      <c r="Q117" s="32" t="str">
        <f t="shared" si="14"/>
        <v>Túi</v>
      </c>
      <c r="R117" s="33">
        <v>4</v>
      </c>
      <c r="T117" s="34">
        <f t="shared" si="17"/>
        <v>111058</v>
      </c>
      <c r="U117" s="34">
        <f t="shared" si="18"/>
        <v>444232</v>
      </c>
      <c r="X117" s="72">
        <f t="shared" si="20"/>
        <v>8</v>
      </c>
      <c r="Y117" s="35"/>
      <c r="Z117" s="34">
        <f t="shared" si="21"/>
        <v>35539</v>
      </c>
      <c r="AA117" s="80">
        <f t="shared" si="19"/>
        <v>3099</v>
      </c>
    </row>
    <row r="118" spans="1:27" ht="25.5" customHeight="1" x14ac:dyDescent="0.25">
      <c r="A118" s="17">
        <v>44888</v>
      </c>
      <c r="B118" s="78" t="str">
        <f t="shared" si="15"/>
        <v>PO2211/03099</v>
      </c>
      <c r="G118" s="24" t="s">
        <v>128</v>
      </c>
      <c r="I118" s="24" t="s">
        <v>1989</v>
      </c>
      <c r="K118" s="24" t="s">
        <v>49</v>
      </c>
      <c r="L118" s="31" t="str">
        <f t="shared" si="13"/>
        <v>Giò lụa cây 250g</v>
      </c>
      <c r="N118" s="50" t="str">
        <f t="shared" si="16"/>
        <v>K-HCM</v>
      </c>
      <c r="Q118" s="32" t="str">
        <f t="shared" si="14"/>
        <v>Túi</v>
      </c>
      <c r="R118" s="33">
        <v>2</v>
      </c>
      <c r="T118" s="34">
        <f t="shared" si="17"/>
        <v>59400</v>
      </c>
      <c r="U118" s="34">
        <f t="shared" si="18"/>
        <v>118800</v>
      </c>
      <c r="X118" s="72">
        <f t="shared" si="20"/>
        <v>8</v>
      </c>
      <c r="Y118" s="35"/>
      <c r="Z118" s="34">
        <f t="shared" si="21"/>
        <v>9504</v>
      </c>
      <c r="AA118" s="80">
        <f t="shared" si="19"/>
        <v>3099</v>
      </c>
    </row>
    <row r="119" spans="1:27" ht="25.5" customHeight="1" x14ac:dyDescent="0.25">
      <c r="A119" s="17">
        <v>44888</v>
      </c>
      <c r="B119" s="78" t="str">
        <f t="shared" si="15"/>
        <v>PO2211/03099</v>
      </c>
      <c r="G119" s="24" t="s">
        <v>128</v>
      </c>
      <c r="I119" s="24" t="s">
        <v>1989</v>
      </c>
      <c r="K119" s="24" t="s">
        <v>57</v>
      </c>
      <c r="L119" s="31" t="str">
        <f t="shared" si="13"/>
        <v>Giò sụn gà 250g</v>
      </c>
      <c r="N119" s="50" t="str">
        <f t="shared" si="16"/>
        <v>K-HCM</v>
      </c>
      <c r="Q119" s="32" t="str">
        <f t="shared" si="14"/>
        <v>Túi</v>
      </c>
      <c r="R119" s="33">
        <v>2</v>
      </c>
      <c r="T119" s="34">
        <f t="shared" si="17"/>
        <v>61050</v>
      </c>
      <c r="U119" s="34">
        <f t="shared" si="18"/>
        <v>122100</v>
      </c>
      <c r="X119" s="72">
        <f t="shared" si="20"/>
        <v>8</v>
      </c>
      <c r="Y119" s="35"/>
      <c r="Z119" s="34">
        <f t="shared" si="21"/>
        <v>9768</v>
      </c>
      <c r="AA119" s="80">
        <f t="shared" si="19"/>
        <v>3099</v>
      </c>
    </row>
    <row r="120" spans="1:27" ht="25.5" customHeight="1" x14ac:dyDescent="0.25">
      <c r="A120" s="17">
        <v>44888</v>
      </c>
      <c r="B120" s="78" t="str">
        <f t="shared" si="15"/>
        <v>PO2211/03099</v>
      </c>
      <c r="G120" s="24" t="s">
        <v>128</v>
      </c>
      <c r="I120" s="24" t="s">
        <v>1989</v>
      </c>
      <c r="K120" s="24" t="s">
        <v>43</v>
      </c>
      <c r="L120" s="31" t="str">
        <f t="shared" si="13"/>
        <v>Chân gà sốt cay 400g</v>
      </c>
      <c r="N120" s="50" t="str">
        <f t="shared" si="16"/>
        <v>K-HCM</v>
      </c>
      <c r="Q120" s="32" t="str">
        <f t="shared" si="14"/>
        <v>Túi</v>
      </c>
      <c r="R120" s="33">
        <v>2</v>
      </c>
      <c r="T120" s="34">
        <f t="shared" si="17"/>
        <v>90750</v>
      </c>
      <c r="U120" s="34">
        <f t="shared" si="18"/>
        <v>181500</v>
      </c>
      <c r="X120" s="72">
        <f t="shared" si="20"/>
        <v>8</v>
      </c>
      <c r="Y120" s="35"/>
      <c r="Z120" s="34">
        <f t="shared" si="21"/>
        <v>14520</v>
      </c>
      <c r="AA120" s="80">
        <f t="shared" si="19"/>
        <v>3099</v>
      </c>
    </row>
    <row r="121" spans="1:27" ht="25.5" customHeight="1" x14ac:dyDescent="0.25">
      <c r="A121" s="17">
        <v>44888</v>
      </c>
      <c r="B121" s="78" t="str">
        <f t="shared" si="15"/>
        <v>PO2211/03100</v>
      </c>
      <c r="G121" s="24" t="s">
        <v>102</v>
      </c>
      <c r="I121" s="24" t="s">
        <v>1990</v>
      </c>
      <c r="K121" s="24" t="s">
        <v>55</v>
      </c>
      <c r="L121" s="31" t="str">
        <f t="shared" si="13"/>
        <v>Gà muối 500g</v>
      </c>
      <c r="N121" s="50" t="str">
        <f t="shared" si="16"/>
        <v>K-HCM</v>
      </c>
      <c r="Q121" s="32" t="str">
        <f t="shared" si="14"/>
        <v>Túi</v>
      </c>
      <c r="R121" s="33">
        <v>6</v>
      </c>
      <c r="T121" s="34">
        <f t="shared" si="17"/>
        <v>111058</v>
      </c>
      <c r="U121" s="34">
        <f t="shared" si="18"/>
        <v>666348</v>
      </c>
      <c r="X121" s="72">
        <f t="shared" si="20"/>
        <v>8</v>
      </c>
      <c r="Y121" s="35"/>
      <c r="Z121" s="34">
        <f t="shared" si="21"/>
        <v>53308</v>
      </c>
      <c r="AA121" s="80">
        <f t="shared" si="19"/>
        <v>3100</v>
      </c>
    </row>
    <row r="122" spans="1:27" ht="25.5" customHeight="1" x14ac:dyDescent="0.25">
      <c r="A122" s="17">
        <v>44888</v>
      </c>
      <c r="B122" s="78" t="str">
        <f t="shared" si="15"/>
        <v>PO2211/03100</v>
      </c>
      <c r="G122" s="24" t="s">
        <v>102</v>
      </c>
      <c r="I122" s="24" t="s">
        <v>1990</v>
      </c>
      <c r="K122" s="24" t="s">
        <v>67</v>
      </c>
      <c r="L122" s="31" t="str">
        <f t="shared" si="13"/>
        <v>Tai heo muối 200g</v>
      </c>
      <c r="N122" s="50" t="str">
        <f t="shared" si="16"/>
        <v>K-HCM</v>
      </c>
      <c r="Q122" s="32" t="str">
        <f t="shared" si="14"/>
        <v>Túi</v>
      </c>
      <c r="R122" s="33">
        <v>3</v>
      </c>
      <c r="T122" s="34">
        <f t="shared" si="17"/>
        <v>55595</v>
      </c>
      <c r="U122" s="34">
        <f t="shared" si="18"/>
        <v>166785</v>
      </c>
      <c r="X122" s="72">
        <f t="shared" si="20"/>
        <v>8</v>
      </c>
      <c r="Y122" s="35"/>
      <c r="Z122" s="34">
        <f t="shared" si="21"/>
        <v>13343</v>
      </c>
      <c r="AA122" s="80">
        <f t="shared" si="19"/>
        <v>3100</v>
      </c>
    </row>
    <row r="123" spans="1:27" ht="25.5" customHeight="1" x14ac:dyDescent="0.25">
      <c r="A123" s="17">
        <v>44888</v>
      </c>
      <c r="B123" s="78" t="str">
        <f t="shared" si="15"/>
        <v>PO2211/03100</v>
      </c>
      <c r="G123" s="24" t="s">
        <v>102</v>
      </c>
      <c r="I123" s="24" t="s">
        <v>1990</v>
      </c>
      <c r="K123" s="24" t="s">
        <v>59</v>
      </c>
      <c r="L123" s="31" t="str">
        <f t="shared" si="13"/>
        <v>Giò Tai Lưỡi Xào 250g</v>
      </c>
      <c r="N123" s="50" t="str">
        <f t="shared" si="16"/>
        <v>K-HCM</v>
      </c>
      <c r="Q123" s="32" t="str">
        <f t="shared" si="14"/>
        <v>Túi</v>
      </c>
      <c r="R123" s="33">
        <v>6</v>
      </c>
      <c r="T123" s="34">
        <f t="shared" si="17"/>
        <v>50182</v>
      </c>
      <c r="U123" s="34">
        <f t="shared" si="18"/>
        <v>301092</v>
      </c>
      <c r="X123" s="72">
        <f t="shared" si="20"/>
        <v>8</v>
      </c>
      <c r="Y123" s="35"/>
      <c r="Z123" s="34">
        <f t="shared" si="21"/>
        <v>24087</v>
      </c>
      <c r="AA123" s="80">
        <f t="shared" si="19"/>
        <v>3100</v>
      </c>
    </row>
    <row r="124" spans="1:27" ht="25.5" customHeight="1" x14ac:dyDescent="0.25">
      <c r="A124" s="17">
        <v>44888</v>
      </c>
      <c r="B124" s="78" t="str">
        <f t="shared" si="15"/>
        <v>PO2211/03101</v>
      </c>
      <c r="G124" s="24" t="s">
        <v>102</v>
      </c>
      <c r="I124" s="24" t="s">
        <v>1991</v>
      </c>
      <c r="K124" s="24" t="s">
        <v>55</v>
      </c>
      <c r="L124" s="31" t="str">
        <f t="shared" si="13"/>
        <v>Gà muối 500g</v>
      </c>
      <c r="N124" s="50" t="str">
        <f t="shared" si="16"/>
        <v>K-HCM</v>
      </c>
      <c r="Q124" s="32" t="str">
        <f t="shared" si="14"/>
        <v>Túi</v>
      </c>
      <c r="R124" s="33">
        <v>4</v>
      </c>
      <c r="T124" s="34">
        <f t="shared" si="17"/>
        <v>111058</v>
      </c>
      <c r="U124" s="34">
        <f t="shared" si="18"/>
        <v>444232</v>
      </c>
      <c r="X124" s="72">
        <f t="shared" si="20"/>
        <v>8</v>
      </c>
      <c r="Y124" s="35"/>
      <c r="Z124" s="34">
        <f t="shared" si="21"/>
        <v>35539</v>
      </c>
      <c r="AA124" s="80">
        <f t="shared" si="19"/>
        <v>3101</v>
      </c>
    </row>
    <row r="125" spans="1:27" ht="25.5" customHeight="1" x14ac:dyDescent="0.25">
      <c r="A125" s="17">
        <v>44888</v>
      </c>
      <c r="B125" s="78" t="str">
        <f t="shared" si="15"/>
        <v>PO2211/03101</v>
      </c>
      <c r="G125" s="24" t="s">
        <v>102</v>
      </c>
      <c r="I125" s="24" t="s">
        <v>1991</v>
      </c>
      <c r="K125" s="24" t="s">
        <v>67</v>
      </c>
      <c r="L125" s="31" t="str">
        <f t="shared" si="13"/>
        <v>Tai heo muối 200g</v>
      </c>
      <c r="N125" s="50" t="str">
        <f t="shared" si="16"/>
        <v>K-HCM</v>
      </c>
      <c r="Q125" s="32" t="str">
        <f t="shared" si="14"/>
        <v>Túi</v>
      </c>
      <c r="R125" s="33">
        <v>4</v>
      </c>
      <c r="T125" s="34">
        <f t="shared" si="17"/>
        <v>55595</v>
      </c>
      <c r="U125" s="34">
        <f t="shared" si="18"/>
        <v>222380</v>
      </c>
      <c r="X125" s="72">
        <f t="shared" si="20"/>
        <v>8</v>
      </c>
      <c r="Y125" s="35"/>
      <c r="Z125" s="34">
        <f t="shared" si="21"/>
        <v>17790</v>
      </c>
      <c r="AA125" s="80">
        <f t="shared" si="19"/>
        <v>3101</v>
      </c>
    </row>
    <row r="126" spans="1:27" ht="25.5" customHeight="1" x14ac:dyDescent="0.25">
      <c r="A126" s="17">
        <v>44888</v>
      </c>
      <c r="B126" s="78" t="str">
        <f t="shared" si="15"/>
        <v>PO2211/03102</v>
      </c>
      <c r="G126" s="24" t="s">
        <v>135</v>
      </c>
      <c r="I126" s="24" t="s">
        <v>1992</v>
      </c>
      <c r="K126" s="24" t="s">
        <v>55</v>
      </c>
      <c r="L126" s="31" t="str">
        <f t="shared" si="13"/>
        <v>Gà muối 500g</v>
      </c>
      <c r="N126" s="50" t="str">
        <f t="shared" si="16"/>
        <v>K-HCM</v>
      </c>
      <c r="Q126" s="32" t="str">
        <f t="shared" si="14"/>
        <v>Túi</v>
      </c>
      <c r="R126" s="33">
        <v>10</v>
      </c>
      <c r="T126" s="34">
        <f t="shared" si="17"/>
        <v>111058</v>
      </c>
      <c r="U126" s="34">
        <f t="shared" si="18"/>
        <v>1110580</v>
      </c>
      <c r="X126" s="72">
        <f t="shared" si="20"/>
        <v>8</v>
      </c>
      <c r="Y126" s="35"/>
      <c r="Z126" s="34">
        <f t="shared" si="21"/>
        <v>88846</v>
      </c>
      <c r="AA126" s="80">
        <f t="shared" si="19"/>
        <v>3102</v>
      </c>
    </row>
    <row r="127" spans="1:27" ht="25.5" customHeight="1" x14ac:dyDescent="0.25">
      <c r="A127" s="17">
        <v>44888</v>
      </c>
      <c r="B127" s="78" t="str">
        <f t="shared" si="15"/>
        <v>PO2211/03103</v>
      </c>
      <c r="G127" s="24" t="s">
        <v>129</v>
      </c>
      <c r="I127" s="24" t="s">
        <v>1993</v>
      </c>
      <c r="K127" s="24" t="s">
        <v>45</v>
      </c>
      <c r="L127" s="31" t="str">
        <f t="shared" si="13"/>
        <v>Chả nướng 300g</v>
      </c>
      <c r="N127" s="50" t="str">
        <f t="shared" si="16"/>
        <v>K-HCM</v>
      </c>
      <c r="Q127" s="32" t="str">
        <f t="shared" si="14"/>
        <v>Túi</v>
      </c>
      <c r="R127" s="33">
        <v>5</v>
      </c>
      <c r="T127" s="34">
        <f t="shared" si="17"/>
        <v>70950</v>
      </c>
      <c r="U127" s="34">
        <f t="shared" si="18"/>
        <v>354750</v>
      </c>
      <c r="X127" s="72">
        <f t="shared" si="20"/>
        <v>8</v>
      </c>
      <c r="Y127" s="35"/>
      <c r="Z127" s="34">
        <f t="shared" si="21"/>
        <v>28380</v>
      </c>
      <c r="AA127" s="80">
        <f t="shared" si="19"/>
        <v>3103</v>
      </c>
    </row>
    <row r="128" spans="1:27" ht="25.5" customHeight="1" x14ac:dyDescent="0.25">
      <c r="A128" s="17">
        <v>44888</v>
      </c>
      <c r="B128" s="78" t="str">
        <f t="shared" si="15"/>
        <v>PO2211/03103</v>
      </c>
      <c r="G128" s="24" t="s">
        <v>129</v>
      </c>
      <c r="I128" s="24" t="s">
        <v>1993</v>
      </c>
      <c r="K128" s="24" t="s">
        <v>65</v>
      </c>
      <c r="L128" s="31" t="str">
        <f t="shared" si="13"/>
        <v>Mọc Nấm Hương 250g</v>
      </c>
      <c r="N128" s="50" t="str">
        <f t="shared" si="16"/>
        <v>K-HCM</v>
      </c>
      <c r="Q128" s="32" t="str">
        <f t="shared" si="14"/>
        <v>Túi</v>
      </c>
      <c r="R128" s="33">
        <v>10</v>
      </c>
      <c r="T128" s="34">
        <f t="shared" si="17"/>
        <v>46000</v>
      </c>
      <c r="U128" s="34">
        <f t="shared" si="18"/>
        <v>460000</v>
      </c>
      <c r="X128" s="72">
        <f t="shared" si="20"/>
        <v>8</v>
      </c>
      <c r="Y128" s="35"/>
      <c r="Z128" s="34">
        <f t="shared" si="21"/>
        <v>36800</v>
      </c>
      <c r="AA128" s="80">
        <f t="shared" si="19"/>
        <v>3103</v>
      </c>
    </row>
    <row r="129" spans="1:27" ht="25.5" customHeight="1" x14ac:dyDescent="0.25">
      <c r="A129" s="17">
        <v>44888</v>
      </c>
      <c r="B129" s="78" t="str">
        <f t="shared" si="15"/>
        <v>PO2211/03104</v>
      </c>
      <c r="G129" s="24" t="s">
        <v>129</v>
      </c>
      <c r="I129" s="24" t="s">
        <v>1994</v>
      </c>
      <c r="K129" s="24" t="s">
        <v>39</v>
      </c>
      <c r="L129" s="31" t="str">
        <f t="shared" si="13"/>
        <v>Chân giò heo muối 300g</v>
      </c>
      <c r="N129" s="50" t="str">
        <f t="shared" si="16"/>
        <v>K-HCM</v>
      </c>
      <c r="Q129" s="32" t="str">
        <f t="shared" si="14"/>
        <v>Túi</v>
      </c>
      <c r="R129" s="33">
        <v>4</v>
      </c>
      <c r="T129" s="34">
        <f t="shared" si="17"/>
        <v>73431</v>
      </c>
      <c r="U129" s="34">
        <f t="shared" si="18"/>
        <v>293724</v>
      </c>
      <c r="X129" s="72">
        <f t="shared" si="20"/>
        <v>8</v>
      </c>
      <c r="Y129" s="35"/>
      <c r="Z129" s="34">
        <f t="shared" si="21"/>
        <v>23498</v>
      </c>
      <c r="AA129" s="80">
        <f t="shared" si="19"/>
        <v>3104</v>
      </c>
    </row>
    <row r="130" spans="1:27" ht="25.5" customHeight="1" x14ac:dyDescent="0.25">
      <c r="A130" s="17">
        <v>44888</v>
      </c>
      <c r="B130" s="78" t="str">
        <f t="shared" si="15"/>
        <v>PO2211/03104</v>
      </c>
      <c r="G130" s="24" t="s">
        <v>129</v>
      </c>
      <c r="I130" s="24" t="s">
        <v>1994</v>
      </c>
      <c r="K130" s="24" t="s">
        <v>55</v>
      </c>
      <c r="L130" s="31" t="str">
        <f t="shared" ref="L130:L193" si="22">IF(K130&lt;&gt;"",VLOOKUP(K130,tenhang,2,0),"")</f>
        <v>Gà muối 500g</v>
      </c>
      <c r="N130" s="50" t="str">
        <f t="shared" si="16"/>
        <v>K-HCM</v>
      </c>
      <c r="Q130" s="32" t="str">
        <f t="shared" ref="Q130:Q193" si="23">IF(K130&lt;&gt;"",VLOOKUP(K130,tenhang,3,0),"")</f>
        <v>Túi</v>
      </c>
      <c r="R130" s="33">
        <v>3</v>
      </c>
      <c r="T130" s="34">
        <f t="shared" si="17"/>
        <v>111058</v>
      </c>
      <c r="U130" s="34">
        <f t="shared" si="18"/>
        <v>333174</v>
      </c>
      <c r="X130" s="72">
        <f t="shared" si="20"/>
        <v>8</v>
      </c>
      <c r="Y130" s="35"/>
      <c r="Z130" s="34">
        <f t="shared" si="21"/>
        <v>26654</v>
      </c>
      <c r="AA130" s="80">
        <f t="shared" si="19"/>
        <v>3104</v>
      </c>
    </row>
    <row r="131" spans="1:27" ht="25.5" customHeight="1" x14ac:dyDescent="0.25">
      <c r="A131" s="17">
        <v>44888</v>
      </c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>PO2211/03105</v>
      </c>
      <c r="G131" s="24" t="s">
        <v>90</v>
      </c>
      <c r="I131" s="24" t="s">
        <v>1995</v>
      </c>
      <c r="K131" s="24" t="s">
        <v>39</v>
      </c>
      <c r="L131" s="31" t="str">
        <f t="shared" si="22"/>
        <v>Chân giò heo muối 300g</v>
      </c>
      <c r="N131" s="50" t="str">
        <f t="shared" ref="N131:N194" si="25">IF(K131&lt;&gt;"","K-HCM","")</f>
        <v>K-HCM</v>
      </c>
      <c r="Q131" s="32" t="str">
        <f t="shared" si="23"/>
        <v>Túi</v>
      </c>
      <c r="R131" s="33">
        <v>3</v>
      </c>
      <c r="T131" s="34">
        <f t="shared" ref="T131:T194" si="26">IF(K131&lt;&gt;"",VLOOKUP(K131,tenhang,4,0),0)</f>
        <v>73431</v>
      </c>
      <c r="U131" s="34">
        <f t="shared" ref="U131:U194" si="27">R131*T131</f>
        <v>220293</v>
      </c>
      <c r="X131" s="72">
        <f t="shared" si="20"/>
        <v>8</v>
      </c>
      <c r="Y131" s="35"/>
      <c r="Z131" s="34">
        <f t="shared" si="21"/>
        <v>17623</v>
      </c>
      <c r="AA131" s="80">
        <f t="shared" si="19"/>
        <v>3105</v>
      </c>
    </row>
    <row r="132" spans="1:27" ht="25.5" customHeight="1" x14ac:dyDescent="0.25">
      <c r="A132" s="17">
        <v>44888</v>
      </c>
      <c r="B132" s="78" t="str">
        <f t="shared" si="24"/>
        <v>PO2211/03105</v>
      </c>
      <c r="G132" s="24" t="s">
        <v>90</v>
      </c>
      <c r="I132" s="24" t="s">
        <v>1995</v>
      </c>
      <c r="K132" s="24" t="s">
        <v>55</v>
      </c>
      <c r="L132" s="31" t="str">
        <f t="shared" si="22"/>
        <v>Gà muối 500g</v>
      </c>
      <c r="N132" s="50" t="str">
        <f t="shared" si="25"/>
        <v>K-HCM</v>
      </c>
      <c r="Q132" s="32" t="str">
        <f t="shared" si="23"/>
        <v>Túi</v>
      </c>
      <c r="R132" s="33">
        <v>5</v>
      </c>
      <c r="T132" s="34">
        <f t="shared" si="26"/>
        <v>111058</v>
      </c>
      <c r="U132" s="34">
        <f t="shared" si="27"/>
        <v>555290</v>
      </c>
      <c r="X132" s="72">
        <f t="shared" si="20"/>
        <v>8</v>
      </c>
      <c r="Y132" s="35"/>
      <c r="Z132" s="34">
        <f t="shared" si="21"/>
        <v>44423</v>
      </c>
      <c r="AA132" s="80">
        <f t="shared" ref="AA132:AA195" si="28">IF(I132&lt;&gt;"",IF(I132=I131,AA131,AA131+1),"")</f>
        <v>3105</v>
      </c>
    </row>
    <row r="133" spans="1:27" ht="25.5" customHeight="1" x14ac:dyDescent="0.25">
      <c r="A133" s="17">
        <v>44888</v>
      </c>
      <c r="B133" s="78" t="str">
        <f t="shared" si="24"/>
        <v>PO2211/03105</v>
      </c>
      <c r="G133" s="24" t="s">
        <v>90</v>
      </c>
      <c r="I133" s="24" t="s">
        <v>1995</v>
      </c>
      <c r="K133" s="24" t="s">
        <v>67</v>
      </c>
      <c r="L133" s="31" t="str">
        <f t="shared" si="22"/>
        <v>Tai heo muối 200g</v>
      </c>
      <c r="N133" s="50" t="str">
        <f t="shared" si="25"/>
        <v>K-HCM</v>
      </c>
      <c r="Q133" s="32" t="str">
        <f t="shared" si="23"/>
        <v>Túi</v>
      </c>
      <c r="R133" s="33">
        <v>3</v>
      </c>
      <c r="T133" s="34">
        <f t="shared" si="26"/>
        <v>55595</v>
      </c>
      <c r="U133" s="34">
        <f t="shared" si="27"/>
        <v>166785</v>
      </c>
      <c r="X133" s="72">
        <f t="shared" si="20"/>
        <v>8</v>
      </c>
      <c r="Y133" s="35"/>
      <c r="Z133" s="34">
        <f t="shared" si="21"/>
        <v>13343</v>
      </c>
      <c r="AA133" s="80">
        <f t="shared" si="28"/>
        <v>3105</v>
      </c>
    </row>
    <row r="134" spans="1:27" ht="25.5" customHeight="1" x14ac:dyDescent="0.25">
      <c r="A134" s="17">
        <v>44888</v>
      </c>
      <c r="B134" s="78" t="str">
        <f t="shared" si="24"/>
        <v>PO2211/03106</v>
      </c>
      <c r="G134" s="24" t="s">
        <v>129</v>
      </c>
      <c r="I134" s="24" t="s">
        <v>1996</v>
      </c>
      <c r="K134" s="24" t="s">
        <v>39</v>
      </c>
      <c r="L134" s="31" t="str">
        <f t="shared" si="22"/>
        <v>Chân giò heo muối 300g</v>
      </c>
      <c r="N134" s="50" t="str">
        <f t="shared" si="25"/>
        <v>K-HCM</v>
      </c>
      <c r="Q134" s="32" t="str">
        <f t="shared" si="23"/>
        <v>Túi</v>
      </c>
      <c r="R134" s="33">
        <v>5</v>
      </c>
      <c r="T134" s="34">
        <f t="shared" si="26"/>
        <v>73431</v>
      </c>
      <c r="U134" s="34">
        <f t="shared" si="27"/>
        <v>367155</v>
      </c>
      <c r="X134" s="72">
        <f t="shared" si="20"/>
        <v>8</v>
      </c>
      <c r="Y134" s="35"/>
      <c r="Z134" s="34">
        <f t="shared" si="21"/>
        <v>29372</v>
      </c>
      <c r="AA134" s="80">
        <f t="shared" si="28"/>
        <v>3106</v>
      </c>
    </row>
    <row r="135" spans="1:27" ht="25.5" customHeight="1" x14ac:dyDescent="0.25">
      <c r="A135" s="17">
        <v>44888</v>
      </c>
      <c r="B135" s="78" t="str">
        <f t="shared" si="24"/>
        <v>PO2211/03106</v>
      </c>
      <c r="G135" s="24" t="s">
        <v>129</v>
      </c>
      <c r="I135" s="24" t="s">
        <v>1996</v>
      </c>
      <c r="K135" s="24" t="s">
        <v>55</v>
      </c>
      <c r="L135" s="31" t="str">
        <f t="shared" si="22"/>
        <v>Gà muối 500g</v>
      </c>
      <c r="N135" s="50" t="str">
        <f t="shared" si="25"/>
        <v>K-HCM</v>
      </c>
      <c r="Q135" s="32" t="str">
        <f t="shared" si="23"/>
        <v>Túi</v>
      </c>
      <c r="R135" s="33">
        <v>10</v>
      </c>
      <c r="T135" s="34">
        <f t="shared" si="26"/>
        <v>111058</v>
      </c>
      <c r="U135" s="34">
        <f t="shared" si="27"/>
        <v>1110580</v>
      </c>
      <c r="X135" s="72">
        <f t="shared" si="20"/>
        <v>8</v>
      </c>
      <c r="Y135" s="35"/>
      <c r="Z135" s="34">
        <f t="shared" si="21"/>
        <v>88846</v>
      </c>
      <c r="AA135" s="80">
        <f t="shared" si="28"/>
        <v>3106</v>
      </c>
    </row>
    <row r="136" spans="1:27" ht="25.5" customHeight="1" x14ac:dyDescent="0.25">
      <c r="A136" s="17">
        <v>44888</v>
      </c>
      <c r="B136" s="78" t="str">
        <f t="shared" si="24"/>
        <v>PO2211/03107</v>
      </c>
      <c r="G136" s="24" t="s">
        <v>102</v>
      </c>
      <c r="I136" s="24" t="s">
        <v>1997</v>
      </c>
      <c r="K136" s="24" t="s">
        <v>39</v>
      </c>
      <c r="L136" s="31" t="str">
        <f t="shared" si="22"/>
        <v>Chân giò heo muối 300g</v>
      </c>
      <c r="N136" s="50" t="str">
        <f t="shared" si="25"/>
        <v>K-HCM</v>
      </c>
      <c r="Q136" s="32" t="str">
        <f t="shared" si="23"/>
        <v>Túi</v>
      </c>
      <c r="R136" s="33">
        <v>5</v>
      </c>
      <c r="T136" s="34">
        <f t="shared" si="26"/>
        <v>73431</v>
      </c>
      <c r="U136" s="34">
        <f t="shared" si="27"/>
        <v>367155</v>
      </c>
      <c r="X136" s="72">
        <f t="shared" si="20"/>
        <v>8</v>
      </c>
      <c r="Y136" s="35"/>
      <c r="Z136" s="34">
        <f t="shared" si="21"/>
        <v>29372</v>
      </c>
      <c r="AA136" s="80">
        <f t="shared" si="28"/>
        <v>3107</v>
      </c>
    </row>
    <row r="137" spans="1:27" ht="25.5" customHeight="1" x14ac:dyDescent="0.25">
      <c r="A137" s="17">
        <v>44888</v>
      </c>
      <c r="B137" s="78" t="str">
        <f t="shared" si="24"/>
        <v>PO2211/03107</v>
      </c>
      <c r="G137" s="24" t="s">
        <v>102</v>
      </c>
      <c r="I137" s="24" t="s">
        <v>1997</v>
      </c>
      <c r="K137" s="24" t="s">
        <v>43</v>
      </c>
      <c r="L137" s="31" t="str">
        <f t="shared" si="22"/>
        <v>Chân gà sốt cay 400g</v>
      </c>
      <c r="N137" s="50" t="str">
        <f t="shared" si="25"/>
        <v>K-HCM</v>
      </c>
      <c r="Q137" s="32" t="str">
        <f t="shared" si="23"/>
        <v>Túi</v>
      </c>
      <c r="R137" s="33">
        <v>5</v>
      </c>
      <c r="T137" s="34">
        <f t="shared" si="26"/>
        <v>90750</v>
      </c>
      <c r="U137" s="34">
        <f t="shared" si="27"/>
        <v>453750</v>
      </c>
      <c r="X137" s="72">
        <f t="shared" si="20"/>
        <v>8</v>
      </c>
      <c r="Y137" s="35"/>
      <c r="Z137" s="34">
        <f t="shared" si="21"/>
        <v>36300</v>
      </c>
      <c r="AA137" s="80">
        <f t="shared" si="28"/>
        <v>3107</v>
      </c>
    </row>
    <row r="138" spans="1:27" ht="25.5" customHeight="1" x14ac:dyDescent="0.25">
      <c r="A138" s="17">
        <v>44888</v>
      </c>
      <c r="B138" s="78" t="str">
        <f t="shared" si="24"/>
        <v>PO2211/03108</v>
      </c>
      <c r="G138" s="24" t="s">
        <v>129</v>
      </c>
      <c r="I138" s="24" t="s">
        <v>1998</v>
      </c>
      <c r="K138" s="24" t="s">
        <v>55</v>
      </c>
      <c r="L138" s="31" t="str">
        <f t="shared" si="22"/>
        <v>Gà muối 500g</v>
      </c>
      <c r="N138" s="50" t="str">
        <f t="shared" si="25"/>
        <v>K-HCM</v>
      </c>
      <c r="Q138" s="32" t="str">
        <f t="shared" si="23"/>
        <v>Túi</v>
      </c>
      <c r="R138" s="33">
        <v>5</v>
      </c>
      <c r="T138" s="34">
        <f t="shared" si="26"/>
        <v>111058</v>
      </c>
      <c r="U138" s="34">
        <f t="shared" si="27"/>
        <v>555290</v>
      </c>
      <c r="X138" s="72">
        <f t="shared" ref="X138:X201" si="29">IF(K138&lt;&gt;"",8,"")</f>
        <v>8</v>
      </c>
      <c r="Y138" s="35"/>
      <c r="Z138" s="34">
        <f t="shared" ref="Z138:Z201" si="30">IF(K138&lt;&gt;"",ROUND(U138*X138*1%,0),"")</f>
        <v>44423</v>
      </c>
      <c r="AA138" s="80">
        <f t="shared" si="28"/>
        <v>3108</v>
      </c>
    </row>
    <row r="139" spans="1:27" ht="25.5" customHeight="1" x14ac:dyDescent="0.25">
      <c r="A139" s="17">
        <v>44888</v>
      </c>
      <c r="B139" s="78" t="str">
        <f t="shared" si="24"/>
        <v>PO2211/03108</v>
      </c>
      <c r="G139" s="24" t="s">
        <v>129</v>
      </c>
      <c r="I139" s="24" t="s">
        <v>1998</v>
      </c>
      <c r="K139" s="24" t="s">
        <v>49</v>
      </c>
      <c r="L139" s="31" t="str">
        <f t="shared" si="22"/>
        <v>Giò lụa cây 250g</v>
      </c>
      <c r="N139" s="50" t="str">
        <f t="shared" si="25"/>
        <v>K-HCM</v>
      </c>
      <c r="Q139" s="32" t="str">
        <f t="shared" si="23"/>
        <v>Túi</v>
      </c>
      <c r="R139" s="33">
        <v>5</v>
      </c>
      <c r="T139" s="34">
        <f t="shared" si="26"/>
        <v>59400</v>
      </c>
      <c r="U139" s="34">
        <f t="shared" si="27"/>
        <v>297000</v>
      </c>
      <c r="X139" s="72">
        <f t="shared" si="29"/>
        <v>8</v>
      </c>
      <c r="Y139" s="35"/>
      <c r="Z139" s="34">
        <f t="shared" si="30"/>
        <v>23760</v>
      </c>
      <c r="AA139" s="80">
        <f t="shared" si="28"/>
        <v>3108</v>
      </c>
    </row>
    <row r="140" spans="1:27" ht="25.5" customHeight="1" x14ac:dyDescent="0.25">
      <c r="A140" s="17">
        <v>44888</v>
      </c>
      <c r="B140" s="78" t="str">
        <f t="shared" si="24"/>
        <v>PO2211/03108</v>
      </c>
      <c r="G140" s="24" t="s">
        <v>129</v>
      </c>
      <c r="I140" s="24" t="s">
        <v>1998</v>
      </c>
      <c r="K140" s="24" t="s">
        <v>59</v>
      </c>
      <c r="L140" s="31" t="str">
        <f t="shared" si="22"/>
        <v>Giò Tai Lưỡi Xào 250g</v>
      </c>
      <c r="N140" s="50" t="str">
        <f t="shared" si="25"/>
        <v>K-HCM</v>
      </c>
      <c r="Q140" s="32" t="str">
        <f t="shared" si="23"/>
        <v>Túi</v>
      </c>
      <c r="R140" s="33">
        <v>10</v>
      </c>
      <c r="T140" s="34">
        <f t="shared" si="26"/>
        <v>50182</v>
      </c>
      <c r="U140" s="34">
        <f t="shared" si="27"/>
        <v>501820</v>
      </c>
      <c r="X140" s="72">
        <f t="shared" si="29"/>
        <v>8</v>
      </c>
      <c r="Y140" s="35"/>
      <c r="Z140" s="34">
        <f t="shared" si="30"/>
        <v>40146</v>
      </c>
      <c r="AA140" s="80">
        <f t="shared" si="28"/>
        <v>3108</v>
      </c>
    </row>
    <row r="141" spans="1:27" ht="25.5" customHeight="1" x14ac:dyDescent="0.25">
      <c r="A141" s="17">
        <v>44888</v>
      </c>
      <c r="B141" s="78" t="str">
        <f t="shared" si="24"/>
        <v>PO2211/03108</v>
      </c>
      <c r="G141" s="24" t="s">
        <v>129</v>
      </c>
      <c r="I141" s="24" t="s">
        <v>1998</v>
      </c>
      <c r="K141" s="24" t="s">
        <v>65</v>
      </c>
      <c r="L141" s="31" t="str">
        <f t="shared" si="22"/>
        <v>Mọc Nấm Hương 250g</v>
      </c>
      <c r="N141" s="50" t="str">
        <f t="shared" si="25"/>
        <v>K-HCM</v>
      </c>
      <c r="Q141" s="32" t="str">
        <f t="shared" si="23"/>
        <v>Túi</v>
      </c>
      <c r="R141" s="33">
        <v>5</v>
      </c>
      <c r="T141" s="34">
        <f t="shared" si="26"/>
        <v>46000</v>
      </c>
      <c r="U141" s="34">
        <f t="shared" si="27"/>
        <v>230000</v>
      </c>
      <c r="X141" s="72">
        <f t="shared" si="29"/>
        <v>8</v>
      </c>
      <c r="Y141" s="35"/>
      <c r="Z141" s="34">
        <f t="shared" si="30"/>
        <v>18400</v>
      </c>
      <c r="AA141" s="80">
        <f t="shared" si="28"/>
        <v>3108</v>
      </c>
    </row>
    <row r="142" spans="1:27" ht="25.5" customHeight="1" x14ac:dyDescent="0.25">
      <c r="A142" s="17">
        <v>44888</v>
      </c>
      <c r="B142" s="78" t="str">
        <f t="shared" si="24"/>
        <v>PO2211/03109</v>
      </c>
      <c r="G142" s="24" t="s">
        <v>102</v>
      </c>
      <c r="I142" s="24" t="s">
        <v>1999</v>
      </c>
      <c r="K142" s="24" t="s">
        <v>39</v>
      </c>
      <c r="L142" s="31" t="str">
        <f t="shared" si="22"/>
        <v>Chân giò heo muối 300g</v>
      </c>
      <c r="N142" s="50" t="str">
        <f t="shared" si="25"/>
        <v>K-HCM</v>
      </c>
      <c r="Q142" s="32" t="str">
        <f t="shared" si="23"/>
        <v>Túi</v>
      </c>
      <c r="R142" s="33">
        <v>2</v>
      </c>
      <c r="T142" s="34">
        <f t="shared" si="26"/>
        <v>73431</v>
      </c>
      <c r="U142" s="34">
        <f t="shared" si="27"/>
        <v>146862</v>
      </c>
      <c r="X142" s="72">
        <f t="shared" si="29"/>
        <v>8</v>
      </c>
      <c r="Y142" s="35"/>
      <c r="Z142" s="34">
        <f t="shared" si="30"/>
        <v>11749</v>
      </c>
      <c r="AA142" s="80">
        <f t="shared" si="28"/>
        <v>3109</v>
      </c>
    </row>
    <row r="143" spans="1:27" ht="25.5" customHeight="1" x14ac:dyDescent="0.25">
      <c r="A143" s="17">
        <v>44888</v>
      </c>
      <c r="B143" s="78" t="str">
        <f t="shared" si="24"/>
        <v>PO2211/03109</v>
      </c>
      <c r="G143" s="24" t="s">
        <v>102</v>
      </c>
      <c r="I143" s="24" t="s">
        <v>1999</v>
      </c>
      <c r="K143" s="24" t="s">
        <v>55</v>
      </c>
      <c r="L143" s="31" t="str">
        <f t="shared" si="22"/>
        <v>Gà muối 500g</v>
      </c>
      <c r="N143" s="50" t="str">
        <f t="shared" si="25"/>
        <v>K-HCM</v>
      </c>
      <c r="Q143" s="32" t="str">
        <f t="shared" si="23"/>
        <v>Túi</v>
      </c>
      <c r="R143" s="33">
        <v>2</v>
      </c>
      <c r="T143" s="34">
        <f t="shared" si="26"/>
        <v>111058</v>
      </c>
      <c r="U143" s="34">
        <f t="shared" si="27"/>
        <v>222116</v>
      </c>
      <c r="X143" s="72">
        <f t="shared" si="29"/>
        <v>8</v>
      </c>
      <c r="Y143" s="35"/>
      <c r="Z143" s="34">
        <f t="shared" si="30"/>
        <v>17769</v>
      </c>
      <c r="AA143" s="80">
        <f t="shared" si="28"/>
        <v>3109</v>
      </c>
    </row>
    <row r="144" spans="1:27" ht="25.5" customHeight="1" x14ac:dyDescent="0.25">
      <c r="A144" s="17">
        <v>44888</v>
      </c>
      <c r="B144" s="78" t="str">
        <f t="shared" si="24"/>
        <v>PO2211/03109</v>
      </c>
      <c r="G144" s="24" t="s">
        <v>102</v>
      </c>
      <c r="I144" s="24" t="s">
        <v>1999</v>
      </c>
      <c r="K144" s="24" t="s">
        <v>49</v>
      </c>
      <c r="L144" s="31" t="str">
        <f t="shared" si="22"/>
        <v>Giò lụa cây 250g</v>
      </c>
      <c r="N144" s="50" t="str">
        <f t="shared" si="25"/>
        <v>K-HCM</v>
      </c>
      <c r="Q144" s="32" t="str">
        <f t="shared" si="23"/>
        <v>Túi</v>
      </c>
      <c r="R144" s="33">
        <v>3</v>
      </c>
      <c r="T144" s="34">
        <f t="shared" si="26"/>
        <v>59400</v>
      </c>
      <c r="U144" s="34">
        <f t="shared" si="27"/>
        <v>178200</v>
      </c>
      <c r="X144" s="72">
        <f t="shared" si="29"/>
        <v>8</v>
      </c>
      <c r="Y144" s="35"/>
      <c r="Z144" s="34">
        <f t="shared" si="30"/>
        <v>14256</v>
      </c>
      <c r="AA144" s="80">
        <f t="shared" si="28"/>
        <v>3109</v>
      </c>
    </row>
    <row r="145" spans="1:27" ht="25.5" customHeight="1" x14ac:dyDescent="0.25">
      <c r="A145" s="17">
        <v>44888</v>
      </c>
      <c r="B145" s="78" t="str">
        <f t="shared" si="24"/>
        <v>PO2211/03109</v>
      </c>
      <c r="G145" s="24" t="s">
        <v>102</v>
      </c>
      <c r="I145" s="24" t="s">
        <v>1999</v>
      </c>
      <c r="K145" s="24" t="s">
        <v>45</v>
      </c>
      <c r="L145" s="31" t="str">
        <f t="shared" si="22"/>
        <v>Chả nướng 300g</v>
      </c>
      <c r="N145" s="50" t="str">
        <f t="shared" si="25"/>
        <v>K-HCM</v>
      </c>
      <c r="Q145" s="32" t="str">
        <f t="shared" si="23"/>
        <v>Túi</v>
      </c>
      <c r="R145" s="33">
        <v>3</v>
      </c>
      <c r="T145" s="34">
        <f t="shared" si="26"/>
        <v>70950</v>
      </c>
      <c r="U145" s="34">
        <f t="shared" si="27"/>
        <v>212850</v>
      </c>
      <c r="X145" s="72">
        <f t="shared" si="29"/>
        <v>8</v>
      </c>
      <c r="Y145" s="35"/>
      <c r="Z145" s="34">
        <f t="shared" si="30"/>
        <v>17028</v>
      </c>
      <c r="AA145" s="80">
        <f t="shared" si="28"/>
        <v>3109</v>
      </c>
    </row>
    <row r="146" spans="1:27" ht="25.5" customHeight="1" x14ac:dyDescent="0.25">
      <c r="A146" s="17">
        <v>44888</v>
      </c>
      <c r="B146" s="78" t="str">
        <f t="shared" si="24"/>
        <v>PO2211/03109</v>
      </c>
      <c r="G146" s="24" t="s">
        <v>102</v>
      </c>
      <c r="I146" s="24" t="s">
        <v>1999</v>
      </c>
      <c r="K146" s="24" t="s">
        <v>37</v>
      </c>
      <c r="L146" s="31" t="str">
        <f t="shared" si="22"/>
        <v>Chả cốm 300g</v>
      </c>
      <c r="N146" s="50" t="str">
        <f t="shared" si="25"/>
        <v>K-HCM</v>
      </c>
      <c r="Q146" s="32" t="str">
        <f t="shared" si="23"/>
        <v>Túi</v>
      </c>
      <c r="R146" s="33">
        <v>3</v>
      </c>
      <c r="T146" s="34">
        <f t="shared" si="26"/>
        <v>74250</v>
      </c>
      <c r="U146" s="34">
        <f t="shared" si="27"/>
        <v>222750</v>
      </c>
      <c r="X146" s="72">
        <f t="shared" si="29"/>
        <v>8</v>
      </c>
      <c r="Y146" s="35"/>
      <c r="Z146" s="34">
        <f t="shared" si="30"/>
        <v>17820</v>
      </c>
      <c r="AA146" s="80">
        <f t="shared" si="28"/>
        <v>3109</v>
      </c>
    </row>
    <row r="147" spans="1:27" ht="25.5" customHeight="1" x14ac:dyDescent="0.25">
      <c r="A147" s="17">
        <v>44888</v>
      </c>
      <c r="B147" s="78" t="str">
        <f t="shared" si="24"/>
        <v>PO2211/03109</v>
      </c>
      <c r="G147" s="24" t="s">
        <v>102</v>
      </c>
      <c r="I147" s="24" t="s">
        <v>1999</v>
      </c>
      <c r="K147" s="24" t="s">
        <v>43</v>
      </c>
      <c r="L147" s="31" t="str">
        <f t="shared" si="22"/>
        <v>Chân gà sốt cay 400g</v>
      </c>
      <c r="N147" s="50" t="str">
        <f t="shared" si="25"/>
        <v>K-HCM</v>
      </c>
      <c r="Q147" s="32" t="str">
        <f t="shared" si="23"/>
        <v>Túi</v>
      </c>
      <c r="R147" s="33">
        <v>5</v>
      </c>
      <c r="T147" s="34">
        <f t="shared" si="26"/>
        <v>90750</v>
      </c>
      <c r="U147" s="34">
        <f t="shared" si="27"/>
        <v>453750</v>
      </c>
      <c r="X147" s="72">
        <f t="shared" si="29"/>
        <v>8</v>
      </c>
      <c r="Y147" s="35"/>
      <c r="Z147" s="34">
        <f t="shared" si="30"/>
        <v>36300</v>
      </c>
      <c r="AA147" s="80">
        <f t="shared" si="28"/>
        <v>3109</v>
      </c>
    </row>
    <row r="148" spans="1:27" ht="25.5" customHeight="1" x14ac:dyDescent="0.25">
      <c r="A148" s="17">
        <v>44888</v>
      </c>
      <c r="B148" s="78" t="str">
        <f t="shared" si="24"/>
        <v>PO2211/03110</v>
      </c>
      <c r="G148" s="24" t="s">
        <v>102</v>
      </c>
      <c r="I148" s="24" t="s">
        <v>2000</v>
      </c>
      <c r="K148" s="24" t="s">
        <v>39</v>
      </c>
      <c r="L148" s="31" t="str">
        <f t="shared" si="22"/>
        <v>Chân giò heo muối 300g</v>
      </c>
      <c r="N148" s="50" t="str">
        <f t="shared" si="25"/>
        <v>K-HCM</v>
      </c>
      <c r="Q148" s="32" t="str">
        <f t="shared" si="23"/>
        <v>Túi</v>
      </c>
      <c r="R148" s="33">
        <v>5</v>
      </c>
      <c r="T148" s="34">
        <f t="shared" si="26"/>
        <v>73431</v>
      </c>
      <c r="U148" s="34">
        <f t="shared" si="27"/>
        <v>367155</v>
      </c>
      <c r="X148" s="72">
        <f t="shared" si="29"/>
        <v>8</v>
      </c>
      <c r="Y148" s="35"/>
      <c r="Z148" s="34">
        <f t="shared" si="30"/>
        <v>29372</v>
      </c>
      <c r="AA148" s="80">
        <f t="shared" si="28"/>
        <v>3110</v>
      </c>
    </row>
    <row r="149" spans="1:27" ht="25.5" customHeight="1" x14ac:dyDescent="0.25">
      <c r="A149" s="17">
        <v>44888</v>
      </c>
      <c r="B149" s="78" t="str">
        <f t="shared" si="24"/>
        <v>PO2211/03110</v>
      </c>
      <c r="G149" s="24" t="s">
        <v>102</v>
      </c>
      <c r="I149" s="24" t="s">
        <v>2000</v>
      </c>
      <c r="K149" s="24" t="s">
        <v>49</v>
      </c>
      <c r="L149" s="31" t="str">
        <f t="shared" si="22"/>
        <v>Giò lụa cây 250g</v>
      </c>
      <c r="N149" s="50" t="str">
        <f t="shared" si="25"/>
        <v>K-HCM</v>
      </c>
      <c r="Q149" s="32" t="str">
        <f t="shared" si="23"/>
        <v>Túi</v>
      </c>
      <c r="R149" s="33">
        <v>4</v>
      </c>
      <c r="T149" s="34">
        <f t="shared" si="26"/>
        <v>59400</v>
      </c>
      <c r="U149" s="34">
        <f t="shared" si="27"/>
        <v>237600</v>
      </c>
      <c r="X149" s="72">
        <f t="shared" si="29"/>
        <v>8</v>
      </c>
      <c r="Y149" s="35"/>
      <c r="Z149" s="34">
        <f t="shared" si="30"/>
        <v>19008</v>
      </c>
      <c r="AA149" s="80">
        <f t="shared" si="28"/>
        <v>3110</v>
      </c>
    </row>
    <row r="150" spans="1:27" ht="25.5" customHeight="1" x14ac:dyDescent="0.25">
      <c r="A150" s="17">
        <v>44888</v>
      </c>
      <c r="B150" s="78" t="str">
        <f t="shared" si="24"/>
        <v>PO2211/03111</v>
      </c>
      <c r="G150" s="24" t="s">
        <v>135</v>
      </c>
      <c r="I150" s="24" t="s">
        <v>2001</v>
      </c>
      <c r="K150" s="24" t="s">
        <v>49</v>
      </c>
      <c r="L150" s="31" t="str">
        <f t="shared" si="22"/>
        <v>Giò lụa cây 250g</v>
      </c>
      <c r="N150" s="50" t="str">
        <f t="shared" si="25"/>
        <v>K-HCM</v>
      </c>
      <c r="Q150" s="32" t="str">
        <f t="shared" si="23"/>
        <v>Túi</v>
      </c>
      <c r="R150" s="33">
        <v>5</v>
      </c>
      <c r="T150" s="34">
        <f t="shared" si="26"/>
        <v>59400</v>
      </c>
      <c r="U150" s="34">
        <f t="shared" si="27"/>
        <v>297000</v>
      </c>
      <c r="X150" s="72">
        <f t="shared" si="29"/>
        <v>8</v>
      </c>
      <c r="Y150" s="35"/>
      <c r="Z150" s="34">
        <f t="shared" si="30"/>
        <v>23760</v>
      </c>
      <c r="AA150" s="80">
        <f t="shared" si="28"/>
        <v>3111</v>
      </c>
    </row>
    <row r="151" spans="1:27" ht="25.5" customHeight="1" x14ac:dyDescent="0.25">
      <c r="A151" s="17">
        <v>44888</v>
      </c>
      <c r="B151" s="78" t="str">
        <f t="shared" si="24"/>
        <v>PO2211/03112</v>
      </c>
      <c r="G151" s="24" t="s">
        <v>129</v>
      </c>
      <c r="I151" s="24" t="s">
        <v>2002</v>
      </c>
      <c r="K151" s="24" t="s">
        <v>39</v>
      </c>
      <c r="L151" s="31" t="str">
        <f t="shared" si="22"/>
        <v>Chân giò heo muối 300g</v>
      </c>
      <c r="N151" s="50" t="str">
        <f t="shared" si="25"/>
        <v>K-HCM</v>
      </c>
      <c r="Q151" s="32" t="str">
        <f t="shared" si="23"/>
        <v>Túi</v>
      </c>
      <c r="R151" s="36">
        <v>5</v>
      </c>
      <c r="T151" s="34">
        <f t="shared" si="26"/>
        <v>73431</v>
      </c>
      <c r="U151" s="34">
        <f t="shared" si="27"/>
        <v>367155</v>
      </c>
      <c r="X151" s="72">
        <f t="shared" si="29"/>
        <v>8</v>
      </c>
      <c r="Y151" s="35"/>
      <c r="Z151" s="34">
        <f t="shared" si="30"/>
        <v>29372</v>
      </c>
      <c r="AA151" s="80">
        <f t="shared" si="28"/>
        <v>3112</v>
      </c>
    </row>
    <row r="152" spans="1:27" ht="25.5" customHeight="1" x14ac:dyDescent="0.25">
      <c r="A152" s="17">
        <v>44888</v>
      </c>
      <c r="B152" s="78" t="str">
        <f t="shared" si="24"/>
        <v>PO2211/03112</v>
      </c>
      <c r="G152" s="24" t="s">
        <v>129</v>
      </c>
      <c r="I152" s="24" t="s">
        <v>2002</v>
      </c>
      <c r="K152" s="24" t="s">
        <v>59</v>
      </c>
      <c r="L152" s="31" t="str">
        <f t="shared" si="22"/>
        <v>Giò Tai Lưỡi Xào 250g</v>
      </c>
      <c r="N152" s="50" t="str">
        <f t="shared" si="25"/>
        <v>K-HCM</v>
      </c>
      <c r="Q152" s="32" t="str">
        <f t="shared" si="23"/>
        <v>Túi</v>
      </c>
      <c r="R152" s="36">
        <v>5</v>
      </c>
      <c r="T152" s="34">
        <f t="shared" si="26"/>
        <v>50182</v>
      </c>
      <c r="U152" s="34">
        <f t="shared" si="27"/>
        <v>250910</v>
      </c>
      <c r="X152" s="72">
        <f t="shared" si="29"/>
        <v>8</v>
      </c>
      <c r="Y152" s="35"/>
      <c r="Z152" s="34">
        <f t="shared" si="30"/>
        <v>20073</v>
      </c>
      <c r="AA152" s="80">
        <f t="shared" si="28"/>
        <v>3112</v>
      </c>
    </row>
    <row r="153" spans="1:27" ht="25.5" customHeight="1" x14ac:dyDescent="0.25">
      <c r="A153" s="17">
        <v>44888</v>
      </c>
      <c r="B153" s="78" t="str">
        <f t="shared" si="24"/>
        <v>PO2211/03113</v>
      </c>
      <c r="G153" s="24" t="s">
        <v>129</v>
      </c>
      <c r="I153" s="24" t="s">
        <v>2003</v>
      </c>
      <c r="K153" s="24" t="s">
        <v>49</v>
      </c>
      <c r="L153" s="31" t="str">
        <f t="shared" si="22"/>
        <v>Giò lụa cây 250g</v>
      </c>
      <c r="N153" s="50" t="str">
        <f t="shared" si="25"/>
        <v>K-HCM</v>
      </c>
      <c r="Q153" s="32" t="str">
        <f t="shared" si="23"/>
        <v>Túi</v>
      </c>
      <c r="R153" s="36">
        <v>6</v>
      </c>
      <c r="T153" s="34">
        <f t="shared" si="26"/>
        <v>59400</v>
      </c>
      <c r="U153" s="34">
        <f t="shared" si="27"/>
        <v>356400</v>
      </c>
      <c r="X153" s="72">
        <f t="shared" si="29"/>
        <v>8</v>
      </c>
      <c r="Y153" s="35"/>
      <c r="Z153" s="34">
        <f t="shared" si="30"/>
        <v>28512</v>
      </c>
      <c r="AA153" s="80">
        <f t="shared" si="28"/>
        <v>3113</v>
      </c>
    </row>
    <row r="154" spans="1:27" ht="25.5" customHeight="1" x14ac:dyDescent="0.25">
      <c r="A154" s="17">
        <v>44888</v>
      </c>
      <c r="B154" s="78" t="str">
        <f t="shared" si="24"/>
        <v>PO2211/03113</v>
      </c>
      <c r="G154" s="24" t="s">
        <v>129</v>
      </c>
      <c r="I154" s="24" t="s">
        <v>2003</v>
      </c>
      <c r="K154" s="24" t="s">
        <v>59</v>
      </c>
      <c r="L154" s="31" t="str">
        <f t="shared" si="22"/>
        <v>Giò Tai Lưỡi Xào 250g</v>
      </c>
      <c r="N154" s="50" t="str">
        <f t="shared" si="25"/>
        <v>K-HCM</v>
      </c>
      <c r="Q154" s="32" t="str">
        <f t="shared" si="23"/>
        <v>Túi</v>
      </c>
      <c r="R154" s="36">
        <v>6</v>
      </c>
      <c r="T154" s="34">
        <f t="shared" si="26"/>
        <v>50182</v>
      </c>
      <c r="U154" s="34">
        <f t="shared" si="27"/>
        <v>301092</v>
      </c>
      <c r="X154" s="72">
        <f t="shared" si="29"/>
        <v>8</v>
      </c>
      <c r="Y154" s="35"/>
      <c r="Z154" s="34">
        <f t="shared" si="30"/>
        <v>24087</v>
      </c>
      <c r="AA154" s="80">
        <f t="shared" si="28"/>
        <v>3113</v>
      </c>
    </row>
    <row r="155" spans="1:27" ht="25.5" customHeight="1" x14ac:dyDescent="0.25">
      <c r="A155" s="17">
        <v>44888</v>
      </c>
      <c r="B155" s="78" t="str">
        <f t="shared" si="24"/>
        <v>PO2211/03114</v>
      </c>
      <c r="G155" s="24" t="s">
        <v>129</v>
      </c>
      <c r="I155" s="24" t="s">
        <v>2004</v>
      </c>
      <c r="K155" s="24" t="s">
        <v>39</v>
      </c>
      <c r="L155" s="31" t="str">
        <f t="shared" si="22"/>
        <v>Chân giò heo muối 300g</v>
      </c>
      <c r="N155" s="50" t="str">
        <f t="shared" si="25"/>
        <v>K-HCM</v>
      </c>
      <c r="Q155" s="32" t="str">
        <f t="shared" si="23"/>
        <v>Túi</v>
      </c>
      <c r="R155" s="36">
        <v>10</v>
      </c>
      <c r="T155" s="34">
        <f t="shared" si="26"/>
        <v>73431</v>
      </c>
      <c r="U155" s="34">
        <f t="shared" si="27"/>
        <v>734310</v>
      </c>
      <c r="X155" s="72">
        <f t="shared" si="29"/>
        <v>8</v>
      </c>
      <c r="Y155" s="35"/>
      <c r="Z155" s="34">
        <f t="shared" si="30"/>
        <v>58745</v>
      </c>
      <c r="AA155" s="80">
        <f t="shared" si="28"/>
        <v>3114</v>
      </c>
    </row>
    <row r="156" spans="1:27" ht="25.5" customHeight="1" x14ac:dyDescent="0.25">
      <c r="A156" s="17">
        <v>44888</v>
      </c>
      <c r="B156" s="78" t="str">
        <f t="shared" si="24"/>
        <v>PO2211/03114</v>
      </c>
      <c r="G156" s="24" t="s">
        <v>129</v>
      </c>
      <c r="I156" s="24" t="s">
        <v>2004</v>
      </c>
      <c r="K156" s="24" t="s">
        <v>67</v>
      </c>
      <c r="L156" s="31" t="str">
        <f t="shared" si="22"/>
        <v>Tai heo muối 200g</v>
      </c>
      <c r="N156" s="50" t="str">
        <f t="shared" si="25"/>
        <v>K-HCM</v>
      </c>
      <c r="Q156" s="32" t="str">
        <f t="shared" si="23"/>
        <v>Túi</v>
      </c>
      <c r="R156" s="36">
        <v>5</v>
      </c>
      <c r="T156" s="34">
        <f t="shared" si="26"/>
        <v>55595</v>
      </c>
      <c r="U156" s="34">
        <f t="shared" si="27"/>
        <v>277975</v>
      </c>
      <c r="X156" s="72">
        <f t="shared" si="29"/>
        <v>8</v>
      </c>
      <c r="Y156" s="35"/>
      <c r="Z156" s="34">
        <f t="shared" si="30"/>
        <v>22238</v>
      </c>
      <c r="AA156" s="80">
        <f t="shared" si="28"/>
        <v>3114</v>
      </c>
    </row>
    <row r="157" spans="1:27" ht="25.5" customHeight="1" x14ac:dyDescent="0.25">
      <c r="A157" s="17">
        <v>44888</v>
      </c>
      <c r="B157" s="78" t="str">
        <f t="shared" si="24"/>
        <v>PO2211/03115</v>
      </c>
      <c r="G157" s="24" t="s">
        <v>129</v>
      </c>
      <c r="I157" s="24" t="s">
        <v>2005</v>
      </c>
      <c r="K157" s="24" t="s">
        <v>39</v>
      </c>
      <c r="L157" s="31" t="str">
        <f t="shared" si="22"/>
        <v>Chân giò heo muối 300g</v>
      </c>
      <c r="N157" s="50" t="str">
        <f t="shared" si="25"/>
        <v>K-HCM</v>
      </c>
      <c r="Q157" s="32" t="str">
        <f t="shared" si="23"/>
        <v>Túi</v>
      </c>
      <c r="R157" s="36">
        <v>5</v>
      </c>
      <c r="T157" s="34">
        <f t="shared" si="26"/>
        <v>73431</v>
      </c>
      <c r="U157" s="34">
        <f t="shared" si="27"/>
        <v>367155</v>
      </c>
      <c r="X157" s="72">
        <f t="shared" si="29"/>
        <v>8</v>
      </c>
      <c r="Y157" s="35"/>
      <c r="Z157" s="34">
        <f t="shared" si="30"/>
        <v>29372</v>
      </c>
      <c r="AA157" s="80">
        <f t="shared" si="28"/>
        <v>3115</v>
      </c>
    </row>
    <row r="158" spans="1:27" ht="25.5" customHeight="1" x14ac:dyDescent="0.25">
      <c r="A158" s="17">
        <v>44888</v>
      </c>
      <c r="B158" s="78" t="str">
        <f t="shared" si="24"/>
        <v>PO2211/03115</v>
      </c>
      <c r="G158" s="24" t="s">
        <v>129</v>
      </c>
      <c r="I158" s="24" t="s">
        <v>2005</v>
      </c>
      <c r="K158" s="24" t="s">
        <v>55</v>
      </c>
      <c r="L158" s="31" t="str">
        <f t="shared" si="22"/>
        <v>Gà muối 500g</v>
      </c>
      <c r="N158" s="50" t="str">
        <f t="shared" si="25"/>
        <v>K-HCM</v>
      </c>
      <c r="Q158" s="32" t="str">
        <f t="shared" si="23"/>
        <v>Túi</v>
      </c>
      <c r="R158" s="36">
        <v>5</v>
      </c>
      <c r="T158" s="34">
        <f t="shared" si="26"/>
        <v>111058</v>
      </c>
      <c r="U158" s="34">
        <f t="shared" si="27"/>
        <v>555290</v>
      </c>
      <c r="X158" s="72">
        <f t="shared" si="29"/>
        <v>8</v>
      </c>
      <c r="Y158" s="35"/>
      <c r="Z158" s="34">
        <f t="shared" si="30"/>
        <v>44423</v>
      </c>
      <c r="AA158" s="80">
        <f t="shared" si="28"/>
        <v>3115</v>
      </c>
    </row>
    <row r="159" spans="1:27" ht="25.5" customHeight="1" x14ac:dyDescent="0.25">
      <c r="A159" s="17">
        <v>44888</v>
      </c>
      <c r="B159" s="78" t="str">
        <f t="shared" si="24"/>
        <v>PO2211/03115</v>
      </c>
      <c r="G159" s="24" t="s">
        <v>129</v>
      </c>
      <c r="I159" s="24" t="s">
        <v>2005</v>
      </c>
      <c r="K159" s="24" t="s">
        <v>49</v>
      </c>
      <c r="L159" s="31" t="str">
        <f t="shared" si="22"/>
        <v>Giò lụa cây 250g</v>
      </c>
      <c r="N159" s="50" t="str">
        <f t="shared" si="25"/>
        <v>K-HCM</v>
      </c>
      <c r="Q159" s="32" t="str">
        <f t="shared" si="23"/>
        <v>Túi</v>
      </c>
      <c r="R159" s="36">
        <v>5</v>
      </c>
      <c r="T159" s="34">
        <f t="shared" si="26"/>
        <v>59400</v>
      </c>
      <c r="U159" s="34">
        <f t="shared" si="27"/>
        <v>297000</v>
      </c>
      <c r="X159" s="72">
        <f t="shared" si="29"/>
        <v>8</v>
      </c>
      <c r="Y159" s="35"/>
      <c r="Z159" s="34">
        <f t="shared" si="30"/>
        <v>23760</v>
      </c>
      <c r="AA159" s="80">
        <f t="shared" si="28"/>
        <v>3115</v>
      </c>
    </row>
    <row r="160" spans="1:27" ht="25.5" customHeight="1" x14ac:dyDescent="0.25">
      <c r="A160" s="17">
        <v>44888</v>
      </c>
      <c r="B160" s="78" t="str">
        <f t="shared" si="24"/>
        <v>PO2211/03116</v>
      </c>
      <c r="G160" s="24" t="s">
        <v>129</v>
      </c>
      <c r="I160" s="24" t="s">
        <v>2006</v>
      </c>
      <c r="K160" s="24" t="s">
        <v>55</v>
      </c>
      <c r="L160" s="31" t="str">
        <f t="shared" si="22"/>
        <v>Gà muối 500g</v>
      </c>
      <c r="N160" s="50" t="str">
        <f t="shared" si="25"/>
        <v>K-HCM</v>
      </c>
      <c r="Q160" s="32" t="str">
        <f t="shared" si="23"/>
        <v>Túi</v>
      </c>
      <c r="R160" s="36">
        <v>10</v>
      </c>
      <c r="T160" s="34">
        <f t="shared" si="26"/>
        <v>111058</v>
      </c>
      <c r="U160" s="34">
        <f t="shared" si="27"/>
        <v>1110580</v>
      </c>
      <c r="X160" s="72">
        <f t="shared" si="29"/>
        <v>8</v>
      </c>
      <c r="Y160" s="35"/>
      <c r="Z160" s="34">
        <f t="shared" si="30"/>
        <v>88846</v>
      </c>
      <c r="AA160" s="80">
        <f t="shared" si="28"/>
        <v>3116</v>
      </c>
    </row>
    <row r="161" spans="1:27" ht="25.5" customHeight="1" x14ac:dyDescent="0.25">
      <c r="A161" s="17">
        <v>44888</v>
      </c>
      <c r="B161" s="78" t="str">
        <f t="shared" si="24"/>
        <v>PO2211/03116</v>
      </c>
      <c r="G161" s="24" t="s">
        <v>129</v>
      </c>
      <c r="I161" s="24" t="s">
        <v>2006</v>
      </c>
      <c r="K161" s="24" t="s">
        <v>49</v>
      </c>
      <c r="L161" s="31" t="str">
        <f t="shared" si="22"/>
        <v>Giò lụa cây 250g</v>
      </c>
      <c r="N161" s="50" t="str">
        <f t="shared" si="25"/>
        <v>K-HCM</v>
      </c>
      <c r="Q161" s="32" t="str">
        <f t="shared" si="23"/>
        <v>Túi</v>
      </c>
      <c r="R161" s="36">
        <v>5</v>
      </c>
      <c r="T161" s="34">
        <f t="shared" si="26"/>
        <v>59400</v>
      </c>
      <c r="U161" s="34">
        <f t="shared" si="27"/>
        <v>297000</v>
      </c>
      <c r="X161" s="72">
        <f t="shared" si="29"/>
        <v>8</v>
      </c>
      <c r="Y161" s="35"/>
      <c r="Z161" s="34">
        <f t="shared" si="30"/>
        <v>23760</v>
      </c>
      <c r="AA161" s="80">
        <f t="shared" si="28"/>
        <v>3116</v>
      </c>
    </row>
    <row r="162" spans="1:27" ht="25.5" customHeight="1" x14ac:dyDescent="0.25">
      <c r="A162" s="17">
        <v>44888</v>
      </c>
      <c r="B162" s="78" t="str">
        <f t="shared" si="24"/>
        <v>PO2211/03117</v>
      </c>
      <c r="G162" s="24" t="s">
        <v>105</v>
      </c>
      <c r="I162" s="24" t="s">
        <v>2007</v>
      </c>
      <c r="K162" s="24" t="s">
        <v>55</v>
      </c>
      <c r="L162" s="31" t="str">
        <f t="shared" si="22"/>
        <v>Gà muối 500g</v>
      </c>
      <c r="N162" s="50" t="str">
        <f t="shared" si="25"/>
        <v>K-HCM</v>
      </c>
      <c r="Q162" s="32" t="str">
        <f t="shared" si="23"/>
        <v>Túi</v>
      </c>
      <c r="R162" s="36">
        <v>5</v>
      </c>
      <c r="T162" s="34">
        <f t="shared" si="26"/>
        <v>111058</v>
      </c>
      <c r="U162" s="34">
        <f t="shared" si="27"/>
        <v>555290</v>
      </c>
      <c r="X162" s="72">
        <f t="shared" si="29"/>
        <v>8</v>
      </c>
      <c r="Y162" s="35"/>
      <c r="Z162" s="34">
        <f t="shared" si="30"/>
        <v>44423</v>
      </c>
      <c r="AA162" s="80">
        <f t="shared" si="28"/>
        <v>3117</v>
      </c>
    </row>
    <row r="163" spans="1:27" ht="25.5" customHeight="1" x14ac:dyDescent="0.25">
      <c r="A163" s="17">
        <v>44888</v>
      </c>
      <c r="B163" s="78" t="str">
        <f t="shared" si="24"/>
        <v>PO2211/03117</v>
      </c>
      <c r="G163" s="24" t="s">
        <v>105</v>
      </c>
      <c r="I163" s="24" t="s">
        <v>2007</v>
      </c>
      <c r="K163" s="24" t="s">
        <v>59</v>
      </c>
      <c r="L163" s="31" t="str">
        <f t="shared" si="22"/>
        <v>Giò Tai Lưỡi Xào 250g</v>
      </c>
      <c r="N163" s="50" t="str">
        <f t="shared" si="25"/>
        <v>K-HCM</v>
      </c>
      <c r="Q163" s="32" t="str">
        <f t="shared" si="23"/>
        <v>Túi</v>
      </c>
      <c r="R163" s="36">
        <v>5</v>
      </c>
      <c r="T163" s="34">
        <f t="shared" si="26"/>
        <v>50182</v>
      </c>
      <c r="U163" s="34">
        <f t="shared" si="27"/>
        <v>250910</v>
      </c>
      <c r="X163" s="72">
        <f t="shared" si="29"/>
        <v>8</v>
      </c>
      <c r="Y163" s="35"/>
      <c r="Z163" s="34">
        <f t="shared" si="30"/>
        <v>20073</v>
      </c>
      <c r="AA163" s="80">
        <f t="shared" si="28"/>
        <v>3117</v>
      </c>
    </row>
    <row r="164" spans="1:27" ht="25.5" customHeight="1" x14ac:dyDescent="0.25">
      <c r="A164" s="17">
        <v>44888</v>
      </c>
      <c r="B164" s="78" t="str">
        <f t="shared" si="24"/>
        <v>PO2211/03118</v>
      </c>
      <c r="G164" s="24" t="s">
        <v>102</v>
      </c>
      <c r="I164" s="24" t="s">
        <v>2008</v>
      </c>
      <c r="K164" s="24" t="s">
        <v>45</v>
      </c>
      <c r="L164" s="31" t="str">
        <f t="shared" si="22"/>
        <v>Chả nướng 300g</v>
      </c>
      <c r="N164" s="50" t="str">
        <f t="shared" si="25"/>
        <v>K-HCM</v>
      </c>
      <c r="Q164" s="32" t="str">
        <f t="shared" si="23"/>
        <v>Túi</v>
      </c>
      <c r="R164" s="36">
        <v>6</v>
      </c>
      <c r="T164" s="34">
        <f t="shared" si="26"/>
        <v>70950</v>
      </c>
      <c r="U164" s="34">
        <f t="shared" si="27"/>
        <v>425700</v>
      </c>
      <c r="X164" s="72">
        <f t="shared" si="29"/>
        <v>8</v>
      </c>
      <c r="Y164" s="35"/>
      <c r="Z164" s="34">
        <f t="shared" si="30"/>
        <v>34056</v>
      </c>
      <c r="AA164" s="80">
        <f t="shared" si="28"/>
        <v>3118</v>
      </c>
    </row>
    <row r="165" spans="1:27" ht="25.5" customHeight="1" x14ac:dyDescent="0.25">
      <c r="A165" s="17">
        <v>44888</v>
      </c>
      <c r="B165" s="78" t="str">
        <f t="shared" si="24"/>
        <v>PO2211/03118</v>
      </c>
      <c r="G165" s="24" t="s">
        <v>102</v>
      </c>
      <c r="I165" s="24" t="s">
        <v>2008</v>
      </c>
      <c r="K165" s="24" t="s">
        <v>37</v>
      </c>
      <c r="L165" s="31" t="str">
        <f t="shared" si="22"/>
        <v>Chả cốm 300g</v>
      </c>
      <c r="N165" s="50" t="str">
        <f t="shared" si="25"/>
        <v>K-HCM</v>
      </c>
      <c r="Q165" s="32" t="str">
        <f t="shared" si="23"/>
        <v>Túi</v>
      </c>
      <c r="R165" s="36">
        <v>6</v>
      </c>
      <c r="T165" s="34">
        <f t="shared" si="26"/>
        <v>74250</v>
      </c>
      <c r="U165" s="34">
        <f t="shared" si="27"/>
        <v>445500</v>
      </c>
      <c r="X165" s="72">
        <f t="shared" si="29"/>
        <v>8</v>
      </c>
      <c r="Y165" s="35"/>
      <c r="Z165" s="34">
        <f t="shared" si="30"/>
        <v>35640</v>
      </c>
      <c r="AA165" s="80">
        <f t="shared" si="28"/>
        <v>3118</v>
      </c>
    </row>
    <row r="166" spans="1:27" ht="25.5" customHeight="1" x14ac:dyDescent="0.25">
      <c r="A166" s="17">
        <v>44888</v>
      </c>
      <c r="B166" s="78" t="str">
        <f t="shared" si="24"/>
        <v>PO2211/03118</v>
      </c>
      <c r="G166" s="24" t="s">
        <v>102</v>
      </c>
      <c r="I166" s="24" t="s">
        <v>2008</v>
      </c>
      <c r="K166" s="24" t="s">
        <v>47</v>
      </c>
      <c r="L166" s="31" t="str">
        <f t="shared" si="22"/>
        <v>Đùi gà sốt cay 500g</v>
      </c>
      <c r="N166" s="50" t="str">
        <f t="shared" si="25"/>
        <v>K-HCM</v>
      </c>
      <c r="Q166" s="32" t="str">
        <f t="shared" si="23"/>
        <v>Túi</v>
      </c>
      <c r="R166" s="36">
        <v>6</v>
      </c>
      <c r="T166" s="34">
        <f t="shared" si="26"/>
        <v>105400</v>
      </c>
      <c r="U166" s="34">
        <f t="shared" si="27"/>
        <v>632400</v>
      </c>
      <c r="X166" s="72">
        <f t="shared" si="29"/>
        <v>8</v>
      </c>
      <c r="Y166" s="35"/>
      <c r="Z166" s="34">
        <f t="shared" si="30"/>
        <v>50592</v>
      </c>
      <c r="AA166" s="80">
        <f t="shared" si="28"/>
        <v>3118</v>
      </c>
    </row>
    <row r="167" spans="1:27" ht="25.5" customHeight="1" x14ac:dyDescent="0.25">
      <c r="A167" s="17">
        <v>44888</v>
      </c>
      <c r="B167" s="78" t="str">
        <f t="shared" si="24"/>
        <v>PO2211/03118</v>
      </c>
      <c r="G167" s="24" t="s">
        <v>102</v>
      </c>
      <c r="I167" s="24" t="s">
        <v>2008</v>
      </c>
      <c r="K167" s="24" t="s">
        <v>43</v>
      </c>
      <c r="L167" s="31" t="str">
        <f t="shared" si="22"/>
        <v>Chân gà sốt cay 400g</v>
      </c>
      <c r="N167" s="50" t="str">
        <f t="shared" si="25"/>
        <v>K-HCM</v>
      </c>
      <c r="Q167" s="32" t="str">
        <f t="shared" si="23"/>
        <v>Túi</v>
      </c>
      <c r="R167" s="36">
        <v>6</v>
      </c>
      <c r="T167" s="34">
        <f t="shared" si="26"/>
        <v>90750</v>
      </c>
      <c r="U167" s="34">
        <f t="shared" si="27"/>
        <v>544500</v>
      </c>
      <c r="X167" s="72">
        <f t="shared" si="29"/>
        <v>8</v>
      </c>
      <c r="Y167" s="35"/>
      <c r="Z167" s="34">
        <f t="shared" si="30"/>
        <v>43560</v>
      </c>
      <c r="AA167" s="80">
        <f t="shared" si="28"/>
        <v>3118</v>
      </c>
    </row>
    <row r="168" spans="1:27" ht="25.5" customHeight="1" x14ac:dyDescent="0.25">
      <c r="A168" s="17">
        <v>44888</v>
      </c>
      <c r="B168" s="78" t="str">
        <f t="shared" si="24"/>
        <v>PO2211/03118</v>
      </c>
      <c r="G168" s="24" t="s">
        <v>102</v>
      </c>
      <c r="I168" s="24" t="s">
        <v>2008</v>
      </c>
      <c r="K168" s="24" t="s">
        <v>39</v>
      </c>
      <c r="L168" s="31" t="str">
        <f t="shared" si="22"/>
        <v>Chân giò heo muối 300g</v>
      </c>
      <c r="N168" s="50" t="str">
        <f t="shared" si="25"/>
        <v>K-HCM</v>
      </c>
      <c r="Q168" s="32" t="str">
        <f t="shared" si="23"/>
        <v>Túi</v>
      </c>
      <c r="R168" s="36">
        <v>5</v>
      </c>
      <c r="T168" s="34">
        <f t="shared" si="26"/>
        <v>73431</v>
      </c>
      <c r="U168" s="34">
        <f t="shared" si="27"/>
        <v>367155</v>
      </c>
      <c r="X168" s="72">
        <f t="shared" si="29"/>
        <v>8</v>
      </c>
      <c r="Y168" s="35"/>
      <c r="Z168" s="34">
        <f t="shared" si="30"/>
        <v>29372</v>
      </c>
      <c r="AA168" s="80">
        <f t="shared" si="28"/>
        <v>3118</v>
      </c>
    </row>
    <row r="169" spans="1:27" ht="25.5" customHeight="1" x14ac:dyDescent="0.25">
      <c r="A169" s="17">
        <v>44888</v>
      </c>
      <c r="B169" s="78" t="str">
        <f t="shared" si="24"/>
        <v>PO2211/03119</v>
      </c>
      <c r="G169" s="24" t="s">
        <v>129</v>
      </c>
      <c r="I169" s="24" t="s">
        <v>2009</v>
      </c>
      <c r="K169" s="24" t="s">
        <v>39</v>
      </c>
      <c r="L169" s="31" t="str">
        <f t="shared" si="22"/>
        <v>Chân giò heo muối 300g</v>
      </c>
      <c r="N169" s="50" t="str">
        <f t="shared" si="25"/>
        <v>K-HCM</v>
      </c>
      <c r="Q169" s="32" t="str">
        <f t="shared" si="23"/>
        <v>Túi</v>
      </c>
      <c r="R169" s="36">
        <v>7</v>
      </c>
      <c r="T169" s="34">
        <f t="shared" si="26"/>
        <v>73431</v>
      </c>
      <c r="U169" s="34">
        <f t="shared" si="27"/>
        <v>514017</v>
      </c>
      <c r="X169" s="72">
        <f t="shared" si="29"/>
        <v>8</v>
      </c>
      <c r="Y169" s="35"/>
      <c r="Z169" s="34">
        <f t="shared" si="30"/>
        <v>41121</v>
      </c>
      <c r="AA169" s="80">
        <f t="shared" si="28"/>
        <v>3119</v>
      </c>
    </row>
    <row r="170" spans="1:27" ht="25.5" customHeight="1" x14ac:dyDescent="0.25">
      <c r="A170" s="17">
        <v>44888</v>
      </c>
      <c r="B170" s="78" t="str">
        <f t="shared" si="24"/>
        <v>PO2211/03119</v>
      </c>
      <c r="G170" s="24" t="s">
        <v>129</v>
      </c>
      <c r="I170" s="24" t="s">
        <v>2009</v>
      </c>
      <c r="K170" s="24" t="s">
        <v>55</v>
      </c>
      <c r="L170" s="31" t="str">
        <f t="shared" si="22"/>
        <v>Gà muối 500g</v>
      </c>
      <c r="N170" s="50" t="str">
        <f t="shared" si="25"/>
        <v>K-HCM</v>
      </c>
      <c r="Q170" s="32" t="str">
        <f t="shared" si="23"/>
        <v>Túi</v>
      </c>
      <c r="R170" s="36">
        <v>1</v>
      </c>
      <c r="T170" s="34">
        <f t="shared" si="26"/>
        <v>111058</v>
      </c>
      <c r="U170" s="34">
        <f t="shared" si="27"/>
        <v>111058</v>
      </c>
      <c r="X170" s="72">
        <f t="shared" si="29"/>
        <v>8</v>
      </c>
      <c r="Y170" s="35"/>
      <c r="Z170" s="34">
        <f t="shared" si="30"/>
        <v>8885</v>
      </c>
      <c r="AA170" s="80">
        <f t="shared" si="28"/>
        <v>3119</v>
      </c>
    </row>
    <row r="171" spans="1:27" ht="25.5" customHeight="1" x14ac:dyDescent="0.25">
      <c r="A171" s="17">
        <v>44888</v>
      </c>
      <c r="B171" s="78" t="str">
        <f t="shared" si="24"/>
        <v>PO2211/03119</v>
      </c>
      <c r="G171" s="24" t="s">
        <v>129</v>
      </c>
      <c r="I171" s="24" t="s">
        <v>2009</v>
      </c>
      <c r="K171" s="24" t="s">
        <v>49</v>
      </c>
      <c r="L171" s="31" t="str">
        <f t="shared" si="22"/>
        <v>Giò lụa cây 250g</v>
      </c>
      <c r="N171" s="50" t="str">
        <f t="shared" si="25"/>
        <v>K-HCM</v>
      </c>
      <c r="Q171" s="32" t="str">
        <f t="shared" si="23"/>
        <v>Túi</v>
      </c>
      <c r="R171" s="36">
        <v>2</v>
      </c>
      <c r="T171" s="34">
        <f t="shared" si="26"/>
        <v>59400</v>
      </c>
      <c r="U171" s="34">
        <f t="shared" si="27"/>
        <v>118800</v>
      </c>
      <c r="X171" s="72">
        <f t="shared" si="29"/>
        <v>8</v>
      </c>
      <c r="Y171" s="35"/>
      <c r="Z171" s="34">
        <f t="shared" si="30"/>
        <v>9504</v>
      </c>
      <c r="AA171" s="80">
        <f t="shared" si="28"/>
        <v>3119</v>
      </c>
    </row>
    <row r="172" spans="1:27" ht="25.5" customHeight="1" x14ac:dyDescent="0.25">
      <c r="A172" s="17">
        <v>44888</v>
      </c>
      <c r="B172" s="78" t="str">
        <f t="shared" si="24"/>
        <v>PO2211/03119</v>
      </c>
      <c r="G172" s="24" t="s">
        <v>129</v>
      </c>
      <c r="I172" s="24" t="s">
        <v>2009</v>
      </c>
      <c r="K172" s="24" t="s">
        <v>59</v>
      </c>
      <c r="L172" s="31" t="str">
        <f t="shared" si="22"/>
        <v>Giò Tai Lưỡi Xào 250g</v>
      </c>
      <c r="N172" s="50" t="str">
        <f t="shared" si="25"/>
        <v>K-HCM</v>
      </c>
      <c r="Q172" s="32" t="str">
        <f t="shared" si="23"/>
        <v>Túi</v>
      </c>
      <c r="R172" s="36">
        <v>6</v>
      </c>
      <c r="T172" s="34">
        <f t="shared" si="26"/>
        <v>50182</v>
      </c>
      <c r="U172" s="34">
        <f t="shared" si="27"/>
        <v>301092</v>
      </c>
      <c r="X172" s="72">
        <f t="shared" si="29"/>
        <v>8</v>
      </c>
      <c r="Y172" s="35"/>
      <c r="Z172" s="34">
        <f t="shared" si="30"/>
        <v>24087</v>
      </c>
      <c r="AA172" s="80">
        <f t="shared" si="28"/>
        <v>3119</v>
      </c>
    </row>
    <row r="173" spans="1:27" ht="25.5" customHeight="1" x14ac:dyDescent="0.25">
      <c r="A173" s="17">
        <v>44888</v>
      </c>
      <c r="B173" s="78" t="str">
        <f t="shared" si="24"/>
        <v>PO2211/03120</v>
      </c>
      <c r="G173" s="24" t="s">
        <v>129</v>
      </c>
      <c r="I173" s="24" t="s">
        <v>2010</v>
      </c>
      <c r="K173" s="24" t="s">
        <v>39</v>
      </c>
      <c r="L173" s="31" t="str">
        <f t="shared" si="22"/>
        <v>Chân giò heo muối 300g</v>
      </c>
      <c r="N173" s="50" t="str">
        <f t="shared" si="25"/>
        <v>K-HCM</v>
      </c>
      <c r="Q173" s="32" t="str">
        <f t="shared" si="23"/>
        <v>Túi</v>
      </c>
      <c r="R173" s="36">
        <v>5</v>
      </c>
      <c r="T173" s="34">
        <f t="shared" si="26"/>
        <v>73431</v>
      </c>
      <c r="U173" s="34">
        <f t="shared" si="27"/>
        <v>367155</v>
      </c>
      <c r="X173" s="72">
        <f t="shared" si="29"/>
        <v>8</v>
      </c>
      <c r="Y173" s="35"/>
      <c r="Z173" s="34">
        <f t="shared" si="30"/>
        <v>29372</v>
      </c>
      <c r="AA173" s="80">
        <f t="shared" si="28"/>
        <v>3120</v>
      </c>
    </row>
    <row r="174" spans="1:27" ht="25.5" customHeight="1" x14ac:dyDescent="0.25">
      <c r="A174" s="17">
        <v>44888</v>
      </c>
      <c r="B174" s="78" t="str">
        <f t="shared" si="24"/>
        <v>PO2211/03120</v>
      </c>
      <c r="G174" s="24" t="s">
        <v>129</v>
      </c>
      <c r="I174" s="24" t="s">
        <v>2010</v>
      </c>
      <c r="K174" s="24" t="s">
        <v>55</v>
      </c>
      <c r="L174" s="31" t="str">
        <f t="shared" si="22"/>
        <v>Gà muối 500g</v>
      </c>
      <c r="N174" s="50" t="str">
        <f t="shared" si="25"/>
        <v>K-HCM</v>
      </c>
      <c r="Q174" s="32" t="str">
        <f t="shared" si="23"/>
        <v>Túi</v>
      </c>
      <c r="R174" s="36">
        <v>20</v>
      </c>
      <c r="T174" s="34">
        <f t="shared" si="26"/>
        <v>111058</v>
      </c>
      <c r="U174" s="34">
        <f t="shared" si="27"/>
        <v>2221160</v>
      </c>
      <c r="X174" s="72">
        <f t="shared" si="29"/>
        <v>8</v>
      </c>
      <c r="Y174" s="35"/>
      <c r="Z174" s="34">
        <f t="shared" si="30"/>
        <v>177693</v>
      </c>
      <c r="AA174" s="80">
        <f t="shared" si="28"/>
        <v>3120</v>
      </c>
    </row>
    <row r="175" spans="1:27" ht="25.5" customHeight="1" x14ac:dyDescent="0.25">
      <c r="A175" s="17">
        <v>44888</v>
      </c>
      <c r="B175" s="78" t="str">
        <f t="shared" si="24"/>
        <v>PO2211/03120</v>
      </c>
      <c r="G175" s="24" t="s">
        <v>129</v>
      </c>
      <c r="I175" s="24" t="s">
        <v>2010</v>
      </c>
      <c r="K175" s="24" t="s">
        <v>67</v>
      </c>
      <c r="L175" s="31" t="str">
        <f t="shared" si="22"/>
        <v>Tai heo muối 200g</v>
      </c>
      <c r="N175" s="50" t="str">
        <f t="shared" si="25"/>
        <v>K-HCM</v>
      </c>
      <c r="Q175" s="32" t="str">
        <f t="shared" si="23"/>
        <v>Túi</v>
      </c>
      <c r="R175" s="36">
        <v>5</v>
      </c>
      <c r="T175" s="34">
        <f t="shared" si="26"/>
        <v>55595</v>
      </c>
      <c r="U175" s="34">
        <f t="shared" si="27"/>
        <v>277975</v>
      </c>
      <c r="X175" s="72">
        <f t="shared" si="29"/>
        <v>8</v>
      </c>
      <c r="Y175" s="35"/>
      <c r="Z175" s="34">
        <f t="shared" si="30"/>
        <v>22238</v>
      </c>
      <c r="AA175" s="80">
        <f t="shared" si="28"/>
        <v>3120</v>
      </c>
    </row>
    <row r="176" spans="1:27" ht="25.5" customHeight="1" x14ac:dyDescent="0.25">
      <c r="A176" s="17">
        <v>44888</v>
      </c>
      <c r="B176" s="78" t="str">
        <f t="shared" si="24"/>
        <v>PO2211/03121</v>
      </c>
      <c r="G176" s="24" t="s">
        <v>102</v>
      </c>
      <c r="I176" s="24" t="s">
        <v>2011</v>
      </c>
      <c r="K176" s="24" t="s">
        <v>55</v>
      </c>
      <c r="L176" s="31" t="str">
        <f t="shared" si="22"/>
        <v>Gà muối 500g</v>
      </c>
      <c r="N176" s="50" t="str">
        <f t="shared" si="25"/>
        <v>K-HCM</v>
      </c>
      <c r="Q176" s="32" t="str">
        <f t="shared" si="23"/>
        <v>Túi</v>
      </c>
      <c r="R176" s="36">
        <v>6</v>
      </c>
      <c r="T176" s="34">
        <f t="shared" si="26"/>
        <v>111058</v>
      </c>
      <c r="U176" s="34">
        <f t="shared" si="27"/>
        <v>666348</v>
      </c>
      <c r="X176" s="72">
        <f t="shared" si="29"/>
        <v>8</v>
      </c>
      <c r="Y176" s="35"/>
      <c r="Z176" s="34">
        <f t="shared" si="30"/>
        <v>53308</v>
      </c>
      <c r="AA176" s="80">
        <f t="shared" si="28"/>
        <v>3121</v>
      </c>
    </row>
    <row r="177" spans="1:27" ht="25.5" customHeight="1" x14ac:dyDescent="0.25">
      <c r="A177" s="17">
        <v>44888</v>
      </c>
      <c r="B177" s="78" t="str">
        <f t="shared" si="24"/>
        <v>PO2211/03121</v>
      </c>
      <c r="G177" s="24" t="s">
        <v>102</v>
      </c>
      <c r="I177" s="24" t="s">
        <v>2011</v>
      </c>
      <c r="K177" s="24" t="s">
        <v>49</v>
      </c>
      <c r="L177" s="31" t="str">
        <f t="shared" si="22"/>
        <v>Giò lụa cây 250g</v>
      </c>
      <c r="N177" s="50" t="str">
        <f t="shared" si="25"/>
        <v>K-HCM</v>
      </c>
      <c r="Q177" s="32" t="str">
        <f t="shared" si="23"/>
        <v>Túi</v>
      </c>
      <c r="R177" s="36">
        <v>3</v>
      </c>
      <c r="T177" s="34">
        <f t="shared" si="26"/>
        <v>59400</v>
      </c>
      <c r="U177" s="34">
        <f t="shared" si="27"/>
        <v>178200</v>
      </c>
      <c r="X177" s="72">
        <f t="shared" si="29"/>
        <v>8</v>
      </c>
      <c r="Y177" s="35"/>
      <c r="Z177" s="34">
        <f t="shared" si="30"/>
        <v>14256</v>
      </c>
      <c r="AA177" s="80">
        <f t="shared" si="28"/>
        <v>3121</v>
      </c>
    </row>
    <row r="178" spans="1:27" ht="25.5" customHeight="1" x14ac:dyDescent="0.25">
      <c r="A178" s="17">
        <v>44888</v>
      </c>
      <c r="B178" s="78" t="str">
        <f t="shared" si="24"/>
        <v>PO2211/03121</v>
      </c>
      <c r="G178" s="24" t="s">
        <v>102</v>
      </c>
      <c r="I178" s="24" t="s">
        <v>2011</v>
      </c>
      <c r="K178" s="24" t="s">
        <v>47</v>
      </c>
      <c r="L178" s="31" t="str">
        <f t="shared" si="22"/>
        <v>Đùi gà sốt cay 500g</v>
      </c>
      <c r="N178" s="50" t="str">
        <f t="shared" si="25"/>
        <v>K-HCM</v>
      </c>
      <c r="Q178" s="32" t="str">
        <f t="shared" si="23"/>
        <v>Túi</v>
      </c>
      <c r="R178" s="36">
        <v>2</v>
      </c>
      <c r="T178" s="34">
        <f t="shared" si="26"/>
        <v>105400</v>
      </c>
      <c r="U178" s="34">
        <f t="shared" si="27"/>
        <v>210800</v>
      </c>
      <c r="X178" s="72">
        <f t="shared" si="29"/>
        <v>8</v>
      </c>
      <c r="Y178" s="35"/>
      <c r="Z178" s="34">
        <f t="shared" si="30"/>
        <v>16864</v>
      </c>
      <c r="AA178" s="80">
        <f t="shared" si="28"/>
        <v>3121</v>
      </c>
    </row>
    <row r="179" spans="1:27" ht="25.5" customHeight="1" x14ac:dyDescent="0.25">
      <c r="A179" s="17">
        <v>44888</v>
      </c>
      <c r="B179" s="78" t="str">
        <f t="shared" si="24"/>
        <v>PO2211/03121</v>
      </c>
      <c r="G179" s="24" t="s">
        <v>102</v>
      </c>
      <c r="I179" s="24" t="s">
        <v>2011</v>
      </c>
      <c r="K179" s="24" t="s">
        <v>43</v>
      </c>
      <c r="L179" s="31" t="str">
        <f t="shared" si="22"/>
        <v>Chân gà sốt cay 400g</v>
      </c>
      <c r="N179" s="50" t="str">
        <f t="shared" si="25"/>
        <v>K-HCM</v>
      </c>
      <c r="Q179" s="32" t="str">
        <f t="shared" si="23"/>
        <v>Túi</v>
      </c>
      <c r="R179" s="36">
        <v>2</v>
      </c>
      <c r="T179" s="34">
        <f t="shared" si="26"/>
        <v>90750</v>
      </c>
      <c r="U179" s="34">
        <f t="shared" si="27"/>
        <v>181500</v>
      </c>
      <c r="X179" s="72">
        <f t="shared" si="29"/>
        <v>8</v>
      </c>
      <c r="Y179" s="35"/>
      <c r="Z179" s="34">
        <f t="shared" si="30"/>
        <v>14520</v>
      </c>
      <c r="AA179" s="80">
        <f t="shared" si="28"/>
        <v>3121</v>
      </c>
    </row>
    <row r="180" spans="1:27" ht="25.5" customHeight="1" x14ac:dyDescent="0.25">
      <c r="A180" s="17">
        <v>44888</v>
      </c>
      <c r="B180" s="78" t="str">
        <f t="shared" si="24"/>
        <v>PO2211/03122</v>
      </c>
      <c r="G180" s="24" t="s">
        <v>135</v>
      </c>
      <c r="I180" s="24" t="s">
        <v>2012</v>
      </c>
      <c r="K180" s="24" t="s">
        <v>55</v>
      </c>
      <c r="L180" s="31" t="str">
        <f t="shared" si="22"/>
        <v>Gà muối 500g</v>
      </c>
      <c r="N180" s="50" t="str">
        <f t="shared" si="25"/>
        <v>K-HCM</v>
      </c>
      <c r="Q180" s="32" t="str">
        <f t="shared" si="23"/>
        <v>Túi</v>
      </c>
      <c r="R180" s="36">
        <v>5</v>
      </c>
      <c r="T180" s="34">
        <f t="shared" si="26"/>
        <v>111058</v>
      </c>
      <c r="U180" s="34">
        <f t="shared" si="27"/>
        <v>555290</v>
      </c>
      <c r="X180" s="72">
        <f t="shared" si="29"/>
        <v>8</v>
      </c>
      <c r="Y180" s="35"/>
      <c r="Z180" s="34">
        <f t="shared" si="30"/>
        <v>44423</v>
      </c>
      <c r="AA180" s="80">
        <f t="shared" si="28"/>
        <v>3122</v>
      </c>
    </row>
    <row r="181" spans="1:27" ht="25.5" customHeight="1" x14ac:dyDescent="0.25">
      <c r="A181" s="17">
        <v>44888</v>
      </c>
      <c r="B181" s="78" t="str">
        <f t="shared" si="24"/>
        <v>PO2211/03123</v>
      </c>
      <c r="G181" s="24" t="s">
        <v>124</v>
      </c>
      <c r="I181" s="24" t="s">
        <v>2013</v>
      </c>
      <c r="K181" s="24" t="s">
        <v>55</v>
      </c>
      <c r="L181" s="31" t="str">
        <f t="shared" si="22"/>
        <v>Gà muối 500g</v>
      </c>
      <c r="N181" s="50" t="str">
        <f t="shared" si="25"/>
        <v>K-HCM</v>
      </c>
      <c r="Q181" s="32" t="str">
        <f t="shared" si="23"/>
        <v>Túi</v>
      </c>
      <c r="R181" s="36">
        <v>8</v>
      </c>
      <c r="T181" s="34">
        <f t="shared" si="26"/>
        <v>111058</v>
      </c>
      <c r="U181" s="34">
        <f t="shared" si="27"/>
        <v>888464</v>
      </c>
      <c r="X181" s="72">
        <f t="shared" si="29"/>
        <v>8</v>
      </c>
      <c r="Y181" s="35"/>
      <c r="Z181" s="34">
        <f t="shared" si="30"/>
        <v>71077</v>
      </c>
      <c r="AA181" s="80">
        <f t="shared" si="28"/>
        <v>3123</v>
      </c>
    </row>
    <row r="182" spans="1:27" ht="25.5" customHeight="1" x14ac:dyDescent="0.25">
      <c r="A182" s="17">
        <v>44888</v>
      </c>
      <c r="B182" s="78" t="str">
        <f t="shared" si="24"/>
        <v>PO2211/03123</v>
      </c>
      <c r="G182" s="24" t="s">
        <v>124</v>
      </c>
      <c r="I182" s="24" t="s">
        <v>2013</v>
      </c>
      <c r="K182" s="24" t="s">
        <v>67</v>
      </c>
      <c r="L182" s="31" t="str">
        <f t="shared" si="22"/>
        <v>Tai heo muối 200g</v>
      </c>
      <c r="N182" s="50" t="str">
        <f t="shared" si="25"/>
        <v>K-HCM</v>
      </c>
      <c r="Q182" s="32" t="str">
        <f t="shared" si="23"/>
        <v>Túi</v>
      </c>
      <c r="R182" s="36">
        <v>6</v>
      </c>
      <c r="T182" s="34">
        <f t="shared" si="26"/>
        <v>55595</v>
      </c>
      <c r="U182" s="34">
        <f t="shared" si="27"/>
        <v>333570</v>
      </c>
      <c r="X182" s="72">
        <f t="shared" si="29"/>
        <v>8</v>
      </c>
      <c r="Y182" s="35"/>
      <c r="Z182" s="34">
        <f t="shared" si="30"/>
        <v>26686</v>
      </c>
      <c r="AA182" s="80">
        <f t="shared" si="28"/>
        <v>3123</v>
      </c>
    </row>
    <row r="183" spans="1:27" ht="25.5" customHeight="1" x14ac:dyDescent="0.25">
      <c r="A183" s="17">
        <v>44888</v>
      </c>
      <c r="B183" s="78" t="str">
        <f t="shared" si="24"/>
        <v>PO2211/03123</v>
      </c>
      <c r="G183" s="24" t="s">
        <v>124</v>
      </c>
      <c r="I183" s="24" t="s">
        <v>2013</v>
      </c>
      <c r="K183" s="24" t="s">
        <v>59</v>
      </c>
      <c r="L183" s="31" t="str">
        <f t="shared" si="22"/>
        <v>Giò Tai Lưỡi Xào 250g</v>
      </c>
      <c r="N183" s="50" t="str">
        <f t="shared" si="25"/>
        <v>K-HCM</v>
      </c>
      <c r="Q183" s="32" t="str">
        <f t="shared" si="23"/>
        <v>Túi</v>
      </c>
      <c r="R183" s="36">
        <v>6</v>
      </c>
      <c r="T183" s="34">
        <f t="shared" si="26"/>
        <v>50182</v>
      </c>
      <c r="U183" s="34">
        <f t="shared" si="27"/>
        <v>301092</v>
      </c>
      <c r="X183" s="72">
        <f t="shared" si="29"/>
        <v>8</v>
      </c>
      <c r="Y183" s="35"/>
      <c r="Z183" s="34">
        <f t="shared" si="30"/>
        <v>24087</v>
      </c>
      <c r="AA183" s="80">
        <f t="shared" si="28"/>
        <v>3123</v>
      </c>
    </row>
    <row r="184" spans="1:27" ht="25.5" customHeight="1" x14ac:dyDescent="0.25">
      <c r="A184" s="17">
        <v>44888</v>
      </c>
      <c r="B184" s="78" t="str">
        <f t="shared" si="24"/>
        <v>PO2211/03124</v>
      </c>
      <c r="G184" s="24" t="s">
        <v>103</v>
      </c>
      <c r="I184" s="24" t="s">
        <v>2014</v>
      </c>
      <c r="K184" s="24" t="s">
        <v>55</v>
      </c>
      <c r="L184" s="31" t="str">
        <f t="shared" si="22"/>
        <v>Gà muối 500g</v>
      </c>
      <c r="N184" s="50" t="str">
        <f t="shared" si="25"/>
        <v>K-HCM</v>
      </c>
      <c r="Q184" s="32" t="str">
        <f t="shared" si="23"/>
        <v>Túi</v>
      </c>
      <c r="R184" s="36">
        <v>5</v>
      </c>
      <c r="T184" s="34">
        <f t="shared" si="26"/>
        <v>111058</v>
      </c>
      <c r="U184" s="34">
        <f t="shared" si="27"/>
        <v>555290</v>
      </c>
      <c r="X184" s="72">
        <f t="shared" si="29"/>
        <v>8</v>
      </c>
      <c r="Y184" s="35"/>
      <c r="Z184" s="34">
        <f t="shared" si="30"/>
        <v>44423</v>
      </c>
      <c r="AA184" s="80">
        <f t="shared" si="28"/>
        <v>3124</v>
      </c>
    </row>
    <row r="185" spans="1:27" ht="25.5" customHeight="1" x14ac:dyDescent="0.25">
      <c r="A185" s="17">
        <v>44888</v>
      </c>
      <c r="B185" s="78" t="str">
        <f t="shared" si="24"/>
        <v>PO2211/03124</v>
      </c>
      <c r="G185" s="24" t="s">
        <v>103</v>
      </c>
      <c r="I185" s="24" t="s">
        <v>2014</v>
      </c>
      <c r="K185" s="24" t="s">
        <v>59</v>
      </c>
      <c r="L185" s="31" t="str">
        <f t="shared" si="22"/>
        <v>Giò Tai Lưỡi Xào 250g</v>
      </c>
      <c r="N185" s="50" t="str">
        <f t="shared" si="25"/>
        <v>K-HCM</v>
      </c>
      <c r="Q185" s="32" t="str">
        <f t="shared" si="23"/>
        <v>Túi</v>
      </c>
      <c r="R185" s="36">
        <v>5</v>
      </c>
      <c r="T185" s="34">
        <f t="shared" si="26"/>
        <v>50182</v>
      </c>
      <c r="U185" s="34">
        <f t="shared" si="27"/>
        <v>250910</v>
      </c>
      <c r="X185" s="72">
        <f t="shared" si="29"/>
        <v>8</v>
      </c>
      <c r="Y185" s="35"/>
      <c r="Z185" s="34">
        <f t="shared" si="30"/>
        <v>20073</v>
      </c>
      <c r="AA185" s="80">
        <f t="shared" si="28"/>
        <v>3124</v>
      </c>
    </row>
    <row r="186" spans="1:27" ht="25.5" customHeight="1" x14ac:dyDescent="0.25">
      <c r="A186" s="17">
        <v>44888</v>
      </c>
      <c r="B186" s="78" t="str">
        <f t="shared" si="24"/>
        <v>PO2211/03125</v>
      </c>
      <c r="G186" s="24" t="s">
        <v>129</v>
      </c>
      <c r="I186" s="24" t="s">
        <v>2015</v>
      </c>
      <c r="K186" s="24" t="s">
        <v>39</v>
      </c>
      <c r="L186" s="31" t="str">
        <f t="shared" si="22"/>
        <v>Chân giò heo muối 300g</v>
      </c>
      <c r="N186" s="50" t="str">
        <f t="shared" si="25"/>
        <v>K-HCM</v>
      </c>
      <c r="Q186" s="32" t="str">
        <f t="shared" si="23"/>
        <v>Túi</v>
      </c>
      <c r="R186" s="36">
        <v>5</v>
      </c>
      <c r="T186" s="34">
        <f t="shared" si="26"/>
        <v>73431</v>
      </c>
      <c r="U186" s="34">
        <f t="shared" si="27"/>
        <v>367155</v>
      </c>
      <c r="X186" s="72">
        <f t="shared" si="29"/>
        <v>8</v>
      </c>
      <c r="Y186" s="35"/>
      <c r="Z186" s="34">
        <f t="shared" si="30"/>
        <v>29372</v>
      </c>
      <c r="AA186" s="80">
        <f t="shared" si="28"/>
        <v>3125</v>
      </c>
    </row>
    <row r="187" spans="1:27" ht="25.5" customHeight="1" x14ac:dyDescent="0.25">
      <c r="A187" s="17">
        <v>44888</v>
      </c>
      <c r="B187" s="78" t="str">
        <f t="shared" si="24"/>
        <v>PO2211/03125</v>
      </c>
      <c r="G187" s="24" t="s">
        <v>129</v>
      </c>
      <c r="I187" s="24" t="s">
        <v>2015</v>
      </c>
      <c r="K187" s="24" t="s">
        <v>49</v>
      </c>
      <c r="L187" s="31" t="str">
        <f t="shared" si="22"/>
        <v>Giò lụa cây 250g</v>
      </c>
      <c r="N187" s="50" t="str">
        <f t="shared" si="25"/>
        <v>K-HCM</v>
      </c>
      <c r="Q187" s="32" t="str">
        <f t="shared" si="23"/>
        <v>Túi</v>
      </c>
      <c r="R187" s="36">
        <v>5</v>
      </c>
      <c r="T187" s="34">
        <f t="shared" si="26"/>
        <v>59400</v>
      </c>
      <c r="U187" s="34">
        <f t="shared" si="27"/>
        <v>297000</v>
      </c>
      <c r="X187" s="72">
        <f t="shared" si="29"/>
        <v>8</v>
      </c>
      <c r="Y187" s="35"/>
      <c r="Z187" s="34">
        <f t="shared" si="30"/>
        <v>23760</v>
      </c>
      <c r="AA187" s="80">
        <f t="shared" si="28"/>
        <v>3125</v>
      </c>
    </row>
    <row r="188" spans="1:27" ht="25.5" customHeight="1" x14ac:dyDescent="0.25">
      <c r="A188" s="17">
        <v>44888</v>
      </c>
      <c r="B188" s="78" t="str">
        <f t="shared" si="24"/>
        <v>PO2211/03125</v>
      </c>
      <c r="G188" s="24" t="s">
        <v>129</v>
      </c>
      <c r="I188" s="24" t="s">
        <v>2015</v>
      </c>
      <c r="K188" s="24" t="s">
        <v>65</v>
      </c>
      <c r="L188" s="31" t="str">
        <f t="shared" si="22"/>
        <v>Mọc Nấm Hương 250g</v>
      </c>
      <c r="N188" s="50" t="str">
        <f t="shared" si="25"/>
        <v>K-HCM</v>
      </c>
      <c r="Q188" s="32" t="str">
        <f t="shared" si="23"/>
        <v>Túi</v>
      </c>
      <c r="R188" s="36">
        <v>10</v>
      </c>
      <c r="T188" s="34">
        <f t="shared" si="26"/>
        <v>46000</v>
      </c>
      <c r="U188" s="34">
        <f t="shared" si="27"/>
        <v>460000</v>
      </c>
      <c r="X188" s="72">
        <f t="shared" si="29"/>
        <v>8</v>
      </c>
      <c r="Y188" s="35"/>
      <c r="Z188" s="34">
        <f t="shared" si="30"/>
        <v>36800</v>
      </c>
      <c r="AA188" s="80">
        <f t="shared" si="28"/>
        <v>3125</v>
      </c>
    </row>
    <row r="189" spans="1:27" ht="25.5" customHeight="1" x14ac:dyDescent="0.25">
      <c r="A189" s="17">
        <v>44888</v>
      </c>
      <c r="B189" s="78" t="str">
        <f t="shared" si="24"/>
        <v>PO2211/03126</v>
      </c>
      <c r="G189" s="24" t="s">
        <v>103</v>
      </c>
      <c r="I189" s="24" t="s">
        <v>2016</v>
      </c>
      <c r="K189" s="24" t="s">
        <v>39</v>
      </c>
      <c r="L189" s="31" t="str">
        <f t="shared" si="22"/>
        <v>Chân giò heo muối 300g</v>
      </c>
      <c r="N189" s="50" t="str">
        <f t="shared" si="25"/>
        <v>K-HCM</v>
      </c>
      <c r="Q189" s="32" t="str">
        <f t="shared" si="23"/>
        <v>Túi</v>
      </c>
      <c r="R189" s="36">
        <v>5</v>
      </c>
      <c r="T189" s="34">
        <f t="shared" si="26"/>
        <v>73431</v>
      </c>
      <c r="U189" s="34">
        <f t="shared" si="27"/>
        <v>367155</v>
      </c>
      <c r="X189" s="72">
        <f t="shared" si="29"/>
        <v>8</v>
      </c>
      <c r="Y189" s="35"/>
      <c r="Z189" s="34">
        <f t="shared" si="30"/>
        <v>29372</v>
      </c>
      <c r="AA189" s="80">
        <f t="shared" si="28"/>
        <v>3126</v>
      </c>
    </row>
    <row r="190" spans="1:27" ht="25.5" customHeight="1" x14ac:dyDescent="0.25">
      <c r="A190" s="17">
        <v>44888</v>
      </c>
      <c r="B190" s="78" t="str">
        <f t="shared" si="24"/>
        <v>PO2211/03126</v>
      </c>
      <c r="G190" s="24" t="s">
        <v>103</v>
      </c>
      <c r="I190" s="24" t="s">
        <v>2016</v>
      </c>
      <c r="K190" s="24" t="s">
        <v>55</v>
      </c>
      <c r="L190" s="31" t="str">
        <f t="shared" si="22"/>
        <v>Gà muối 500g</v>
      </c>
      <c r="N190" s="50" t="str">
        <f t="shared" si="25"/>
        <v>K-HCM</v>
      </c>
      <c r="Q190" s="32" t="str">
        <f t="shared" si="23"/>
        <v>Túi</v>
      </c>
      <c r="R190" s="36">
        <v>10</v>
      </c>
      <c r="T190" s="34">
        <f t="shared" si="26"/>
        <v>111058</v>
      </c>
      <c r="U190" s="34">
        <f t="shared" si="27"/>
        <v>1110580</v>
      </c>
      <c r="X190" s="72">
        <f t="shared" si="29"/>
        <v>8</v>
      </c>
      <c r="Y190" s="35"/>
      <c r="Z190" s="34">
        <f t="shared" si="30"/>
        <v>88846</v>
      </c>
      <c r="AA190" s="80">
        <f t="shared" si="28"/>
        <v>3126</v>
      </c>
    </row>
    <row r="191" spans="1:27" ht="25.5" customHeight="1" x14ac:dyDescent="0.25">
      <c r="A191" s="17">
        <v>44888</v>
      </c>
      <c r="B191" s="78" t="str">
        <f t="shared" si="24"/>
        <v>PO2211/03127</v>
      </c>
      <c r="G191" s="24" t="s">
        <v>129</v>
      </c>
      <c r="I191" s="24" t="s">
        <v>2017</v>
      </c>
      <c r="K191" s="24" t="s">
        <v>55</v>
      </c>
      <c r="L191" s="31" t="str">
        <f t="shared" si="22"/>
        <v>Gà muối 500g</v>
      </c>
      <c r="N191" s="50" t="str">
        <f t="shared" si="25"/>
        <v>K-HCM</v>
      </c>
      <c r="Q191" s="32" t="str">
        <f t="shared" si="23"/>
        <v>Túi</v>
      </c>
      <c r="R191" s="36">
        <v>5</v>
      </c>
      <c r="T191" s="34">
        <f t="shared" si="26"/>
        <v>111058</v>
      </c>
      <c r="U191" s="34">
        <f t="shared" si="27"/>
        <v>555290</v>
      </c>
      <c r="X191" s="72">
        <f t="shared" si="29"/>
        <v>8</v>
      </c>
      <c r="Y191" s="35"/>
      <c r="Z191" s="34">
        <f t="shared" si="30"/>
        <v>44423</v>
      </c>
      <c r="AA191" s="80">
        <f t="shared" si="28"/>
        <v>3127</v>
      </c>
    </row>
    <row r="192" spans="1:27" ht="25.5" customHeight="1" x14ac:dyDescent="0.25">
      <c r="A192" s="17">
        <v>44888</v>
      </c>
      <c r="B192" s="78" t="str">
        <f t="shared" si="24"/>
        <v>PO2211/03127</v>
      </c>
      <c r="G192" s="24" t="s">
        <v>129</v>
      </c>
      <c r="I192" s="24" t="s">
        <v>2017</v>
      </c>
      <c r="K192" s="24" t="s">
        <v>49</v>
      </c>
      <c r="L192" s="31" t="str">
        <f t="shared" si="22"/>
        <v>Giò lụa cây 250g</v>
      </c>
      <c r="N192" s="50" t="str">
        <f t="shared" si="25"/>
        <v>K-HCM</v>
      </c>
      <c r="Q192" s="32" t="str">
        <f t="shared" si="23"/>
        <v>Túi</v>
      </c>
      <c r="R192" s="36">
        <v>3</v>
      </c>
      <c r="T192" s="34">
        <f t="shared" si="26"/>
        <v>59400</v>
      </c>
      <c r="U192" s="34">
        <f t="shared" si="27"/>
        <v>178200</v>
      </c>
      <c r="X192" s="72">
        <f t="shared" si="29"/>
        <v>8</v>
      </c>
      <c r="Y192" s="35"/>
      <c r="Z192" s="34">
        <f t="shared" si="30"/>
        <v>14256</v>
      </c>
      <c r="AA192" s="80">
        <f t="shared" si="28"/>
        <v>3127</v>
      </c>
    </row>
    <row r="193" spans="1:27" ht="25.5" customHeight="1" x14ac:dyDescent="0.25">
      <c r="A193" s="17">
        <v>44888</v>
      </c>
      <c r="B193" s="78" t="str">
        <f t="shared" si="24"/>
        <v>PO2211/03128</v>
      </c>
      <c r="G193" s="24" t="s">
        <v>138</v>
      </c>
      <c r="I193" s="24" t="s">
        <v>2018</v>
      </c>
      <c r="K193" s="24" t="s">
        <v>39</v>
      </c>
      <c r="L193" s="31" t="str">
        <f t="shared" si="22"/>
        <v>Chân giò heo muối 300g</v>
      </c>
      <c r="N193" s="50" t="str">
        <f t="shared" si="25"/>
        <v>K-HCM</v>
      </c>
      <c r="Q193" s="32" t="str">
        <f t="shared" si="23"/>
        <v>Túi</v>
      </c>
      <c r="R193" s="36">
        <v>3</v>
      </c>
      <c r="T193" s="34">
        <f t="shared" si="26"/>
        <v>73431</v>
      </c>
      <c r="U193" s="34">
        <f t="shared" si="27"/>
        <v>220293</v>
      </c>
      <c r="X193" s="72">
        <f t="shared" si="29"/>
        <v>8</v>
      </c>
      <c r="Y193" s="35"/>
      <c r="Z193" s="34">
        <f t="shared" si="30"/>
        <v>17623</v>
      </c>
      <c r="AA193" s="80">
        <f t="shared" si="28"/>
        <v>3128</v>
      </c>
    </row>
    <row r="194" spans="1:27" ht="25.5" customHeight="1" x14ac:dyDescent="0.25">
      <c r="A194" s="17">
        <v>44888</v>
      </c>
      <c r="B194" s="78" t="str">
        <f t="shared" si="24"/>
        <v>PO2211/03128</v>
      </c>
      <c r="G194" s="24" t="s">
        <v>138</v>
      </c>
      <c r="I194" s="24" t="s">
        <v>2018</v>
      </c>
      <c r="K194" s="24" t="s">
        <v>55</v>
      </c>
      <c r="L194" s="31" t="str">
        <f t="shared" ref="L194:L257" si="31">IF(K194&lt;&gt;"",VLOOKUP(K194,tenhang,2,0),"")</f>
        <v>Gà muối 500g</v>
      </c>
      <c r="N194" s="50" t="str">
        <f t="shared" si="25"/>
        <v>K-HCM</v>
      </c>
      <c r="Q194" s="32" t="str">
        <f t="shared" ref="Q194:Q257" si="32">IF(K194&lt;&gt;"",VLOOKUP(K194,tenhang,3,0),"")</f>
        <v>Túi</v>
      </c>
      <c r="R194" s="36">
        <v>3</v>
      </c>
      <c r="T194" s="34">
        <f t="shared" si="26"/>
        <v>111058</v>
      </c>
      <c r="U194" s="34">
        <f t="shared" si="27"/>
        <v>333174</v>
      </c>
      <c r="X194" s="72">
        <f t="shared" si="29"/>
        <v>8</v>
      </c>
      <c r="Y194" s="35"/>
      <c r="Z194" s="34">
        <f t="shared" si="30"/>
        <v>26654</v>
      </c>
      <c r="AA194" s="80">
        <f t="shared" si="28"/>
        <v>3128</v>
      </c>
    </row>
    <row r="195" spans="1:27" ht="25.5" customHeight="1" x14ac:dyDescent="0.25">
      <c r="A195" s="17">
        <v>44888</v>
      </c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>PO2211/03128</v>
      </c>
      <c r="G195" s="24" t="s">
        <v>138</v>
      </c>
      <c r="I195" s="24" t="s">
        <v>2018</v>
      </c>
      <c r="K195" s="24" t="s">
        <v>67</v>
      </c>
      <c r="L195" s="31" t="str">
        <f t="shared" si="31"/>
        <v>Tai heo muối 200g</v>
      </c>
      <c r="N195" s="50" t="str">
        <f t="shared" ref="N195:N258" si="34">IF(K195&lt;&gt;"","K-HCM","")</f>
        <v>K-HCM</v>
      </c>
      <c r="Q195" s="32" t="str">
        <f t="shared" si="32"/>
        <v>Túi</v>
      </c>
      <c r="R195" s="36">
        <v>3</v>
      </c>
      <c r="T195" s="34">
        <f t="shared" ref="T195:T258" si="35">IF(K195&lt;&gt;"",VLOOKUP(K195,tenhang,4,0),0)</f>
        <v>55595</v>
      </c>
      <c r="U195" s="34">
        <f t="shared" ref="U195:U258" si="36">R195*T195</f>
        <v>166785</v>
      </c>
      <c r="X195" s="72">
        <f t="shared" si="29"/>
        <v>8</v>
      </c>
      <c r="Y195" s="35"/>
      <c r="Z195" s="34">
        <f t="shared" si="30"/>
        <v>13343</v>
      </c>
      <c r="AA195" s="80">
        <f t="shared" si="28"/>
        <v>3128</v>
      </c>
    </row>
    <row r="196" spans="1:27" ht="25.5" customHeight="1" x14ac:dyDescent="0.25">
      <c r="A196" s="17">
        <v>44888</v>
      </c>
      <c r="B196" s="78" t="str">
        <f t="shared" si="33"/>
        <v>PO2211/03128</v>
      </c>
      <c r="G196" s="24" t="s">
        <v>138</v>
      </c>
      <c r="I196" s="24" t="s">
        <v>2018</v>
      </c>
      <c r="K196" s="24" t="s">
        <v>63</v>
      </c>
      <c r="L196" s="31" t="str">
        <f t="shared" si="31"/>
        <v>Giò tai nấm hương 500g</v>
      </c>
      <c r="N196" s="50" t="str">
        <f t="shared" si="34"/>
        <v>K-HCM</v>
      </c>
      <c r="Q196" s="32" t="str">
        <f t="shared" si="32"/>
        <v>Túi</v>
      </c>
      <c r="R196" s="36">
        <v>3</v>
      </c>
      <c r="T196" s="34">
        <f t="shared" si="35"/>
        <v>101989</v>
      </c>
      <c r="U196" s="34">
        <f t="shared" si="36"/>
        <v>305967</v>
      </c>
      <c r="X196" s="72">
        <f t="shared" si="29"/>
        <v>8</v>
      </c>
      <c r="Y196" s="35"/>
      <c r="Z196" s="34">
        <f t="shared" si="30"/>
        <v>24477</v>
      </c>
      <c r="AA196" s="80">
        <f t="shared" ref="AA196:AA259" si="37">IF(I196&lt;&gt;"",IF(I196=I195,AA195,AA195+1),"")</f>
        <v>3128</v>
      </c>
    </row>
    <row r="197" spans="1:27" ht="25.5" customHeight="1" x14ac:dyDescent="0.25">
      <c r="A197" s="17">
        <v>44888</v>
      </c>
      <c r="B197" s="78" t="str">
        <f t="shared" si="33"/>
        <v>PO2211/03128</v>
      </c>
      <c r="G197" s="24" t="s">
        <v>138</v>
      </c>
      <c r="I197" s="24" t="s">
        <v>2018</v>
      </c>
      <c r="K197" s="24" t="s">
        <v>59</v>
      </c>
      <c r="L197" s="31" t="str">
        <f t="shared" si="31"/>
        <v>Giò Tai Lưỡi Xào 250g</v>
      </c>
      <c r="N197" s="50" t="str">
        <f t="shared" si="34"/>
        <v>K-HCM</v>
      </c>
      <c r="Q197" s="32" t="str">
        <f t="shared" si="32"/>
        <v>Túi</v>
      </c>
      <c r="R197" s="36">
        <v>3</v>
      </c>
      <c r="T197" s="34">
        <f t="shared" si="35"/>
        <v>50182</v>
      </c>
      <c r="U197" s="34">
        <f t="shared" si="36"/>
        <v>150546</v>
      </c>
      <c r="X197" s="72">
        <f t="shared" si="29"/>
        <v>8</v>
      </c>
      <c r="Y197" s="35"/>
      <c r="Z197" s="34">
        <f t="shared" si="30"/>
        <v>12044</v>
      </c>
      <c r="AA197" s="80">
        <f t="shared" si="37"/>
        <v>3128</v>
      </c>
    </row>
    <row r="198" spans="1:27" ht="25.5" customHeight="1" x14ac:dyDescent="0.25">
      <c r="A198" s="17">
        <v>44888</v>
      </c>
      <c r="B198" s="78" t="str">
        <f t="shared" si="33"/>
        <v>PO2211/03128</v>
      </c>
      <c r="G198" s="24" t="s">
        <v>138</v>
      </c>
      <c r="I198" s="24" t="s">
        <v>2018</v>
      </c>
      <c r="K198" s="24" t="s">
        <v>65</v>
      </c>
      <c r="L198" s="31" t="str">
        <f t="shared" si="31"/>
        <v>Mọc Nấm Hương 250g</v>
      </c>
      <c r="N198" s="50" t="str">
        <f t="shared" si="34"/>
        <v>K-HCM</v>
      </c>
      <c r="Q198" s="32" t="str">
        <f t="shared" si="32"/>
        <v>Túi</v>
      </c>
      <c r="R198" s="36">
        <v>3</v>
      </c>
      <c r="T198" s="34">
        <f t="shared" si="35"/>
        <v>46000</v>
      </c>
      <c r="U198" s="34">
        <f t="shared" si="36"/>
        <v>138000</v>
      </c>
      <c r="X198" s="72">
        <f t="shared" si="29"/>
        <v>8</v>
      </c>
      <c r="Y198" s="35"/>
      <c r="Z198" s="34">
        <f t="shared" si="30"/>
        <v>11040</v>
      </c>
      <c r="AA198" s="80">
        <f t="shared" si="37"/>
        <v>3128</v>
      </c>
    </row>
    <row r="199" spans="1:27" ht="25.5" customHeight="1" x14ac:dyDescent="0.25">
      <c r="A199" s="17">
        <v>44888</v>
      </c>
      <c r="B199" s="78" t="str">
        <f t="shared" si="33"/>
        <v>PO2211/03129</v>
      </c>
      <c r="G199" s="24" t="s">
        <v>105</v>
      </c>
      <c r="I199" s="24" t="s">
        <v>2019</v>
      </c>
      <c r="K199" s="24" t="s">
        <v>55</v>
      </c>
      <c r="L199" s="31" t="str">
        <f t="shared" si="31"/>
        <v>Gà muối 500g</v>
      </c>
      <c r="N199" s="50" t="str">
        <f t="shared" si="34"/>
        <v>K-HCM</v>
      </c>
      <c r="Q199" s="32" t="str">
        <f t="shared" si="32"/>
        <v>Túi</v>
      </c>
      <c r="R199" s="36">
        <v>5</v>
      </c>
      <c r="T199" s="34">
        <f t="shared" si="35"/>
        <v>111058</v>
      </c>
      <c r="U199" s="34">
        <f t="shared" si="36"/>
        <v>555290</v>
      </c>
      <c r="X199" s="72">
        <f t="shared" si="29"/>
        <v>8</v>
      </c>
      <c r="Y199" s="35"/>
      <c r="Z199" s="34">
        <f t="shared" si="30"/>
        <v>44423</v>
      </c>
      <c r="AA199" s="80">
        <f t="shared" si="37"/>
        <v>3129</v>
      </c>
    </row>
    <row r="200" spans="1:27" ht="25.5" customHeight="1" x14ac:dyDescent="0.25">
      <c r="A200" s="17">
        <v>44888</v>
      </c>
      <c r="B200" s="78" t="str">
        <f t="shared" si="33"/>
        <v>PO2211/03129</v>
      </c>
      <c r="G200" s="24" t="s">
        <v>105</v>
      </c>
      <c r="I200" s="24" t="s">
        <v>2019</v>
      </c>
      <c r="K200" s="24" t="s">
        <v>37</v>
      </c>
      <c r="L200" s="31" t="str">
        <f t="shared" si="31"/>
        <v>Chả cốm 300g</v>
      </c>
      <c r="N200" s="50" t="str">
        <f t="shared" si="34"/>
        <v>K-HCM</v>
      </c>
      <c r="Q200" s="32" t="str">
        <f t="shared" si="32"/>
        <v>Túi</v>
      </c>
      <c r="R200" s="36">
        <v>3</v>
      </c>
      <c r="T200" s="34">
        <f t="shared" si="35"/>
        <v>74250</v>
      </c>
      <c r="U200" s="34">
        <f t="shared" si="36"/>
        <v>222750</v>
      </c>
      <c r="X200" s="72">
        <f t="shared" si="29"/>
        <v>8</v>
      </c>
      <c r="Y200" s="35"/>
      <c r="Z200" s="34">
        <f t="shared" si="30"/>
        <v>17820</v>
      </c>
      <c r="AA200" s="80">
        <f t="shared" si="37"/>
        <v>3129</v>
      </c>
    </row>
    <row r="201" spans="1:27" ht="25.5" customHeight="1" x14ac:dyDescent="0.25">
      <c r="A201" s="17">
        <v>44888</v>
      </c>
      <c r="B201" s="78" t="str">
        <f t="shared" si="33"/>
        <v>PO2211/03130</v>
      </c>
      <c r="G201" s="24" t="s">
        <v>105</v>
      </c>
      <c r="I201" s="24" t="s">
        <v>2020</v>
      </c>
      <c r="K201" s="24" t="s">
        <v>39</v>
      </c>
      <c r="L201" s="31" t="str">
        <f t="shared" si="31"/>
        <v>Chân giò heo muối 300g</v>
      </c>
      <c r="N201" s="50" t="str">
        <f t="shared" si="34"/>
        <v>K-HCM</v>
      </c>
      <c r="Q201" s="32" t="str">
        <f t="shared" si="32"/>
        <v>Túi</v>
      </c>
      <c r="R201" s="36">
        <v>6</v>
      </c>
      <c r="T201" s="34">
        <f t="shared" si="35"/>
        <v>73431</v>
      </c>
      <c r="U201" s="34">
        <f t="shared" si="36"/>
        <v>440586</v>
      </c>
      <c r="X201" s="72">
        <f t="shared" si="29"/>
        <v>8</v>
      </c>
      <c r="Y201" s="35"/>
      <c r="Z201" s="34">
        <f t="shared" si="30"/>
        <v>35247</v>
      </c>
      <c r="AA201" s="80">
        <f t="shared" si="37"/>
        <v>3130</v>
      </c>
    </row>
    <row r="202" spans="1:27" ht="25.5" customHeight="1" x14ac:dyDescent="0.25">
      <c r="A202" s="17">
        <v>44888</v>
      </c>
      <c r="B202" s="78" t="str">
        <f t="shared" si="33"/>
        <v>PO2211/03130</v>
      </c>
      <c r="G202" s="24" t="s">
        <v>105</v>
      </c>
      <c r="I202" s="24" t="s">
        <v>2020</v>
      </c>
      <c r="K202" s="24" t="s">
        <v>55</v>
      </c>
      <c r="L202" s="31" t="str">
        <f t="shared" si="31"/>
        <v>Gà muối 500g</v>
      </c>
      <c r="N202" s="50" t="str">
        <f t="shared" si="34"/>
        <v>K-HCM</v>
      </c>
      <c r="Q202" s="32" t="str">
        <f t="shared" si="32"/>
        <v>Túi</v>
      </c>
      <c r="R202" s="36">
        <v>15</v>
      </c>
      <c r="T202" s="34">
        <f t="shared" si="35"/>
        <v>111058</v>
      </c>
      <c r="U202" s="34">
        <f t="shared" si="36"/>
        <v>1665870</v>
      </c>
      <c r="X202" s="72">
        <f t="shared" ref="X202:X265" si="38">IF(K202&lt;&gt;"",8,"")</f>
        <v>8</v>
      </c>
      <c r="Y202" s="35"/>
      <c r="Z202" s="34">
        <f t="shared" ref="Z202:Z265" si="39">IF(K202&lt;&gt;"",ROUND(U202*X202*1%,0),"")</f>
        <v>133270</v>
      </c>
      <c r="AA202" s="80">
        <f t="shared" si="37"/>
        <v>3130</v>
      </c>
    </row>
    <row r="203" spans="1:27" ht="25.5" customHeight="1" x14ac:dyDescent="0.25">
      <c r="A203" s="17">
        <v>44888</v>
      </c>
      <c r="B203" s="78" t="str">
        <f t="shared" si="33"/>
        <v>PO2211/03130</v>
      </c>
      <c r="G203" s="24" t="s">
        <v>105</v>
      </c>
      <c r="I203" s="24" t="s">
        <v>2020</v>
      </c>
      <c r="K203" s="24" t="s">
        <v>59</v>
      </c>
      <c r="L203" s="31" t="str">
        <f t="shared" si="31"/>
        <v>Giò Tai Lưỡi Xào 250g</v>
      </c>
      <c r="N203" s="50" t="str">
        <f t="shared" si="34"/>
        <v>K-HCM</v>
      </c>
      <c r="Q203" s="32" t="str">
        <f t="shared" si="32"/>
        <v>Túi</v>
      </c>
      <c r="R203" s="36">
        <v>6</v>
      </c>
      <c r="T203" s="34">
        <f t="shared" si="35"/>
        <v>50182</v>
      </c>
      <c r="U203" s="34">
        <f t="shared" si="36"/>
        <v>301092</v>
      </c>
      <c r="X203" s="72">
        <f t="shared" si="38"/>
        <v>8</v>
      </c>
      <c r="Y203" s="35"/>
      <c r="Z203" s="34">
        <f t="shared" si="39"/>
        <v>24087</v>
      </c>
      <c r="AA203" s="80">
        <f t="shared" si="37"/>
        <v>3130</v>
      </c>
    </row>
    <row r="204" spans="1:27" ht="25.5" customHeight="1" x14ac:dyDescent="0.25">
      <c r="A204" s="17">
        <v>44888</v>
      </c>
      <c r="B204" s="78" t="str">
        <f t="shared" si="33"/>
        <v>PO2211/03131</v>
      </c>
      <c r="G204" s="24" t="s">
        <v>147</v>
      </c>
      <c r="I204" s="24" t="s">
        <v>2021</v>
      </c>
      <c r="K204" s="24" t="s">
        <v>55</v>
      </c>
      <c r="L204" s="31" t="str">
        <f t="shared" si="31"/>
        <v>Gà muối 500g</v>
      </c>
      <c r="N204" s="50" t="str">
        <f t="shared" si="34"/>
        <v>K-HCM</v>
      </c>
      <c r="Q204" s="32" t="str">
        <f t="shared" si="32"/>
        <v>Túi</v>
      </c>
      <c r="R204" s="36">
        <v>5</v>
      </c>
      <c r="T204" s="34">
        <f t="shared" si="35"/>
        <v>111058</v>
      </c>
      <c r="U204" s="34">
        <f t="shared" si="36"/>
        <v>555290</v>
      </c>
      <c r="X204" s="72">
        <f t="shared" si="38"/>
        <v>8</v>
      </c>
      <c r="Y204" s="35"/>
      <c r="Z204" s="34">
        <f t="shared" si="39"/>
        <v>44423</v>
      </c>
      <c r="AA204" s="80">
        <f t="shared" si="37"/>
        <v>3131</v>
      </c>
    </row>
    <row r="205" spans="1:27" ht="25.5" customHeight="1" x14ac:dyDescent="0.25">
      <c r="A205" s="17">
        <v>44888</v>
      </c>
      <c r="B205" s="78" t="str">
        <f t="shared" si="33"/>
        <v>PO2211/03132</v>
      </c>
      <c r="G205" s="24" t="s">
        <v>129</v>
      </c>
      <c r="I205" s="24" t="s">
        <v>2022</v>
      </c>
      <c r="K205" s="24" t="s">
        <v>55</v>
      </c>
      <c r="L205" s="31" t="str">
        <f t="shared" si="31"/>
        <v>Gà muối 500g</v>
      </c>
      <c r="N205" s="50" t="str">
        <f t="shared" si="34"/>
        <v>K-HCM</v>
      </c>
      <c r="Q205" s="32" t="str">
        <f t="shared" si="32"/>
        <v>Túi</v>
      </c>
      <c r="R205" s="36">
        <v>5</v>
      </c>
      <c r="T205" s="34">
        <f t="shared" si="35"/>
        <v>111058</v>
      </c>
      <c r="U205" s="34">
        <f t="shared" si="36"/>
        <v>555290</v>
      </c>
      <c r="X205" s="72">
        <f t="shared" si="38"/>
        <v>8</v>
      </c>
      <c r="Y205" s="35"/>
      <c r="Z205" s="34">
        <f t="shared" si="39"/>
        <v>44423</v>
      </c>
      <c r="AA205" s="80">
        <f t="shared" si="37"/>
        <v>3132</v>
      </c>
    </row>
    <row r="206" spans="1:27" ht="25.5" customHeight="1" x14ac:dyDescent="0.25">
      <c r="A206" s="17">
        <v>44888</v>
      </c>
      <c r="B206" s="78" t="str">
        <f t="shared" si="33"/>
        <v>PO2211/03132</v>
      </c>
      <c r="G206" s="24" t="s">
        <v>129</v>
      </c>
      <c r="I206" s="24" t="s">
        <v>2022</v>
      </c>
      <c r="K206" s="24" t="s">
        <v>67</v>
      </c>
      <c r="L206" s="31" t="str">
        <f t="shared" si="31"/>
        <v>Tai heo muối 200g</v>
      </c>
      <c r="N206" s="50" t="str">
        <f t="shared" si="34"/>
        <v>K-HCM</v>
      </c>
      <c r="Q206" s="32" t="str">
        <f t="shared" si="32"/>
        <v>Túi</v>
      </c>
      <c r="R206" s="36">
        <v>5</v>
      </c>
      <c r="T206" s="34">
        <f t="shared" si="35"/>
        <v>55595</v>
      </c>
      <c r="U206" s="34">
        <f t="shared" si="36"/>
        <v>277975</v>
      </c>
      <c r="X206" s="72">
        <f t="shared" si="38"/>
        <v>8</v>
      </c>
      <c r="Y206" s="35"/>
      <c r="Z206" s="34">
        <f t="shared" si="39"/>
        <v>22238</v>
      </c>
      <c r="AA206" s="80">
        <f t="shared" si="37"/>
        <v>3132</v>
      </c>
    </row>
    <row r="207" spans="1:27" ht="25.5" customHeight="1" x14ac:dyDescent="0.25">
      <c r="A207" s="17">
        <v>44888</v>
      </c>
      <c r="B207" s="78" t="str">
        <f t="shared" si="33"/>
        <v>PO2211/03132</v>
      </c>
      <c r="G207" s="24" t="s">
        <v>129</v>
      </c>
      <c r="I207" s="24" t="s">
        <v>2022</v>
      </c>
      <c r="K207" s="24" t="s">
        <v>59</v>
      </c>
      <c r="L207" s="31" t="str">
        <f t="shared" si="31"/>
        <v>Giò Tai Lưỡi Xào 250g</v>
      </c>
      <c r="N207" s="50" t="str">
        <f t="shared" si="34"/>
        <v>K-HCM</v>
      </c>
      <c r="Q207" s="32" t="str">
        <f t="shared" si="32"/>
        <v>Túi</v>
      </c>
      <c r="R207" s="36">
        <v>5</v>
      </c>
      <c r="T207" s="34">
        <f t="shared" si="35"/>
        <v>50182</v>
      </c>
      <c r="U207" s="34">
        <f t="shared" si="36"/>
        <v>250910</v>
      </c>
      <c r="X207" s="72">
        <f t="shared" si="38"/>
        <v>8</v>
      </c>
      <c r="Y207" s="35"/>
      <c r="Z207" s="34">
        <f t="shared" si="39"/>
        <v>20073</v>
      </c>
      <c r="AA207" s="80">
        <f t="shared" si="37"/>
        <v>3132</v>
      </c>
    </row>
    <row r="208" spans="1:27" ht="25.5" customHeight="1" x14ac:dyDescent="0.25">
      <c r="A208" s="17">
        <v>44888</v>
      </c>
      <c r="B208" s="78" t="str">
        <f t="shared" si="33"/>
        <v>PO2211/03133</v>
      </c>
      <c r="G208" s="24" t="s">
        <v>105</v>
      </c>
      <c r="I208" s="24" t="s">
        <v>2023</v>
      </c>
      <c r="K208" s="24" t="s">
        <v>55</v>
      </c>
      <c r="L208" s="31" t="str">
        <f t="shared" si="31"/>
        <v>Gà muối 500g</v>
      </c>
      <c r="N208" s="50" t="str">
        <f t="shared" si="34"/>
        <v>K-HCM</v>
      </c>
      <c r="Q208" s="32" t="str">
        <f t="shared" si="32"/>
        <v>Túi</v>
      </c>
      <c r="R208" s="36">
        <v>5</v>
      </c>
      <c r="T208" s="34">
        <f t="shared" si="35"/>
        <v>111058</v>
      </c>
      <c r="U208" s="34">
        <f t="shared" si="36"/>
        <v>555290</v>
      </c>
      <c r="X208" s="72">
        <f t="shared" si="38"/>
        <v>8</v>
      </c>
      <c r="Y208" s="35"/>
      <c r="Z208" s="34">
        <f t="shared" si="39"/>
        <v>44423</v>
      </c>
      <c r="AA208" s="80">
        <f t="shared" si="37"/>
        <v>3133</v>
      </c>
    </row>
    <row r="209" spans="1:27" ht="25.5" customHeight="1" x14ac:dyDescent="0.25">
      <c r="A209" s="17">
        <v>44888</v>
      </c>
      <c r="B209" s="78" t="str">
        <f t="shared" si="33"/>
        <v>PO2211/03133</v>
      </c>
      <c r="G209" s="24" t="s">
        <v>105</v>
      </c>
      <c r="I209" s="24" t="s">
        <v>2023</v>
      </c>
      <c r="K209" s="24" t="s">
        <v>67</v>
      </c>
      <c r="L209" s="31" t="str">
        <f t="shared" si="31"/>
        <v>Tai heo muối 200g</v>
      </c>
      <c r="N209" s="50" t="str">
        <f t="shared" si="34"/>
        <v>K-HCM</v>
      </c>
      <c r="Q209" s="32" t="str">
        <f t="shared" si="32"/>
        <v>Túi</v>
      </c>
      <c r="R209" s="36">
        <v>3</v>
      </c>
      <c r="T209" s="34">
        <f t="shared" si="35"/>
        <v>55595</v>
      </c>
      <c r="U209" s="34">
        <f t="shared" si="36"/>
        <v>166785</v>
      </c>
      <c r="X209" s="72">
        <f t="shared" si="38"/>
        <v>8</v>
      </c>
      <c r="Y209" s="35"/>
      <c r="Z209" s="34">
        <f t="shared" si="39"/>
        <v>13343</v>
      </c>
      <c r="AA209" s="80">
        <f t="shared" si="37"/>
        <v>3133</v>
      </c>
    </row>
    <row r="210" spans="1:27" ht="25.5" customHeight="1" x14ac:dyDescent="0.25">
      <c r="A210" s="17">
        <v>44888</v>
      </c>
      <c r="B210" s="78" t="str">
        <f t="shared" si="33"/>
        <v>PO2211/03133</v>
      </c>
      <c r="G210" s="24" t="s">
        <v>105</v>
      </c>
      <c r="I210" s="24" t="s">
        <v>2023</v>
      </c>
      <c r="K210" s="24" t="s">
        <v>59</v>
      </c>
      <c r="L210" s="31" t="str">
        <f t="shared" si="31"/>
        <v>Giò Tai Lưỡi Xào 250g</v>
      </c>
      <c r="N210" s="50" t="str">
        <f t="shared" si="34"/>
        <v>K-HCM</v>
      </c>
      <c r="Q210" s="32" t="str">
        <f t="shared" si="32"/>
        <v>Túi</v>
      </c>
      <c r="R210" s="36">
        <v>3</v>
      </c>
      <c r="T210" s="34">
        <f t="shared" si="35"/>
        <v>50182</v>
      </c>
      <c r="U210" s="34">
        <f t="shared" si="36"/>
        <v>150546</v>
      </c>
      <c r="X210" s="72">
        <f t="shared" si="38"/>
        <v>8</v>
      </c>
      <c r="Y210" s="35"/>
      <c r="Z210" s="34">
        <f t="shared" si="39"/>
        <v>12044</v>
      </c>
      <c r="AA210" s="80">
        <f t="shared" si="37"/>
        <v>3133</v>
      </c>
    </row>
    <row r="211" spans="1:27" ht="25.5" customHeight="1" x14ac:dyDescent="0.25">
      <c r="A211" s="17">
        <v>44888</v>
      </c>
      <c r="B211" s="78" t="str">
        <f t="shared" si="33"/>
        <v>PO2211/03134</v>
      </c>
      <c r="G211" s="24" t="s">
        <v>123</v>
      </c>
      <c r="I211" s="24" t="s">
        <v>2024</v>
      </c>
      <c r="K211" s="24" t="s">
        <v>55</v>
      </c>
      <c r="L211" s="31" t="str">
        <f t="shared" si="31"/>
        <v>Gà muối 500g</v>
      </c>
      <c r="N211" s="50" t="str">
        <f t="shared" si="34"/>
        <v>K-HCM</v>
      </c>
      <c r="Q211" s="32" t="str">
        <f t="shared" si="32"/>
        <v>Túi</v>
      </c>
      <c r="R211" s="36">
        <v>5</v>
      </c>
      <c r="T211" s="34">
        <f t="shared" si="35"/>
        <v>111058</v>
      </c>
      <c r="U211" s="34">
        <f t="shared" si="36"/>
        <v>555290</v>
      </c>
      <c r="X211" s="72">
        <f t="shared" si="38"/>
        <v>8</v>
      </c>
      <c r="Y211" s="35"/>
      <c r="Z211" s="34">
        <f t="shared" si="39"/>
        <v>44423</v>
      </c>
      <c r="AA211" s="80">
        <f t="shared" si="37"/>
        <v>3134</v>
      </c>
    </row>
    <row r="212" spans="1:27" ht="25.5" customHeight="1" x14ac:dyDescent="0.25">
      <c r="A212" s="17">
        <v>44888</v>
      </c>
      <c r="B212" s="78" t="str">
        <f t="shared" si="33"/>
        <v>PO2211/03134</v>
      </c>
      <c r="G212" s="24" t="s">
        <v>123</v>
      </c>
      <c r="I212" s="24" t="s">
        <v>2024</v>
      </c>
      <c r="K212" s="24" t="s">
        <v>57</v>
      </c>
      <c r="L212" s="31" t="str">
        <f t="shared" si="31"/>
        <v>Giò sụn gà 250g</v>
      </c>
      <c r="N212" s="50" t="str">
        <f t="shared" si="34"/>
        <v>K-HCM</v>
      </c>
      <c r="Q212" s="32" t="str">
        <f t="shared" si="32"/>
        <v>Túi</v>
      </c>
      <c r="R212" s="36">
        <v>3</v>
      </c>
      <c r="T212" s="34">
        <f t="shared" si="35"/>
        <v>61050</v>
      </c>
      <c r="U212" s="34">
        <f t="shared" si="36"/>
        <v>183150</v>
      </c>
      <c r="X212" s="72">
        <f t="shared" si="38"/>
        <v>8</v>
      </c>
      <c r="Y212" s="35"/>
      <c r="Z212" s="34">
        <f t="shared" si="39"/>
        <v>14652</v>
      </c>
      <c r="AA212" s="80">
        <f t="shared" si="37"/>
        <v>3134</v>
      </c>
    </row>
    <row r="213" spans="1:27" ht="25.5" customHeight="1" x14ac:dyDescent="0.25">
      <c r="A213" s="17">
        <v>44888</v>
      </c>
      <c r="B213" s="78" t="str">
        <f t="shared" si="33"/>
        <v>PO2211/03135</v>
      </c>
      <c r="G213" s="24" t="s">
        <v>115</v>
      </c>
      <c r="I213" s="24" t="s">
        <v>2025</v>
      </c>
      <c r="K213" s="24" t="s">
        <v>39</v>
      </c>
      <c r="L213" s="31" t="str">
        <f t="shared" si="31"/>
        <v>Chân giò heo muối 300g</v>
      </c>
      <c r="N213" s="50" t="str">
        <f t="shared" si="34"/>
        <v>K-HCM</v>
      </c>
      <c r="Q213" s="32" t="str">
        <f t="shared" si="32"/>
        <v>Túi</v>
      </c>
      <c r="R213" s="36">
        <v>12</v>
      </c>
      <c r="T213" s="34">
        <f t="shared" si="35"/>
        <v>73431</v>
      </c>
      <c r="U213" s="34">
        <f t="shared" si="36"/>
        <v>881172</v>
      </c>
      <c r="X213" s="72">
        <f t="shared" si="38"/>
        <v>8</v>
      </c>
      <c r="Y213" s="35"/>
      <c r="Z213" s="34">
        <f t="shared" si="39"/>
        <v>70494</v>
      </c>
      <c r="AA213" s="80">
        <f t="shared" si="37"/>
        <v>3135</v>
      </c>
    </row>
    <row r="214" spans="1:27" ht="25.5" customHeight="1" x14ac:dyDescent="0.25">
      <c r="A214" s="17">
        <v>44888</v>
      </c>
      <c r="B214" s="78" t="str">
        <f t="shared" si="33"/>
        <v>PO2211/03135</v>
      </c>
      <c r="G214" s="24" t="s">
        <v>115</v>
      </c>
      <c r="I214" s="24" t="s">
        <v>2025</v>
      </c>
      <c r="K214" s="24" t="s">
        <v>55</v>
      </c>
      <c r="L214" s="31" t="str">
        <f t="shared" si="31"/>
        <v>Gà muối 500g</v>
      </c>
      <c r="N214" s="50" t="str">
        <f t="shared" si="34"/>
        <v>K-HCM</v>
      </c>
      <c r="Q214" s="32" t="str">
        <f t="shared" si="32"/>
        <v>Túi</v>
      </c>
      <c r="R214" s="36">
        <v>12</v>
      </c>
      <c r="T214" s="34">
        <f t="shared" si="35"/>
        <v>111058</v>
      </c>
      <c r="U214" s="34">
        <f t="shared" si="36"/>
        <v>1332696</v>
      </c>
      <c r="X214" s="72">
        <f t="shared" si="38"/>
        <v>8</v>
      </c>
      <c r="Y214" s="35"/>
      <c r="Z214" s="34">
        <f t="shared" si="39"/>
        <v>106616</v>
      </c>
      <c r="AA214" s="80">
        <f t="shared" si="37"/>
        <v>3135</v>
      </c>
    </row>
    <row r="215" spans="1:27" ht="25.5" customHeight="1" x14ac:dyDescent="0.25">
      <c r="A215" s="17">
        <v>44888</v>
      </c>
      <c r="B215" s="78" t="str">
        <f t="shared" si="33"/>
        <v>PO2211/03136</v>
      </c>
      <c r="G215" s="24" t="s">
        <v>115</v>
      </c>
      <c r="I215" s="24" t="s">
        <v>2026</v>
      </c>
      <c r="K215" s="24" t="s">
        <v>39</v>
      </c>
      <c r="L215" s="31" t="str">
        <f t="shared" si="31"/>
        <v>Chân giò heo muối 300g</v>
      </c>
      <c r="N215" s="50" t="str">
        <f t="shared" si="34"/>
        <v>K-HCM</v>
      </c>
      <c r="Q215" s="32" t="str">
        <f t="shared" si="32"/>
        <v>Túi</v>
      </c>
      <c r="R215" s="36">
        <v>6</v>
      </c>
      <c r="T215" s="34">
        <f t="shared" si="35"/>
        <v>73431</v>
      </c>
      <c r="U215" s="34">
        <f t="shared" si="36"/>
        <v>440586</v>
      </c>
      <c r="X215" s="72">
        <f t="shared" si="38"/>
        <v>8</v>
      </c>
      <c r="Y215" s="35"/>
      <c r="Z215" s="34">
        <f t="shared" si="39"/>
        <v>35247</v>
      </c>
      <c r="AA215" s="80">
        <f t="shared" si="37"/>
        <v>3136</v>
      </c>
    </row>
    <row r="216" spans="1:27" ht="25.5" customHeight="1" x14ac:dyDescent="0.25">
      <c r="A216" s="17">
        <v>44888</v>
      </c>
      <c r="B216" s="78" t="str">
        <f t="shared" si="33"/>
        <v>PO2211/03136</v>
      </c>
      <c r="G216" s="24" t="s">
        <v>115</v>
      </c>
      <c r="I216" s="24" t="s">
        <v>2026</v>
      </c>
      <c r="K216" s="24" t="s">
        <v>49</v>
      </c>
      <c r="L216" s="31" t="str">
        <f t="shared" si="31"/>
        <v>Giò lụa cây 250g</v>
      </c>
      <c r="N216" s="50" t="str">
        <f t="shared" si="34"/>
        <v>K-HCM</v>
      </c>
      <c r="Q216" s="32" t="str">
        <f t="shared" si="32"/>
        <v>Túi</v>
      </c>
      <c r="R216" s="36">
        <v>6</v>
      </c>
      <c r="T216" s="34">
        <f t="shared" si="35"/>
        <v>59400</v>
      </c>
      <c r="U216" s="34">
        <f t="shared" si="36"/>
        <v>356400</v>
      </c>
      <c r="X216" s="72">
        <f t="shared" si="38"/>
        <v>8</v>
      </c>
      <c r="Y216" s="35"/>
      <c r="Z216" s="34">
        <f t="shared" si="39"/>
        <v>28512</v>
      </c>
      <c r="AA216" s="80">
        <f t="shared" si="37"/>
        <v>3136</v>
      </c>
    </row>
    <row r="217" spans="1:27" ht="25.5" customHeight="1" x14ac:dyDescent="0.25">
      <c r="A217" s="17">
        <v>44888</v>
      </c>
      <c r="B217" s="78" t="str">
        <f t="shared" si="33"/>
        <v>PO2211/03137</v>
      </c>
      <c r="G217" s="24" t="s">
        <v>115</v>
      </c>
      <c r="I217" s="24" t="s">
        <v>2027</v>
      </c>
      <c r="K217" s="24" t="s">
        <v>55</v>
      </c>
      <c r="L217" s="31" t="str">
        <f t="shared" si="31"/>
        <v>Gà muối 500g</v>
      </c>
      <c r="N217" s="50" t="str">
        <f t="shared" si="34"/>
        <v>K-HCM</v>
      </c>
      <c r="Q217" s="32" t="str">
        <f t="shared" si="32"/>
        <v>Túi</v>
      </c>
      <c r="R217" s="36">
        <v>5</v>
      </c>
      <c r="T217" s="34">
        <f t="shared" si="35"/>
        <v>111058</v>
      </c>
      <c r="U217" s="34">
        <f t="shared" si="36"/>
        <v>555290</v>
      </c>
      <c r="X217" s="72">
        <f t="shared" si="38"/>
        <v>8</v>
      </c>
      <c r="Y217" s="35"/>
      <c r="Z217" s="34">
        <f t="shared" si="39"/>
        <v>44423</v>
      </c>
      <c r="AA217" s="80">
        <f t="shared" si="37"/>
        <v>3137</v>
      </c>
    </row>
    <row r="218" spans="1:27" ht="25.5" customHeight="1" x14ac:dyDescent="0.25">
      <c r="A218" s="17">
        <v>44888</v>
      </c>
      <c r="B218" s="78" t="str">
        <f t="shared" si="33"/>
        <v>PO2211/03137</v>
      </c>
      <c r="G218" s="24" t="s">
        <v>115</v>
      </c>
      <c r="I218" s="24" t="s">
        <v>2027</v>
      </c>
      <c r="K218" s="24" t="s">
        <v>59</v>
      </c>
      <c r="L218" s="31" t="str">
        <f t="shared" si="31"/>
        <v>Giò Tai Lưỡi Xào 250g</v>
      </c>
      <c r="N218" s="50" t="str">
        <f t="shared" si="34"/>
        <v>K-HCM</v>
      </c>
      <c r="Q218" s="32" t="str">
        <f t="shared" si="32"/>
        <v>Túi</v>
      </c>
      <c r="R218" s="36">
        <v>5</v>
      </c>
      <c r="T218" s="34">
        <f t="shared" si="35"/>
        <v>50182</v>
      </c>
      <c r="U218" s="34">
        <f t="shared" si="36"/>
        <v>250910</v>
      </c>
      <c r="X218" s="72">
        <f t="shared" si="38"/>
        <v>8</v>
      </c>
      <c r="Y218" s="35"/>
      <c r="Z218" s="34">
        <f t="shared" si="39"/>
        <v>20073</v>
      </c>
      <c r="AA218" s="80">
        <f t="shared" si="37"/>
        <v>3137</v>
      </c>
    </row>
    <row r="219" spans="1:27" ht="25.5" customHeight="1" x14ac:dyDescent="0.25">
      <c r="A219" s="17">
        <v>44888</v>
      </c>
      <c r="B219" s="78" t="str">
        <f t="shared" si="33"/>
        <v>PO2211/03138</v>
      </c>
      <c r="G219" s="24" t="s">
        <v>147</v>
      </c>
      <c r="I219" s="24" t="s">
        <v>2028</v>
      </c>
      <c r="K219" s="24" t="s">
        <v>39</v>
      </c>
      <c r="L219" s="31" t="str">
        <f t="shared" si="31"/>
        <v>Chân giò heo muối 300g</v>
      </c>
      <c r="N219" s="50" t="str">
        <f t="shared" si="34"/>
        <v>K-HCM</v>
      </c>
      <c r="Q219" s="32" t="str">
        <f t="shared" si="32"/>
        <v>Túi</v>
      </c>
      <c r="R219" s="36">
        <v>3</v>
      </c>
      <c r="T219" s="34">
        <f t="shared" si="35"/>
        <v>73431</v>
      </c>
      <c r="U219" s="34">
        <f t="shared" si="36"/>
        <v>220293</v>
      </c>
      <c r="X219" s="72">
        <f t="shared" si="38"/>
        <v>8</v>
      </c>
      <c r="Y219" s="35"/>
      <c r="Z219" s="34">
        <f t="shared" si="39"/>
        <v>17623</v>
      </c>
      <c r="AA219" s="80">
        <f t="shared" si="37"/>
        <v>3138</v>
      </c>
    </row>
    <row r="220" spans="1:27" ht="25.5" customHeight="1" x14ac:dyDescent="0.25">
      <c r="A220" s="17">
        <v>44888</v>
      </c>
      <c r="B220" s="78" t="str">
        <f t="shared" si="33"/>
        <v>PO2211/03138</v>
      </c>
      <c r="G220" s="24" t="s">
        <v>147</v>
      </c>
      <c r="I220" s="24" t="s">
        <v>2028</v>
      </c>
      <c r="K220" s="24" t="s">
        <v>55</v>
      </c>
      <c r="L220" s="31" t="str">
        <f t="shared" si="31"/>
        <v>Gà muối 500g</v>
      </c>
      <c r="N220" s="50" t="str">
        <f t="shared" si="34"/>
        <v>K-HCM</v>
      </c>
      <c r="Q220" s="32" t="str">
        <f t="shared" si="32"/>
        <v>Túi</v>
      </c>
      <c r="R220" s="36">
        <v>5</v>
      </c>
      <c r="T220" s="34">
        <f t="shared" si="35"/>
        <v>111058</v>
      </c>
      <c r="U220" s="34">
        <f t="shared" si="36"/>
        <v>555290</v>
      </c>
      <c r="X220" s="72">
        <f t="shared" si="38"/>
        <v>8</v>
      </c>
      <c r="Y220" s="35"/>
      <c r="Z220" s="34">
        <f t="shared" si="39"/>
        <v>44423</v>
      </c>
      <c r="AA220" s="80">
        <f t="shared" si="37"/>
        <v>3138</v>
      </c>
    </row>
    <row r="221" spans="1:27" ht="25.5" customHeight="1" x14ac:dyDescent="0.25">
      <c r="A221" s="17">
        <v>44888</v>
      </c>
      <c r="B221" s="78" t="str">
        <f t="shared" si="33"/>
        <v>PO2211/03139</v>
      </c>
      <c r="G221" s="24" t="s">
        <v>115</v>
      </c>
      <c r="I221" s="24" t="s">
        <v>2029</v>
      </c>
      <c r="K221" s="24" t="s">
        <v>39</v>
      </c>
      <c r="L221" s="31" t="str">
        <f t="shared" si="31"/>
        <v>Chân giò heo muối 300g</v>
      </c>
      <c r="N221" s="50" t="str">
        <f t="shared" si="34"/>
        <v>K-HCM</v>
      </c>
      <c r="Q221" s="32" t="str">
        <f t="shared" si="32"/>
        <v>Túi</v>
      </c>
      <c r="R221" s="36">
        <v>7</v>
      </c>
      <c r="T221" s="34">
        <f t="shared" si="35"/>
        <v>73431</v>
      </c>
      <c r="U221" s="34">
        <f t="shared" si="36"/>
        <v>514017</v>
      </c>
      <c r="X221" s="72">
        <f t="shared" si="38"/>
        <v>8</v>
      </c>
      <c r="Y221" s="35"/>
      <c r="Z221" s="34">
        <f t="shared" si="39"/>
        <v>41121</v>
      </c>
      <c r="AA221" s="80">
        <f t="shared" si="37"/>
        <v>3139</v>
      </c>
    </row>
    <row r="222" spans="1:27" ht="25.5" customHeight="1" x14ac:dyDescent="0.25">
      <c r="A222" s="17">
        <v>44888</v>
      </c>
      <c r="B222" s="78" t="str">
        <f t="shared" si="33"/>
        <v>PO2211/03139</v>
      </c>
      <c r="G222" s="24" t="s">
        <v>115</v>
      </c>
      <c r="I222" s="24" t="s">
        <v>2029</v>
      </c>
      <c r="K222" s="24" t="s">
        <v>55</v>
      </c>
      <c r="L222" s="31" t="str">
        <f t="shared" si="31"/>
        <v>Gà muối 500g</v>
      </c>
      <c r="N222" s="50" t="str">
        <f t="shared" si="34"/>
        <v>K-HCM</v>
      </c>
      <c r="Q222" s="32" t="str">
        <f t="shared" si="32"/>
        <v>Túi</v>
      </c>
      <c r="R222" s="36">
        <v>7</v>
      </c>
      <c r="T222" s="34">
        <f t="shared" si="35"/>
        <v>111058</v>
      </c>
      <c r="U222" s="34">
        <f t="shared" si="36"/>
        <v>777406</v>
      </c>
      <c r="X222" s="72">
        <f t="shared" si="38"/>
        <v>8</v>
      </c>
      <c r="Y222" s="35"/>
      <c r="Z222" s="34">
        <f t="shared" si="39"/>
        <v>62192</v>
      </c>
      <c r="AA222" s="80">
        <f t="shared" si="37"/>
        <v>3139</v>
      </c>
    </row>
    <row r="223" spans="1:27" ht="25.5" customHeight="1" x14ac:dyDescent="0.25">
      <c r="A223" s="17">
        <v>44888</v>
      </c>
      <c r="B223" s="78" t="str">
        <f t="shared" si="33"/>
        <v>PO2211/03139</v>
      </c>
      <c r="G223" s="24" t="s">
        <v>115</v>
      </c>
      <c r="I223" s="24" t="s">
        <v>2029</v>
      </c>
      <c r="K223" s="24" t="s">
        <v>67</v>
      </c>
      <c r="L223" s="31" t="str">
        <f t="shared" si="31"/>
        <v>Tai heo muối 200g</v>
      </c>
      <c r="N223" s="50" t="str">
        <f t="shared" si="34"/>
        <v>K-HCM</v>
      </c>
      <c r="Q223" s="32" t="str">
        <f t="shared" si="32"/>
        <v>Túi</v>
      </c>
      <c r="R223" s="36">
        <v>5</v>
      </c>
      <c r="T223" s="34">
        <f t="shared" si="35"/>
        <v>55595</v>
      </c>
      <c r="U223" s="34">
        <f t="shared" si="36"/>
        <v>277975</v>
      </c>
      <c r="X223" s="72">
        <f t="shared" si="38"/>
        <v>8</v>
      </c>
      <c r="Y223" s="35"/>
      <c r="Z223" s="34">
        <f t="shared" si="39"/>
        <v>22238</v>
      </c>
      <c r="AA223" s="80">
        <f t="shared" si="37"/>
        <v>3139</v>
      </c>
    </row>
    <row r="224" spans="1:27" ht="25.5" customHeight="1" x14ac:dyDescent="0.25">
      <c r="A224" s="17">
        <v>44888</v>
      </c>
      <c r="B224" s="78" t="str">
        <f t="shared" si="33"/>
        <v>PO2211/03140</v>
      </c>
      <c r="G224" s="24" t="s">
        <v>115</v>
      </c>
      <c r="I224" s="24" t="s">
        <v>2030</v>
      </c>
      <c r="K224" s="24" t="s">
        <v>39</v>
      </c>
      <c r="L224" s="31" t="str">
        <f t="shared" si="31"/>
        <v>Chân giò heo muối 300g</v>
      </c>
      <c r="N224" s="50" t="str">
        <f t="shared" si="34"/>
        <v>K-HCM</v>
      </c>
      <c r="Q224" s="32" t="str">
        <f t="shared" si="32"/>
        <v>Túi</v>
      </c>
      <c r="R224" s="36">
        <v>10</v>
      </c>
      <c r="T224" s="34">
        <f t="shared" si="35"/>
        <v>73431</v>
      </c>
      <c r="U224" s="34">
        <f t="shared" si="36"/>
        <v>734310</v>
      </c>
      <c r="X224" s="72">
        <f t="shared" si="38"/>
        <v>8</v>
      </c>
      <c r="Y224" s="35"/>
      <c r="Z224" s="34">
        <f t="shared" si="39"/>
        <v>58745</v>
      </c>
      <c r="AA224" s="80">
        <f t="shared" si="37"/>
        <v>3140</v>
      </c>
    </row>
    <row r="225" spans="1:27" ht="25.5" customHeight="1" x14ac:dyDescent="0.25">
      <c r="A225" s="17">
        <v>44888</v>
      </c>
      <c r="B225" s="78" t="str">
        <f t="shared" si="33"/>
        <v>PO2211/03140</v>
      </c>
      <c r="G225" s="24" t="s">
        <v>115</v>
      </c>
      <c r="I225" s="24" t="s">
        <v>2030</v>
      </c>
      <c r="K225" s="24" t="s">
        <v>55</v>
      </c>
      <c r="L225" s="31" t="str">
        <f t="shared" si="31"/>
        <v>Gà muối 500g</v>
      </c>
      <c r="N225" s="50" t="str">
        <f t="shared" si="34"/>
        <v>K-HCM</v>
      </c>
      <c r="Q225" s="32" t="str">
        <f t="shared" si="32"/>
        <v>Túi</v>
      </c>
      <c r="R225" s="36">
        <v>15</v>
      </c>
      <c r="T225" s="34">
        <f t="shared" si="35"/>
        <v>111058</v>
      </c>
      <c r="U225" s="34">
        <f t="shared" si="36"/>
        <v>1665870</v>
      </c>
      <c r="X225" s="72">
        <f t="shared" si="38"/>
        <v>8</v>
      </c>
      <c r="Y225" s="35"/>
      <c r="Z225" s="34">
        <f t="shared" si="39"/>
        <v>133270</v>
      </c>
      <c r="AA225" s="80">
        <f t="shared" si="37"/>
        <v>3140</v>
      </c>
    </row>
    <row r="226" spans="1:27" ht="25.5" customHeight="1" x14ac:dyDescent="0.25">
      <c r="A226" s="17">
        <v>44888</v>
      </c>
      <c r="B226" s="78" t="str">
        <f t="shared" si="33"/>
        <v>PO2211/03140</v>
      </c>
      <c r="G226" s="24" t="s">
        <v>115</v>
      </c>
      <c r="I226" s="24" t="s">
        <v>2030</v>
      </c>
      <c r="K226" s="24" t="s">
        <v>37</v>
      </c>
      <c r="L226" s="31" t="str">
        <f t="shared" si="31"/>
        <v>Chả cốm 300g</v>
      </c>
      <c r="N226" s="50" t="str">
        <f t="shared" si="34"/>
        <v>K-HCM</v>
      </c>
      <c r="Q226" s="32" t="str">
        <f t="shared" si="32"/>
        <v>Túi</v>
      </c>
      <c r="R226" s="36">
        <v>6</v>
      </c>
      <c r="T226" s="34">
        <f t="shared" si="35"/>
        <v>74250</v>
      </c>
      <c r="U226" s="34">
        <f t="shared" si="36"/>
        <v>445500</v>
      </c>
      <c r="X226" s="72">
        <f t="shared" si="38"/>
        <v>8</v>
      </c>
      <c r="Y226" s="35"/>
      <c r="Z226" s="34">
        <f t="shared" si="39"/>
        <v>35640</v>
      </c>
      <c r="AA226" s="80">
        <f t="shared" si="37"/>
        <v>3140</v>
      </c>
    </row>
    <row r="227" spans="1:27" ht="25.5" customHeight="1" x14ac:dyDescent="0.25">
      <c r="A227" s="17">
        <v>44888</v>
      </c>
      <c r="B227" s="78" t="str">
        <f t="shared" si="33"/>
        <v>PO2211/03140</v>
      </c>
      <c r="G227" s="24" t="s">
        <v>115</v>
      </c>
      <c r="I227" s="24" t="s">
        <v>2030</v>
      </c>
      <c r="K227" s="24" t="s">
        <v>47</v>
      </c>
      <c r="L227" s="31" t="str">
        <f t="shared" si="31"/>
        <v>Đùi gà sốt cay 500g</v>
      </c>
      <c r="N227" s="50" t="str">
        <f t="shared" si="34"/>
        <v>K-HCM</v>
      </c>
      <c r="Q227" s="32" t="str">
        <f t="shared" si="32"/>
        <v>Túi</v>
      </c>
      <c r="R227" s="36">
        <v>6</v>
      </c>
      <c r="T227" s="34">
        <f t="shared" si="35"/>
        <v>105400</v>
      </c>
      <c r="U227" s="34">
        <f t="shared" si="36"/>
        <v>632400</v>
      </c>
      <c r="X227" s="72">
        <f t="shared" si="38"/>
        <v>8</v>
      </c>
      <c r="Y227" s="35"/>
      <c r="Z227" s="34">
        <f t="shared" si="39"/>
        <v>50592</v>
      </c>
      <c r="AA227" s="80">
        <f t="shared" si="37"/>
        <v>3140</v>
      </c>
    </row>
    <row r="228" spans="1:27" ht="25.5" customHeight="1" x14ac:dyDescent="0.25">
      <c r="A228" s="17">
        <v>44888</v>
      </c>
      <c r="B228" s="78" t="str">
        <f t="shared" si="33"/>
        <v>PO2211/03140</v>
      </c>
      <c r="G228" s="24" t="s">
        <v>115</v>
      </c>
      <c r="I228" s="24" t="s">
        <v>2030</v>
      </c>
      <c r="K228" s="24" t="s">
        <v>43</v>
      </c>
      <c r="L228" s="31" t="str">
        <f t="shared" si="31"/>
        <v>Chân gà sốt cay 400g</v>
      </c>
      <c r="N228" s="50" t="str">
        <f t="shared" si="34"/>
        <v>K-HCM</v>
      </c>
      <c r="Q228" s="32" t="str">
        <f t="shared" si="32"/>
        <v>Túi</v>
      </c>
      <c r="R228" s="36">
        <v>6</v>
      </c>
      <c r="T228" s="34">
        <f t="shared" si="35"/>
        <v>90750</v>
      </c>
      <c r="U228" s="34">
        <f t="shared" si="36"/>
        <v>544500</v>
      </c>
      <c r="X228" s="72">
        <f t="shared" si="38"/>
        <v>8</v>
      </c>
      <c r="Y228" s="35"/>
      <c r="Z228" s="34">
        <f t="shared" si="39"/>
        <v>43560</v>
      </c>
      <c r="AA228" s="80">
        <f t="shared" si="37"/>
        <v>3140</v>
      </c>
    </row>
    <row r="229" spans="1:27" ht="25.5" customHeight="1" x14ac:dyDescent="0.25">
      <c r="A229" s="17">
        <v>44888</v>
      </c>
      <c r="B229" s="78" t="str">
        <f t="shared" si="33"/>
        <v>PO2211/03141</v>
      </c>
      <c r="G229" s="24" t="s">
        <v>141</v>
      </c>
      <c r="I229" s="24" t="s">
        <v>2031</v>
      </c>
      <c r="K229" s="24" t="s">
        <v>39</v>
      </c>
      <c r="L229" s="31" t="str">
        <f t="shared" si="31"/>
        <v>Chân giò heo muối 300g</v>
      </c>
      <c r="N229" s="50" t="str">
        <f t="shared" si="34"/>
        <v>K-HCM</v>
      </c>
      <c r="Q229" s="32" t="str">
        <f t="shared" si="32"/>
        <v>Túi</v>
      </c>
      <c r="R229" s="36">
        <v>3</v>
      </c>
      <c r="T229" s="34">
        <f t="shared" si="35"/>
        <v>73431</v>
      </c>
      <c r="U229" s="34">
        <f t="shared" si="36"/>
        <v>220293</v>
      </c>
      <c r="X229" s="72">
        <f t="shared" si="38"/>
        <v>8</v>
      </c>
      <c r="Y229" s="35"/>
      <c r="Z229" s="34">
        <f t="shared" si="39"/>
        <v>17623</v>
      </c>
      <c r="AA229" s="80">
        <f t="shared" si="37"/>
        <v>3141</v>
      </c>
    </row>
    <row r="230" spans="1:27" ht="25.5" customHeight="1" x14ac:dyDescent="0.25">
      <c r="A230" s="17">
        <v>44888</v>
      </c>
      <c r="B230" s="78" t="str">
        <f t="shared" si="33"/>
        <v>PO2211/03141</v>
      </c>
      <c r="G230" s="24" t="s">
        <v>141</v>
      </c>
      <c r="I230" s="24" t="s">
        <v>2031</v>
      </c>
      <c r="K230" s="24" t="s">
        <v>55</v>
      </c>
      <c r="L230" s="31" t="str">
        <f t="shared" si="31"/>
        <v>Gà muối 500g</v>
      </c>
      <c r="N230" s="50" t="str">
        <f t="shared" si="34"/>
        <v>K-HCM</v>
      </c>
      <c r="Q230" s="32" t="str">
        <f t="shared" si="32"/>
        <v>Túi</v>
      </c>
      <c r="R230" s="36">
        <v>10</v>
      </c>
      <c r="T230" s="34">
        <f t="shared" si="35"/>
        <v>111058</v>
      </c>
      <c r="U230" s="34">
        <f t="shared" si="36"/>
        <v>1110580</v>
      </c>
      <c r="X230" s="72">
        <f t="shared" si="38"/>
        <v>8</v>
      </c>
      <c r="Y230" s="35"/>
      <c r="Z230" s="34">
        <f t="shared" si="39"/>
        <v>88846</v>
      </c>
      <c r="AA230" s="80">
        <f t="shared" si="37"/>
        <v>3141</v>
      </c>
    </row>
    <row r="231" spans="1:27" ht="25.5" customHeight="1" x14ac:dyDescent="0.25">
      <c r="A231" s="17">
        <v>44888</v>
      </c>
      <c r="B231" s="78" t="str">
        <f t="shared" si="33"/>
        <v>PO2211/03141</v>
      </c>
      <c r="G231" s="24" t="s">
        <v>141</v>
      </c>
      <c r="I231" s="24" t="s">
        <v>2031</v>
      </c>
      <c r="K231" s="24" t="s">
        <v>43</v>
      </c>
      <c r="L231" s="31" t="str">
        <f t="shared" si="31"/>
        <v>Chân gà sốt cay 400g</v>
      </c>
      <c r="N231" s="50" t="str">
        <f t="shared" si="34"/>
        <v>K-HCM</v>
      </c>
      <c r="Q231" s="32" t="str">
        <f t="shared" si="32"/>
        <v>Túi</v>
      </c>
      <c r="R231" s="36">
        <v>3</v>
      </c>
      <c r="T231" s="34">
        <f t="shared" si="35"/>
        <v>90750</v>
      </c>
      <c r="U231" s="34">
        <f t="shared" si="36"/>
        <v>272250</v>
      </c>
      <c r="X231" s="72">
        <f t="shared" si="38"/>
        <v>8</v>
      </c>
      <c r="Y231" s="35"/>
      <c r="Z231" s="34">
        <f t="shared" si="39"/>
        <v>21780</v>
      </c>
      <c r="AA231" s="80">
        <f t="shared" si="37"/>
        <v>3141</v>
      </c>
    </row>
    <row r="232" spans="1:27" ht="25.5" customHeight="1" x14ac:dyDescent="0.25">
      <c r="A232" s="17">
        <v>44888</v>
      </c>
      <c r="B232" s="78" t="str">
        <f t="shared" si="33"/>
        <v>PO2211/03142</v>
      </c>
      <c r="G232" s="24" t="s">
        <v>141</v>
      </c>
      <c r="I232" s="24" t="s">
        <v>2032</v>
      </c>
      <c r="K232" s="24" t="s">
        <v>39</v>
      </c>
      <c r="L232" s="31" t="str">
        <f t="shared" si="31"/>
        <v>Chân giò heo muối 300g</v>
      </c>
      <c r="N232" s="50" t="str">
        <f t="shared" si="34"/>
        <v>K-HCM</v>
      </c>
      <c r="Q232" s="32" t="str">
        <f t="shared" si="32"/>
        <v>Túi</v>
      </c>
      <c r="R232" s="36">
        <v>5</v>
      </c>
      <c r="T232" s="34">
        <f t="shared" si="35"/>
        <v>73431</v>
      </c>
      <c r="U232" s="34">
        <f t="shared" si="36"/>
        <v>367155</v>
      </c>
      <c r="X232" s="72">
        <f t="shared" si="38"/>
        <v>8</v>
      </c>
      <c r="Y232" s="35"/>
      <c r="Z232" s="34">
        <f t="shared" si="39"/>
        <v>29372</v>
      </c>
      <c r="AA232" s="80">
        <f t="shared" si="37"/>
        <v>3142</v>
      </c>
    </row>
    <row r="233" spans="1:27" ht="25.5" customHeight="1" x14ac:dyDescent="0.25">
      <c r="A233" s="17">
        <v>44888</v>
      </c>
      <c r="B233" s="78" t="str">
        <f t="shared" si="33"/>
        <v>PO2211/03142</v>
      </c>
      <c r="G233" s="24" t="s">
        <v>141</v>
      </c>
      <c r="I233" s="24" t="s">
        <v>2032</v>
      </c>
      <c r="K233" s="24" t="s">
        <v>55</v>
      </c>
      <c r="L233" s="31" t="str">
        <f t="shared" si="31"/>
        <v>Gà muối 500g</v>
      </c>
      <c r="N233" s="50" t="str">
        <f t="shared" si="34"/>
        <v>K-HCM</v>
      </c>
      <c r="Q233" s="32" t="str">
        <f t="shared" si="32"/>
        <v>Túi</v>
      </c>
      <c r="R233" s="36">
        <v>5</v>
      </c>
      <c r="T233" s="34">
        <f t="shared" si="35"/>
        <v>111058</v>
      </c>
      <c r="U233" s="34">
        <f t="shared" si="36"/>
        <v>555290</v>
      </c>
      <c r="X233" s="72">
        <f t="shared" si="38"/>
        <v>8</v>
      </c>
      <c r="Y233" s="35"/>
      <c r="Z233" s="34">
        <f t="shared" si="39"/>
        <v>44423</v>
      </c>
      <c r="AA233" s="80">
        <f t="shared" si="37"/>
        <v>3142</v>
      </c>
    </row>
    <row r="234" spans="1:27" ht="25.5" customHeight="1" x14ac:dyDescent="0.25">
      <c r="A234" s="17">
        <v>44888</v>
      </c>
      <c r="B234" s="78" t="str">
        <f t="shared" si="33"/>
        <v>PO2211/03142</v>
      </c>
      <c r="G234" s="24" t="s">
        <v>141</v>
      </c>
      <c r="I234" s="24" t="s">
        <v>2032</v>
      </c>
      <c r="K234" s="24" t="s">
        <v>67</v>
      </c>
      <c r="L234" s="31" t="str">
        <f t="shared" si="31"/>
        <v>Tai heo muối 200g</v>
      </c>
      <c r="N234" s="50" t="str">
        <f t="shared" si="34"/>
        <v>K-HCM</v>
      </c>
      <c r="Q234" s="32" t="str">
        <f t="shared" si="32"/>
        <v>Túi</v>
      </c>
      <c r="R234" s="36">
        <v>5</v>
      </c>
      <c r="T234" s="34">
        <f t="shared" si="35"/>
        <v>55595</v>
      </c>
      <c r="U234" s="34">
        <f t="shared" si="36"/>
        <v>277975</v>
      </c>
      <c r="X234" s="72">
        <f t="shared" si="38"/>
        <v>8</v>
      </c>
      <c r="Y234" s="35"/>
      <c r="Z234" s="34">
        <f t="shared" si="39"/>
        <v>22238</v>
      </c>
      <c r="AA234" s="80">
        <f t="shared" si="37"/>
        <v>3142</v>
      </c>
    </row>
    <row r="235" spans="1:27" ht="25.5" customHeight="1" x14ac:dyDescent="0.25">
      <c r="A235" s="17">
        <v>44888</v>
      </c>
      <c r="B235" s="78" t="str">
        <f t="shared" si="33"/>
        <v>PO2211/03142</v>
      </c>
      <c r="G235" s="24" t="s">
        <v>141</v>
      </c>
      <c r="I235" s="24" t="s">
        <v>2032</v>
      </c>
      <c r="K235" s="24" t="s">
        <v>53</v>
      </c>
      <c r="L235" s="31" t="str">
        <f t="shared" si="31"/>
        <v>Giò lụa 500g</v>
      </c>
      <c r="N235" s="50" t="str">
        <f t="shared" si="34"/>
        <v>K-HCM</v>
      </c>
      <c r="Q235" s="32" t="str">
        <f t="shared" si="32"/>
        <v>Túi</v>
      </c>
      <c r="R235" s="36">
        <v>5</v>
      </c>
      <c r="T235" s="34">
        <f t="shared" si="35"/>
        <v>94013</v>
      </c>
      <c r="U235" s="34">
        <f t="shared" si="36"/>
        <v>470065</v>
      </c>
      <c r="X235" s="72">
        <f t="shared" si="38"/>
        <v>8</v>
      </c>
      <c r="Y235" s="35"/>
      <c r="Z235" s="34">
        <f t="shared" si="39"/>
        <v>37605</v>
      </c>
      <c r="AA235" s="80">
        <f t="shared" si="37"/>
        <v>3142</v>
      </c>
    </row>
    <row r="236" spans="1:27" ht="25.5" customHeight="1" x14ac:dyDescent="0.25">
      <c r="A236" s="17">
        <v>44888</v>
      </c>
      <c r="B236" s="78" t="str">
        <f t="shared" si="33"/>
        <v>PO2211/03142</v>
      </c>
      <c r="G236" s="24" t="s">
        <v>141</v>
      </c>
      <c r="I236" s="24" t="s">
        <v>2032</v>
      </c>
      <c r="K236" s="24" t="s">
        <v>43</v>
      </c>
      <c r="L236" s="31" t="str">
        <f t="shared" si="31"/>
        <v>Chân gà sốt cay 400g</v>
      </c>
      <c r="N236" s="50" t="str">
        <f t="shared" si="34"/>
        <v>K-HCM</v>
      </c>
      <c r="Q236" s="32" t="str">
        <f t="shared" si="32"/>
        <v>Túi</v>
      </c>
      <c r="R236" s="36">
        <v>5</v>
      </c>
      <c r="T236" s="34">
        <f t="shared" si="35"/>
        <v>90750</v>
      </c>
      <c r="U236" s="34">
        <f t="shared" si="36"/>
        <v>453750</v>
      </c>
      <c r="X236" s="72">
        <f t="shared" si="38"/>
        <v>8</v>
      </c>
      <c r="Y236" s="35"/>
      <c r="Z236" s="34">
        <f t="shared" si="39"/>
        <v>36300</v>
      </c>
      <c r="AA236" s="80">
        <f t="shared" si="37"/>
        <v>3142</v>
      </c>
    </row>
    <row r="237" spans="1:27" ht="25.5" customHeight="1" x14ac:dyDescent="0.25">
      <c r="A237" s="17">
        <v>44888</v>
      </c>
      <c r="B237" s="78" t="str">
        <f t="shared" si="33"/>
        <v>PO2211/03142</v>
      </c>
      <c r="G237" s="24" t="s">
        <v>141</v>
      </c>
      <c r="I237" s="24" t="s">
        <v>2032</v>
      </c>
      <c r="K237" s="24" t="s">
        <v>63</v>
      </c>
      <c r="L237" s="31" t="str">
        <f t="shared" si="31"/>
        <v>Giò tai nấm hương 500g</v>
      </c>
      <c r="N237" s="50" t="str">
        <f t="shared" si="34"/>
        <v>K-HCM</v>
      </c>
      <c r="Q237" s="32" t="str">
        <f t="shared" si="32"/>
        <v>Túi</v>
      </c>
      <c r="R237" s="36">
        <v>5</v>
      </c>
      <c r="T237" s="34">
        <f t="shared" si="35"/>
        <v>101989</v>
      </c>
      <c r="U237" s="34">
        <f t="shared" si="36"/>
        <v>509945</v>
      </c>
      <c r="X237" s="72">
        <f t="shared" si="38"/>
        <v>8</v>
      </c>
      <c r="Y237" s="35"/>
      <c r="Z237" s="34">
        <f t="shared" si="39"/>
        <v>40796</v>
      </c>
      <c r="AA237" s="80">
        <f t="shared" si="37"/>
        <v>3142</v>
      </c>
    </row>
    <row r="238" spans="1:27" ht="25.5" customHeight="1" x14ac:dyDescent="0.25">
      <c r="A238" s="17">
        <v>44888</v>
      </c>
      <c r="B238" s="78" t="str">
        <f t="shared" si="33"/>
        <v>PO2211/03142</v>
      </c>
      <c r="G238" s="24" t="s">
        <v>141</v>
      </c>
      <c r="I238" s="24" t="s">
        <v>2032</v>
      </c>
      <c r="K238" s="24" t="s">
        <v>59</v>
      </c>
      <c r="L238" s="31" t="str">
        <f t="shared" si="31"/>
        <v>Giò Tai Lưỡi Xào 250g</v>
      </c>
      <c r="N238" s="50" t="str">
        <f t="shared" si="34"/>
        <v>K-HCM</v>
      </c>
      <c r="Q238" s="32" t="str">
        <f t="shared" si="32"/>
        <v>Túi</v>
      </c>
      <c r="R238" s="36">
        <v>5</v>
      </c>
      <c r="T238" s="34">
        <f t="shared" si="35"/>
        <v>50182</v>
      </c>
      <c r="U238" s="34">
        <f t="shared" si="36"/>
        <v>250910</v>
      </c>
      <c r="X238" s="72">
        <f t="shared" si="38"/>
        <v>8</v>
      </c>
      <c r="Y238" s="35"/>
      <c r="Z238" s="34">
        <f t="shared" si="39"/>
        <v>20073</v>
      </c>
      <c r="AA238" s="80">
        <f t="shared" si="37"/>
        <v>3142</v>
      </c>
    </row>
    <row r="239" spans="1:27" ht="25.5" customHeight="1" x14ac:dyDescent="0.25">
      <c r="A239" s="17">
        <v>44888</v>
      </c>
      <c r="B239" s="78" t="str">
        <f t="shared" si="33"/>
        <v>PO2211/03142</v>
      </c>
      <c r="G239" s="24" t="s">
        <v>141</v>
      </c>
      <c r="I239" s="24" t="s">
        <v>2032</v>
      </c>
      <c r="K239" s="24" t="s">
        <v>65</v>
      </c>
      <c r="L239" s="31" t="str">
        <f t="shared" si="31"/>
        <v>Mọc Nấm Hương 250g</v>
      </c>
      <c r="N239" s="50" t="str">
        <f t="shared" si="34"/>
        <v>K-HCM</v>
      </c>
      <c r="Q239" s="32" t="str">
        <f t="shared" si="32"/>
        <v>Túi</v>
      </c>
      <c r="R239" s="36">
        <v>5</v>
      </c>
      <c r="T239" s="34">
        <f t="shared" si="35"/>
        <v>46000</v>
      </c>
      <c r="U239" s="34">
        <f t="shared" si="36"/>
        <v>230000</v>
      </c>
      <c r="X239" s="72">
        <f t="shared" si="38"/>
        <v>8</v>
      </c>
      <c r="Y239" s="35"/>
      <c r="Z239" s="34">
        <f t="shared" si="39"/>
        <v>18400</v>
      </c>
      <c r="AA239" s="80">
        <f t="shared" si="37"/>
        <v>3142</v>
      </c>
    </row>
    <row r="240" spans="1:27" ht="25.5" customHeight="1" x14ac:dyDescent="0.25">
      <c r="A240" s="17">
        <v>44888</v>
      </c>
      <c r="B240" s="78" t="str">
        <f t="shared" si="33"/>
        <v>PO2211/03143</v>
      </c>
      <c r="G240" s="24" t="s">
        <v>129</v>
      </c>
      <c r="I240" s="24" t="s">
        <v>2033</v>
      </c>
      <c r="K240" s="24" t="s">
        <v>39</v>
      </c>
      <c r="L240" s="31" t="str">
        <f t="shared" si="31"/>
        <v>Chân giò heo muối 300g</v>
      </c>
      <c r="N240" s="50" t="str">
        <f t="shared" si="34"/>
        <v>K-HCM</v>
      </c>
      <c r="Q240" s="32" t="str">
        <f t="shared" si="32"/>
        <v>Túi</v>
      </c>
      <c r="R240" s="36">
        <v>12</v>
      </c>
      <c r="T240" s="34">
        <f t="shared" si="35"/>
        <v>73431</v>
      </c>
      <c r="U240" s="34">
        <f t="shared" si="36"/>
        <v>881172</v>
      </c>
      <c r="X240" s="72">
        <f t="shared" si="38"/>
        <v>8</v>
      </c>
      <c r="Y240" s="35"/>
      <c r="Z240" s="34">
        <f t="shared" si="39"/>
        <v>70494</v>
      </c>
      <c r="AA240" s="80">
        <f t="shared" si="37"/>
        <v>3143</v>
      </c>
    </row>
    <row r="241" spans="1:27" ht="25.5" customHeight="1" x14ac:dyDescent="0.25">
      <c r="A241" s="17">
        <v>44888</v>
      </c>
      <c r="B241" s="78" t="str">
        <f t="shared" si="33"/>
        <v>PO2211/03143</v>
      </c>
      <c r="G241" s="24" t="s">
        <v>129</v>
      </c>
      <c r="I241" s="24" t="s">
        <v>2033</v>
      </c>
      <c r="K241" s="24" t="s">
        <v>55</v>
      </c>
      <c r="L241" s="31" t="str">
        <f t="shared" si="31"/>
        <v>Gà muối 500g</v>
      </c>
      <c r="N241" s="50" t="str">
        <f t="shared" si="34"/>
        <v>K-HCM</v>
      </c>
      <c r="Q241" s="32" t="str">
        <f t="shared" si="32"/>
        <v>Túi</v>
      </c>
      <c r="R241" s="36">
        <v>8</v>
      </c>
      <c r="T241" s="34">
        <f t="shared" si="35"/>
        <v>111058</v>
      </c>
      <c r="U241" s="34">
        <f t="shared" si="36"/>
        <v>888464</v>
      </c>
      <c r="X241" s="72">
        <f t="shared" si="38"/>
        <v>8</v>
      </c>
      <c r="Y241" s="35"/>
      <c r="Z241" s="34">
        <f t="shared" si="39"/>
        <v>71077</v>
      </c>
      <c r="AA241" s="80">
        <f t="shared" si="37"/>
        <v>3143</v>
      </c>
    </row>
    <row r="242" spans="1:27" ht="25.5" customHeight="1" x14ac:dyDescent="0.25">
      <c r="A242" s="17">
        <v>44888</v>
      </c>
      <c r="B242" s="78" t="str">
        <f t="shared" si="33"/>
        <v>PO2211/03143</v>
      </c>
      <c r="G242" s="24" t="s">
        <v>129</v>
      </c>
      <c r="I242" s="24" t="s">
        <v>2033</v>
      </c>
      <c r="K242" s="24" t="s">
        <v>67</v>
      </c>
      <c r="L242" s="31" t="str">
        <f t="shared" si="31"/>
        <v>Tai heo muối 200g</v>
      </c>
      <c r="N242" s="50" t="str">
        <f t="shared" si="34"/>
        <v>K-HCM</v>
      </c>
      <c r="Q242" s="32" t="str">
        <f t="shared" si="32"/>
        <v>Túi</v>
      </c>
      <c r="R242" s="36">
        <v>5</v>
      </c>
      <c r="T242" s="34">
        <f t="shared" si="35"/>
        <v>55595</v>
      </c>
      <c r="U242" s="34">
        <f t="shared" si="36"/>
        <v>277975</v>
      </c>
      <c r="X242" s="72">
        <f t="shared" si="38"/>
        <v>8</v>
      </c>
      <c r="Y242" s="35"/>
      <c r="Z242" s="34">
        <f t="shared" si="39"/>
        <v>22238</v>
      </c>
      <c r="AA242" s="80">
        <f t="shared" si="37"/>
        <v>3143</v>
      </c>
    </row>
    <row r="243" spans="1:27" ht="25.5" customHeight="1" x14ac:dyDescent="0.25">
      <c r="A243" s="17">
        <v>44888</v>
      </c>
      <c r="B243" s="78" t="str">
        <f t="shared" si="33"/>
        <v>PO2211/03143</v>
      </c>
      <c r="G243" s="24" t="s">
        <v>129</v>
      </c>
      <c r="I243" s="24" t="s">
        <v>2033</v>
      </c>
      <c r="K243" s="24" t="s">
        <v>49</v>
      </c>
      <c r="L243" s="31" t="str">
        <f t="shared" si="31"/>
        <v>Giò lụa cây 250g</v>
      </c>
      <c r="N243" s="50" t="str">
        <f t="shared" si="34"/>
        <v>K-HCM</v>
      </c>
      <c r="Q243" s="32" t="str">
        <f t="shared" si="32"/>
        <v>Túi</v>
      </c>
      <c r="R243" s="36">
        <v>3</v>
      </c>
      <c r="T243" s="34">
        <f t="shared" si="35"/>
        <v>59400</v>
      </c>
      <c r="U243" s="34">
        <f t="shared" si="36"/>
        <v>178200</v>
      </c>
      <c r="X243" s="72">
        <f t="shared" si="38"/>
        <v>8</v>
      </c>
      <c r="Y243" s="35"/>
      <c r="Z243" s="34">
        <f t="shared" si="39"/>
        <v>14256</v>
      </c>
      <c r="AA243" s="80">
        <f t="shared" si="37"/>
        <v>3143</v>
      </c>
    </row>
    <row r="244" spans="1:27" ht="25.5" customHeight="1" x14ac:dyDescent="0.25">
      <c r="A244" s="17">
        <v>44888</v>
      </c>
      <c r="B244" s="78" t="str">
        <f t="shared" si="33"/>
        <v>PO2211/03143</v>
      </c>
      <c r="G244" s="24" t="s">
        <v>129</v>
      </c>
      <c r="I244" s="24" t="s">
        <v>2033</v>
      </c>
      <c r="K244" s="24" t="s">
        <v>37</v>
      </c>
      <c r="L244" s="31" t="str">
        <f t="shared" si="31"/>
        <v>Chả cốm 300g</v>
      </c>
      <c r="N244" s="50" t="str">
        <f t="shared" si="34"/>
        <v>K-HCM</v>
      </c>
      <c r="Q244" s="32" t="str">
        <f t="shared" si="32"/>
        <v>Túi</v>
      </c>
      <c r="R244" s="36">
        <v>5</v>
      </c>
      <c r="T244" s="34">
        <f t="shared" si="35"/>
        <v>74250</v>
      </c>
      <c r="U244" s="34">
        <f t="shared" si="36"/>
        <v>371250</v>
      </c>
      <c r="X244" s="72">
        <f t="shared" si="38"/>
        <v>8</v>
      </c>
      <c r="Y244" s="35"/>
      <c r="Z244" s="34">
        <f t="shared" si="39"/>
        <v>29700</v>
      </c>
      <c r="AA244" s="80">
        <f t="shared" si="37"/>
        <v>3143</v>
      </c>
    </row>
    <row r="245" spans="1:27" ht="25.5" customHeight="1" x14ac:dyDescent="0.25">
      <c r="A245" s="17">
        <v>44888</v>
      </c>
      <c r="B245" s="78" t="str">
        <f t="shared" si="33"/>
        <v>PO2211/03143</v>
      </c>
      <c r="G245" s="24" t="s">
        <v>129</v>
      </c>
      <c r="I245" s="24" t="s">
        <v>2033</v>
      </c>
      <c r="K245" s="24" t="s">
        <v>59</v>
      </c>
      <c r="L245" s="31" t="str">
        <f t="shared" si="31"/>
        <v>Giò Tai Lưỡi Xào 250g</v>
      </c>
      <c r="N245" s="50" t="str">
        <f t="shared" si="34"/>
        <v>K-HCM</v>
      </c>
      <c r="Q245" s="32" t="str">
        <f t="shared" si="32"/>
        <v>Túi</v>
      </c>
      <c r="R245" s="36">
        <v>5</v>
      </c>
      <c r="T245" s="34">
        <f t="shared" si="35"/>
        <v>50182</v>
      </c>
      <c r="U245" s="34">
        <f t="shared" si="36"/>
        <v>250910</v>
      </c>
      <c r="X245" s="72">
        <f t="shared" si="38"/>
        <v>8</v>
      </c>
      <c r="Y245" s="35"/>
      <c r="Z245" s="34">
        <f t="shared" si="39"/>
        <v>20073</v>
      </c>
      <c r="AA245" s="80">
        <f t="shared" si="37"/>
        <v>3143</v>
      </c>
    </row>
    <row r="246" spans="1:27" ht="25.5" customHeight="1" x14ac:dyDescent="0.25">
      <c r="A246" s="17">
        <v>44888</v>
      </c>
      <c r="B246" s="78" t="str">
        <f t="shared" si="33"/>
        <v>PO2211/03143</v>
      </c>
      <c r="G246" s="24" t="s">
        <v>129</v>
      </c>
      <c r="I246" s="24" t="s">
        <v>2033</v>
      </c>
      <c r="K246" s="24" t="s">
        <v>65</v>
      </c>
      <c r="L246" s="31" t="str">
        <f t="shared" si="31"/>
        <v>Mọc Nấm Hương 250g</v>
      </c>
      <c r="N246" s="50" t="str">
        <f t="shared" si="34"/>
        <v>K-HCM</v>
      </c>
      <c r="Q246" s="32" t="str">
        <f t="shared" si="32"/>
        <v>Túi</v>
      </c>
      <c r="R246" s="36">
        <v>5</v>
      </c>
      <c r="T246" s="34">
        <f t="shared" si="35"/>
        <v>46000</v>
      </c>
      <c r="U246" s="34">
        <f t="shared" si="36"/>
        <v>230000</v>
      </c>
      <c r="X246" s="72">
        <f t="shared" si="38"/>
        <v>8</v>
      </c>
      <c r="Y246" s="35"/>
      <c r="Z246" s="34">
        <f t="shared" si="39"/>
        <v>18400</v>
      </c>
      <c r="AA246" s="80">
        <f t="shared" si="37"/>
        <v>3143</v>
      </c>
    </row>
    <row r="247" spans="1:27" ht="25.5" customHeight="1" x14ac:dyDescent="0.25">
      <c r="A247" s="17">
        <v>44888</v>
      </c>
      <c r="B247" s="78" t="str">
        <f t="shared" si="33"/>
        <v>PO2211/03144</v>
      </c>
      <c r="G247" s="24" t="s">
        <v>105</v>
      </c>
      <c r="I247" s="24" t="s">
        <v>2034</v>
      </c>
      <c r="K247" s="24" t="s">
        <v>39</v>
      </c>
      <c r="L247" s="31" t="str">
        <f t="shared" si="31"/>
        <v>Chân giò heo muối 300g</v>
      </c>
      <c r="N247" s="50" t="str">
        <f t="shared" si="34"/>
        <v>K-HCM</v>
      </c>
      <c r="Q247" s="32" t="str">
        <f t="shared" si="32"/>
        <v>Túi</v>
      </c>
      <c r="R247" s="36">
        <v>4</v>
      </c>
      <c r="T247" s="34">
        <f t="shared" si="35"/>
        <v>73431</v>
      </c>
      <c r="U247" s="34">
        <f t="shared" si="36"/>
        <v>293724</v>
      </c>
      <c r="X247" s="72">
        <f t="shared" si="38"/>
        <v>8</v>
      </c>
      <c r="Y247" s="35"/>
      <c r="Z247" s="34">
        <f t="shared" si="39"/>
        <v>23498</v>
      </c>
      <c r="AA247" s="80">
        <f t="shared" si="37"/>
        <v>3144</v>
      </c>
    </row>
    <row r="248" spans="1:27" ht="25.5" customHeight="1" x14ac:dyDescent="0.25">
      <c r="A248" s="17">
        <v>44888</v>
      </c>
      <c r="B248" s="78" t="str">
        <f t="shared" si="33"/>
        <v>PO2211/03144</v>
      </c>
      <c r="G248" s="24" t="s">
        <v>105</v>
      </c>
      <c r="I248" s="24" t="s">
        <v>2034</v>
      </c>
      <c r="K248" s="24" t="s">
        <v>55</v>
      </c>
      <c r="L248" s="31" t="str">
        <f t="shared" si="31"/>
        <v>Gà muối 500g</v>
      </c>
      <c r="N248" s="50" t="str">
        <f t="shared" si="34"/>
        <v>K-HCM</v>
      </c>
      <c r="Q248" s="32" t="str">
        <f t="shared" si="32"/>
        <v>Túi</v>
      </c>
      <c r="R248" s="36">
        <v>4</v>
      </c>
      <c r="T248" s="34">
        <f t="shared" si="35"/>
        <v>111058</v>
      </c>
      <c r="U248" s="34">
        <f t="shared" si="36"/>
        <v>444232</v>
      </c>
      <c r="X248" s="72">
        <f t="shared" si="38"/>
        <v>8</v>
      </c>
      <c r="Y248" s="35"/>
      <c r="Z248" s="34">
        <f t="shared" si="39"/>
        <v>35539</v>
      </c>
      <c r="AA248" s="80">
        <f t="shared" si="37"/>
        <v>3144</v>
      </c>
    </row>
    <row r="249" spans="1:27" ht="25.5" customHeight="1" x14ac:dyDescent="0.25">
      <c r="A249" s="17">
        <v>44888</v>
      </c>
      <c r="B249" s="78" t="str">
        <f t="shared" si="33"/>
        <v>PO2211/03145</v>
      </c>
      <c r="G249" s="24" t="s">
        <v>112</v>
      </c>
      <c r="I249" s="24" t="s">
        <v>2035</v>
      </c>
      <c r="K249" s="24" t="s">
        <v>39</v>
      </c>
      <c r="L249" s="31" t="str">
        <f t="shared" si="31"/>
        <v>Chân giò heo muối 300g</v>
      </c>
      <c r="N249" s="50" t="str">
        <f t="shared" si="34"/>
        <v>K-HCM</v>
      </c>
      <c r="Q249" s="32" t="str">
        <f t="shared" si="32"/>
        <v>Túi</v>
      </c>
      <c r="R249" s="36">
        <v>9</v>
      </c>
      <c r="T249" s="34">
        <f t="shared" si="35"/>
        <v>73431</v>
      </c>
      <c r="U249" s="34">
        <f t="shared" si="36"/>
        <v>660879</v>
      </c>
      <c r="X249" s="72">
        <f t="shared" si="38"/>
        <v>8</v>
      </c>
      <c r="Y249" s="35"/>
      <c r="Z249" s="34">
        <f t="shared" si="39"/>
        <v>52870</v>
      </c>
      <c r="AA249" s="80">
        <f t="shared" si="37"/>
        <v>3145</v>
      </c>
    </row>
    <row r="250" spans="1:27" ht="25.5" customHeight="1" x14ac:dyDescent="0.25">
      <c r="A250" s="17">
        <v>44888</v>
      </c>
      <c r="B250" s="78" t="str">
        <f t="shared" si="33"/>
        <v>PO2211/03145</v>
      </c>
      <c r="G250" s="24" t="s">
        <v>112</v>
      </c>
      <c r="I250" s="24" t="s">
        <v>2035</v>
      </c>
      <c r="K250" s="24" t="s">
        <v>55</v>
      </c>
      <c r="L250" s="31" t="str">
        <f t="shared" si="31"/>
        <v>Gà muối 500g</v>
      </c>
      <c r="N250" s="50" t="str">
        <f t="shared" si="34"/>
        <v>K-HCM</v>
      </c>
      <c r="Q250" s="32" t="str">
        <f t="shared" si="32"/>
        <v>Túi</v>
      </c>
      <c r="R250" s="36">
        <v>6</v>
      </c>
      <c r="T250" s="34">
        <f t="shared" si="35"/>
        <v>111058</v>
      </c>
      <c r="U250" s="34">
        <f t="shared" si="36"/>
        <v>666348</v>
      </c>
      <c r="X250" s="72">
        <f t="shared" si="38"/>
        <v>8</v>
      </c>
      <c r="Y250" s="35"/>
      <c r="Z250" s="34">
        <f t="shared" si="39"/>
        <v>53308</v>
      </c>
      <c r="AA250" s="80">
        <f t="shared" si="37"/>
        <v>3145</v>
      </c>
    </row>
    <row r="251" spans="1:27" ht="25.5" customHeight="1" x14ac:dyDescent="0.25">
      <c r="A251" s="17">
        <v>44888</v>
      </c>
      <c r="B251" s="78" t="str">
        <f t="shared" si="33"/>
        <v>PO2211/03145</v>
      </c>
      <c r="G251" s="24" t="s">
        <v>112</v>
      </c>
      <c r="I251" s="24" t="s">
        <v>2035</v>
      </c>
      <c r="K251" s="24" t="s">
        <v>67</v>
      </c>
      <c r="L251" s="31" t="str">
        <f t="shared" si="31"/>
        <v>Tai heo muối 200g</v>
      </c>
      <c r="N251" s="50" t="str">
        <f t="shared" si="34"/>
        <v>K-HCM</v>
      </c>
      <c r="Q251" s="32" t="str">
        <f t="shared" si="32"/>
        <v>Túi</v>
      </c>
      <c r="R251" s="36">
        <v>6</v>
      </c>
      <c r="T251" s="34">
        <f t="shared" si="35"/>
        <v>55595</v>
      </c>
      <c r="U251" s="34">
        <f t="shared" si="36"/>
        <v>333570</v>
      </c>
      <c r="X251" s="72">
        <f t="shared" si="38"/>
        <v>8</v>
      </c>
      <c r="Y251" s="35"/>
      <c r="Z251" s="34">
        <f t="shared" si="39"/>
        <v>26686</v>
      </c>
      <c r="AA251" s="80">
        <f t="shared" si="37"/>
        <v>3145</v>
      </c>
    </row>
    <row r="252" spans="1:27" ht="25.5" customHeight="1" x14ac:dyDescent="0.25">
      <c r="A252" s="17">
        <v>44888</v>
      </c>
      <c r="B252" s="78" t="str">
        <f t="shared" si="33"/>
        <v>PO2211/03145</v>
      </c>
      <c r="G252" s="24" t="s">
        <v>112</v>
      </c>
      <c r="I252" s="24" t="s">
        <v>2035</v>
      </c>
      <c r="K252" s="24" t="s">
        <v>59</v>
      </c>
      <c r="L252" s="31" t="str">
        <f t="shared" si="31"/>
        <v>Giò Tai Lưỡi Xào 250g</v>
      </c>
      <c r="N252" s="50" t="str">
        <f t="shared" si="34"/>
        <v>K-HCM</v>
      </c>
      <c r="Q252" s="32" t="str">
        <f t="shared" si="32"/>
        <v>Túi</v>
      </c>
      <c r="R252" s="36">
        <v>6</v>
      </c>
      <c r="T252" s="34">
        <f t="shared" si="35"/>
        <v>50182</v>
      </c>
      <c r="U252" s="34">
        <f t="shared" si="36"/>
        <v>301092</v>
      </c>
      <c r="X252" s="72">
        <f t="shared" si="38"/>
        <v>8</v>
      </c>
      <c r="Y252" s="35"/>
      <c r="Z252" s="34">
        <f t="shared" si="39"/>
        <v>24087</v>
      </c>
      <c r="AA252" s="80">
        <f t="shared" si="37"/>
        <v>3145</v>
      </c>
    </row>
    <row r="253" spans="1:27" ht="25.5" customHeight="1" x14ac:dyDescent="0.25">
      <c r="A253" s="17">
        <v>44888</v>
      </c>
      <c r="B253" s="78" t="str">
        <f t="shared" si="33"/>
        <v>PO2211/03145</v>
      </c>
      <c r="G253" s="24" t="s">
        <v>112</v>
      </c>
      <c r="I253" s="24" t="s">
        <v>2035</v>
      </c>
      <c r="K253" s="24" t="s">
        <v>65</v>
      </c>
      <c r="L253" s="31" t="str">
        <f t="shared" si="31"/>
        <v>Mọc Nấm Hương 250g</v>
      </c>
      <c r="N253" s="50" t="str">
        <f t="shared" si="34"/>
        <v>K-HCM</v>
      </c>
      <c r="Q253" s="32" t="str">
        <f t="shared" si="32"/>
        <v>Túi</v>
      </c>
      <c r="R253" s="36">
        <v>6</v>
      </c>
      <c r="T253" s="34">
        <f t="shared" si="35"/>
        <v>46000</v>
      </c>
      <c r="U253" s="34">
        <f t="shared" si="36"/>
        <v>276000</v>
      </c>
      <c r="X253" s="72">
        <f t="shared" si="38"/>
        <v>8</v>
      </c>
      <c r="Y253" s="35"/>
      <c r="Z253" s="34">
        <f t="shared" si="39"/>
        <v>22080</v>
      </c>
      <c r="AA253" s="80">
        <f t="shared" si="37"/>
        <v>3145</v>
      </c>
    </row>
    <row r="254" spans="1:27" ht="25.5" customHeight="1" x14ac:dyDescent="0.25">
      <c r="A254" s="17">
        <v>44888</v>
      </c>
      <c r="B254" s="78" t="str">
        <f t="shared" si="33"/>
        <v>PO2211/03146</v>
      </c>
      <c r="G254" s="24" t="s">
        <v>114</v>
      </c>
      <c r="I254" s="24" t="s">
        <v>2036</v>
      </c>
      <c r="K254" s="24" t="s">
        <v>39</v>
      </c>
      <c r="L254" s="31" t="str">
        <f t="shared" si="31"/>
        <v>Chân giò heo muối 300g</v>
      </c>
      <c r="N254" s="50" t="str">
        <f t="shared" si="34"/>
        <v>K-HCM</v>
      </c>
      <c r="Q254" s="32" t="str">
        <f t="shared" si="32"/>
        <v>Túi</v>
      </c>
      <c r="R254" s="36">
        <v>5</v>
      </c>
      <c r="T254" s="34">
        <f t="shared" si="35"/>
        <v>73431</v>
      </c>
      <c r="U254" s="34">
        <f t="shared" si="36"/>
        <v>367155</v>
      </c>
      <c r="X254" s="72">
        <f t="shared" si="38"/>
        <v>8</v>
      </c>
      <c r="Y254" s="35"/>
      <c r="Z254" s="34">
        <f t="shared" si="39"/>
        <v>29372</v>
      </c>
      <c r="AA254" s="80">
        <f t="shared" si="37"/>
        <v>3146</v>
      </c>
    </row>
    <row r="255" spans="1:27" ht="25.5" customHeight="1" x14ac:dyDescent="0.25">
      <c r="A255" s="17">
        <v>44888</v>
      </c>
      <c r="B255" s="78" t="str">
        <f t="shared" si="33"/>
        <v>PO2211/03146</v>
      </c>
      <c r="G255" s="24" t="s">
        <v>114</v>
      </c>
      <c r="I255" s="24" t="s">
        <v>2036</v>
      </c>
      <c r="K255" s="24" t="s">
        <v>55</v>
      </c>
      <c r="L255" s="31" t="str">
        <f t="shared" si="31"/>
        <v>Gà muối 500g</v>
      </c>
      <c r="N255" s="50" t="str">
        <f t="shared" si="34"/>
        <v>K-HCM</v>
      </c>
      <c r="Q255" s="32" t="str">
        <f t="shared" si="32"/>
        <v>Túi</v>
      </c>
      <c r="R255" s="36">
        <v>10</v>
      </c>
      <c r="T255" s="34">
        <f t="shared" si="35"/>
        <v>111058</v>
      </c>
      <c r="U255" s="34">
        <f t="shared" si="36"/>
        <v>1110580</v>
      </c>
      <c r="X255" s="72">
        <f t="shared" si="38"/>
        <v>8</v>
      </c>
      <c r="Y255" s="35"/>
      <c r="Z255" s="34">
        <f t="shared" si="39"/>
        <v>88846</v>
      </c>
      <c r="AA255" s="80">
        <f t="shared" si="37"/>
        <v>3146</v>
      </c>
    </row>
    <row r="256" spans="1:27" ht="25.5" customHeight="1" x14ac:dyDescent="0.25">
      <c r="A256" s="17">
        <v>44888</v>
      </c>
      <c r="B256" s="78" t="str">
        <f t="shared" si="33"/>
        <v>PO2211/03146</v>
      </c>
      <c r="G256" s="24" t="s">
        <v>114</v>
      </c>
      <c r="I256" s="24" t="s">
        <v>2036</v>
      </c>
      <c r="K256" s="24" t="s">
        <v>67</v>
      </c>
      <c r="L256" s="31" t="str">
        <f t="shared" si="31"/>
        <v>Tai heo muối 200g</v>
      </c>
      <c r="N256" s="50" t="str">
        <f t="shared" si="34"/>
        <v>K-HCM</v>
      </c>
      <c r="Q256" s="32" t="str">
        <f t="shared" si="32"/>
        <v>Túi</v>
      </c>
      <c r="R256" s="36">
        <v>5</v>
      </c>
      <c r="T256" s="34">
        <f t="shared" si="35"/>
        <v>55595</v>
      </c>
      <c r="U256" s="34">
        <f t="shared" si="36"/>
        <v>277975</v>
      </c>
      <c r="X256" s="72">
        <f t="shared" si="38"/>
        <v>8</v>
      </c>
      <c r="Y256" s="35"/>
      <c r="Z256" s="34">
        <f t="shared" si="39"/>
        <v>22238</v>
      </c>
      <c r="AA256" s="80">
        <f t="shared" si="37"/>
        <v>3146</v>
      </c>
    </row>
    <row r="257" spans="1:27" ht="25.5" customHeight="1" x14ac:dyDescent="0.25">
      <c r="A257" s="17">
        <v>44888</v>
      </c>
      <c r="B257" s="78" t="str">
        <f t="shared" si="33"/>
        <v>PO2211/03146</v>
      </c>
      <c r="G257" s="24" t="s">
        <v>114</v>
      </c>
      <c r="I257" s="24" t="s">
        <v>2036</v>
      </c>
      <c r="K257" s="24" t="s">
        <v>49</v>
      </c>
      <c r="L257" s="31" t="str">
        <f t="shared" si="31"/>
        <v>Giò lụa cây 250g</v>
      </c>
      <c r="N257" s="50" t="str">
        <f t="shared" si="34"/>
        <v>K-HCM</v>
      </c>
      <c r="Q257" s="32" t="str">
        <f t="shared" si="32"/>
        <v>Túi</v>
      </c>
      <c r="R257" s="36">
        <v>5</v>
      </c>
      <c r="T257" s="34">
        <f t="shared" si="35"/>
        <v>59400</v>
      </c>
      <c r="U257" s="34">
        <f t="shared" si="36"/>
        <v>297000</v>
      </c>
      <c r="X257" s="72">
        <f t="shared" si="38"/>
        <v>8</v>
      </c>
      <c r="Y257" s="35"/>
      <c r="Z257" s="34">
        <f t="shared" si="39"/>
        <v>23760</v>
      </c>
      <c r="AA257" s="80">
        <f t="shared" si="37"/>
        <v>3146</v>
      </c>
    </row>
    <row r="258" spans="1:27" ht="25.5" customHeight="1" x14ac:dyDescent="0.25">
      <c r="A258" s="17">
        <v>44888</v>
      </c>
      <c r="B258" s="78" t="str">
        <f t="shared" si="33"/>
        <v>PO2211/03146</v>
      </c>
      <c r="G258" s="24" t="s">
        <v>114</v>
      </c>
      <c r="I258" s="24" t="s">
        <v>2036</v>
      </c>
      <c r="K258" s="24" t="s">
        <v>57</v>
      </c>
      <c r="L258" s="31" t="str">
        <f t="shared" ref="L258:L321" si="40">IF(K258&lt;&gt;"",VLOOKUP(K258,tenhang,2,0),"")</f>
        <v>Giò sụn gà 250g</v>
      </c>
      <c r="N258" s="50" t="str">
        <f t="shared" si="34"/>
        <v>K-HCM</v>
      </c>
      <c r="Q258" s="32" t="str">
        <f t="shared" ref="Q258:Q321" si="41">IF(K258&lt;&gt;"",VLOOKUP(K258,tenhang,3,0),"")</f>
        <v>Túi</v>
      </c>
      <c r="R258" s="36">
        <v>5</v>
      </c>
      <c r="T258" s="34">
        <f t="shared" si="35"/>
        <v>61050</v>
      </c>
      <c r="U258" s="34">
        <f t="shared" si="36"/>
        <v>305250</v>
      </c>
      <c r="X258" s="72">
        <f t="shared" si="38"/>
        <v>8</v>
      </c>
      <c r="Y258" s="35"/>
      <c r="Z258" s="34">
        <f t="shared" si="39"/>
        <v>24420</v>
      </c>
      <c r="AA258" s="80">
        <f t="shared" si="37"/>
        <v>3146</v>
      </c>
    </row>
    <row r="259" spans="1:27" ht="25.5" customHeight="1" x14ac:dyDescent="0.25">
      <c r="A259" s="17">
        <v>44888</v>
      </c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>PO2211/03146</v>
      </c>
      <c r="G259" s="24" t="s">
        <v>114</v>
      </c>
      <c r="I259" s="24" t="s">
        <v>2036</v>
      </c>
      <c r="K259" s="24" t="s">
        <v>45</v>
      </c>
      <c r="L259" s="31" t="str">
        <f t="shared" si="40"/>
        <v>Chả nướng 300g</v>
      </c>
      <c r="N259" s="50" t="str">
        <f t="shared" ref="N259:N322" si="43">IF(K259&lt;&gt;"","K-HCM","")</f>
        <v>K-HCM</v>
      </c>
      <c r="Q259" s="32" t="str">
        <f t="shared" si="41"/>
        <v>Túi</v>
      </c>
      <c r="R259" s="36">
        <v>5</v>
      </c>
      <c r="T259" s="34">
        <f t="shared" ref="T259:T322" si="44">IF(K259&lt;&gt;"",VLOOKUP(K259,tenhang,4,0),0)</f>
        <v>70950</v>
      </c>
      <c r="U259" s="34">
        <f t="shared" ref="U259:U322" si="45">R259*T259</f>
        <v>354750</v>
      </c>
      <c r="X259" s="72">
        <f t="shared" si="38"/>
        <v>8</v>
      </c>
      <c r="Y259" s="35"/>
      <c r="Z259" s="34">
        <f t="shared" si="39"/>
        <v>28380</v>
      </c>
      <c r="AA259" s="80">
        <f t="shared" si="37"/>
        <v>3146</v>
      </c>
    </row>
    <row r="260" spans="1:27" ht="25.5" customHeight="1" x14ac:dyDescent="0.25">
      <c r="A260" s="17">
        <v>44888</v>
      </c>
      <c r="B260" s="78" t="str">
        <f t="shared" si="42"/>
        <v>PO2211/03146</v>
      </c>
      <c r="G260" s="24" t="s">
        <v>114</v>
      </c>
      <c r="I260" s="24" t="s">
        <v>2036</v>
      </c>
      <c r="K260" s="24" t="s">
        <v>37</v>
      </c>
      <c r="L260" s="31" t="str">
        <f t="shared" si="40"/>
        <v>Chả cốm 300g</v>
      </c>
      <c r="N260" s="50" t="str">
        <f t="shared" si="43"/>
        <v>K-HCM</v>
      </c>
      <c r="Q260" s="32" t="str">
        <f t="shared" si="41"/>
        <v>Túi</v>
      </c>
      <c r="R260" s="36">
        <v>5</v>
      </c>
      <c r="T260" s="34">
        <f t="shared" si="44"/>
        <v>74250</v>
      </c>
      <c r="U260" s="34">
        <f t="shared" si="45"/>
        <v>371250</v>
      </c>
      <c r="X260" s="72">
        <f t="shared" si="38"/>
        <v>8</v>
      </c>
      <c r="Y260" s="35"/>
      <c r="Z260" s="34">
        <f t="shared" si="39"/>
        <v>29700</v>
      </c>
      <c r="AA260" s="80">
        <f t="shared" ref="AA260:AA323" si="46">IF(I260&lt;&gt;"",IF(I260=I259,AA259,AA259+1),"")</f>
        <v>3146</v>
      </c>
    </row>
    <row r="261" spans="1:27" ht="25.5" customHeight="1" x14ac:dyDescent="0.25">
      <c r="A261" s="17">
        <v>44888</v>
      </c>
      <c r="B261" s="78" t="str">
        <f t="shared" si="42"/>
        <v>PO2211/03146</v>
      </c>
      <c r="G261" s="24" t="s">
        <v>114</v>
      </c>
      <c r="I261" s="24" t="s">
        <v>2036</v>
      </c>
      <c r="K261" s="24" t="s">
        <v>43</v>
      </c>
      <c r="L261" s="31" t="str">
        <f t="shared" si="40"/>
        <v>Chân gà sốt cay 400g</v>
      </c>
      <c r="N261" s="50" t="str">
        <f t="shared" si="43"/>
        <v>K-HCM</v>
      </c>
      <c r="Q261" s="32" t="str">
        <f t="shared" si="41"/>
        <v>Túi</v>
      </c>
      <c r="R261" s="36">
        <v>5</v>
      </c>
      <c r="T261" s="34">
        <f t="shared" si="44"/>
        <v>90750</v>
      </c>
      <c r="U261" s="34">
        <f t="shared" si="45"/>
        <v>453750</v>
      </c>
      <c r="X261" s="72">
        <f t="shared" si="38"/>
        <v>8</v>
      </c>
      <c r="Y261" s="35"/>
      <c r="Z261" s="34">
        <f t="shared" si="39"/>
        <v>36300</v>
      </c>
      <c r="AA261" s="80">
        <f t="shared" si="46"/>
        <v>3146</v>
      </c>
    </row>
    <row r="262" spans="1:27" ht="25.5" customHeight="1" x14ac:dyDescent="0.25">
      <c r="A262" s="17">
        <v>44888</v>
      </c>
      <c r="B262" s="78" t="str">
        <f t="shared" si="42"/>
        <v>PO2211/03146</v>
      </c>
      <c r="G262" s="24" t="s">
        <v>114</v>
      </c>
      <c r="I262" s="24" t="s">
        <v>2036</v>
      </c>
      <c r="K262" s="24" t="s">
        <v>63</v>
      </c>
      <c r="L262" s="31" t="str">
        <f t="shared" si="40"/>
        <v>Giò tai nấm hương 500g</v>
      </c>
      <c r="N262" s="50" t="str">
        <f t="shared" si="43"/>
        <v>K-HCM</v>
      </c>
      <c r="Q262" s="32" t="str">
        <f t="shared" si="41"/>
        <v>Túi</v>
      </c>
      <c r="R262" s="36">
        <v>5</v>
      </c>
      <c r="T262" s="34">
        <f t="shared" si="44"/>
        <v>101989</v>
      </c>
      <c r="U262" s="34">
        <f t="shared" si="45"/>
        <v>509945</v>
      </c>
      <c r="X262" s="72">
        <f t="shared" si="38"/>
        <v>8</v>
      </c>
      <c r="Y262" s="35"/>
      <c r="Z262" s="34">
        <f t="shared" si="39"/>
        <v>40796</v>
      </c>
      <c r="AA262" s="80">
        <f t="shared" si="46"/>
        <v>3146</v>
      </c>
    </row>
    <row r="263" spans="1:27" ht="25.5" customHeight="1" x14ac:dyDescent="0.25">
      <c r="A263" s="17">
        <v>44888</v>
      </c>
      <c r="B263" s="78" t="str">
        <f t="shared" si="42"/>
        <v>PO2211/03146</v>
      </c>
      <c r="G263" s="24" t="s">
        <v>114</v>
      </c>
      <c r="I263" s="24" t="s">
        <v>2036</v>
      </c>
      <c r="K263" s="24" t="s">
        <v>59</v>
      </c>
      <c r="L263" s="31" t="str">
        <f t="shared" si="40"/>
        <v>Giò Tai Lưỡi Xào 250g</v>
      </c>
      <c r="N263" s="50" t="str">
        <f t="shared" si="43"/>
        <v>K-HCM</v>
      </c>
      <c r="Q263" s="32" t="str">
        <f t="shared" si="41"/>
        <v>Túi</v>
      </c>
      <c r="R263" s="36">
        <v>5</v>
      </c>
      <c r="T263" s="34">
        <f t="shared" si="44"/>
        <v>50182</v>
      </c>
      <c r="U263" s="34">
        <f t="shared" si="45"/>
        <v>250910</v>
      </c>
      <c r="X263" s="72">
        <f t="shared" si="38"/>
        <v>8</v>
      </c>
      <c r="Y263" s="35"/>
      <c r="Z263" s="34">
        <f t="shared" si="39"/>
        <v>20073</v>
      </c>
      <c r="AA263" s="80">
        <f t="shared" si="46"/>
        <v>3146</v>
      </c>
    </row>
    <row r="264" spans="1:27" ht="25.5" customHeight="1" x14ac:dyDescent="0.25">
      <c r="A264" s="17">
        <v>44888</v>
      </c>
      <c r="B264" s="78" t="str">
        <f t="shared" si="42"/>
        <v>PO2211/03146</v>
      </c>
      <c r="G264" s="24" t="s">
        <v>114</v>
      </c>
      <c r="I264" s="24" t="s">
        <v>2036</v>
      </c>
      <c r="K264" s="24" t="s">
        <v>65</v>
      </c>
      <c r="L264" s="31" t="str">
        <f t="shared" si="40"/>
        <v>Mọc Nấm Hương 250g</v>
      </c>
      <c r="N264" s="50" t="str">
        <f t="shared" si="43"/>
        <v>K-HCM</v>
      </c>
      <c r="Q264" s="32" t="str">
        <f t="shared" si="41"/>
        <v>Túi</v>
      </c>
      <c r="R264" s="36">
        <v>5</v>
      </c>
      <c r="T264" s="34">
        <f t="shared" si="44"/>
        <v>46000</v>
      </c>
      <c r="U264" s="34">
        <f t="shared" si="45"/>
        <v>230000</v>
      </c>
      <c r="X264" s="72">
        <f t="shared" si="38"/>
        <v>8</v>
      </c>
      <c r="Y264" s="35"/>
      <c r="Z264" s="34">
        <f t="shared" si="39"/>
        <v>18400</v>
      </c>
      <c r="AA264" s="80">
        <f t="shared" si="46"/>
        <v>3146</v>
      </c>
    </row>
    <row r="265" spans="1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1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1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1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1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1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1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1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L2" activePane="bottomRight" state="frozen"/>
      <selection pane="topRight" activeCell="G1" sqref="G1"/>
      <selection pane="bottomLeft" activeCell="A2" sqref="A2"/>
      <selection pane="bottomRight" activeCell="T11" sqref="T11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1445</v>
      </c>
      <c r="AB1" s="47"/>
      <c r="AC1" s="47"/>
      <c r="AD1" s="47"/>
    </row>
    <row r="2" spans="1:30" ht="25.5" customHeight="1" x14ac:dyDescent="0.25">
      <c r="A2" s="91"/>
      <c r="B2" s="78" t="str">
        <f t="shared" ref="B2:B33" si="0">IF(I2&lt;&gt;"",IF(AA2&lt;10,"PO2211/0000"&amp;AA2,IF(AA2&lt;100,"PO2211/000"&amp;AA2,IF(AA2&lt;1000,"PO2211/00"&amp;AA2,IF(AA2&lt;10000,"PO2211/0"&amp;AA2,"PO2211/00"&amp;AA2)))),"")</f>
        <v/>
      </c>
      <c r="C2" s="84"/>
      <c r="D2" s="84"/>
      <c r="E2" s="85"/>
      <c r="F2" s="84"/>
      <c r="G2" s="85"/>
      <c r="H2" s="85"/>
      <c r="I2" s="85"/>
      <c r="J2" s="60" t="str">
        <f>IF(G2&lt;&gt;"",VLOOKUP(G2,'nhân viên sale'!$A$2:$B$1596,2,0),"")</f>
        <v/>
      </c>
      <c r="K2" s="85"/>
      <c r="L2" s="31" t="str">
        <f t="shared" ref="L2:L33" si="1">IF(K2&lt;&gt;"",VLOOKUP(K2,tenhang,2,0),"")</f>
        <v/>
      </c>
      <c r="M2" s="85"/>
      <c r="N2" s="50" t="str">
        <f t="shared" ref="N2:N33" si="2">IF(K2&lt;&gt;"","K-C6","")</f>
        <v/>
      </c>
      <c r="O2" s="85"/>
      <c r="P2" s="85"/>
      <c r="Q2" s="32" t="str">
        <f t="shared" ref="Q2:Q33" si="3">IF(K2&lt;&gt;"",VLOOKUP(K2,tenhang,3,0),"")</f>
        <v/>
      </c>
      <c r="R2" s="87"/>
      <c r="S2" s="87"/>
      <c r="T2" s="34">
        <f t="shared" ref="T2:T33" si="4">IF(K2&lt;&gt;"",VLOOKUP(K2,tenhang,4,0),0)</f>
        <v>0</v>
      </c>
      <c r="U2" s="34">
        <f t="shared" ref="U2:U33" si="5">R2*T2</f>
        <v>0</v>
      </c>
      <c r="V2" s="87"/>
      <c r="W2" s="87"/>
      <c r="X2" s="72" t="str">
        <f t="shared" ref="X2:X33" si="6">IF(K2&lt;&gt;"",8,"")</f>
        <v/>
      </c>
      <c r="Y2" s="35"/>
      <c r="Z2" s="34" t="str">
        <f t="shared" ref="Z2:Z33" si="7">IF(K2&lt;&gt;"",ROUND(U2*X2*1%,0),"")</f>
        <v/>
      </c>
      <c r="AA2" s="80" t="str">
        <f>IF(I2&lt;&gt;"",AA1,"")</f>
        <v/>
      </c>
      <c r="AB2" s="88"/>
      <c r="AC2" s="88"/>
      <c r="AD2" s="88"/>
    </row>
    <row r="3" spans="1:30" ht="25.5" customHeight="1" x14ac:dyDescent="0.25">
      <c r="A3" s="91"/>
      <c r="B3" s="78" t="str">
        <f t="shared" si="0"/>
        <v/>
      </c>
      <c r="C3" s="84"/>
      <c r="D3" s="84"/>
      <c r="E3" s="85"/>
      <c r="F3" s="84"/>
      <c r="G3" s="85"/>
      <c r="H3" s="85"/>
      <c r="I3" s="85"/>
      <c r="J3" s="60" t="str">
        <f>IF(G3&lt;&gt;"",VLOOKUP(G3,'nhân viên sale'!$A$2:$B$1596,2,0),"")</f>
        <v/>
      </c>
      <c r="K3" s="85"/>
      <c r="L3" s="31" t="str">
        <f t="shared" si="1"/>
        <v/>
      </c>
      <c r="M3" s="85"/>
      <c r="N3" s="50" t="str">
        <f t="shared" si="2"/>
        <v/>
      </c>
      <c r="O3" s="85"/>
      <c r="P3" s="85"/>
      <c r="Q3" s="32" t="str">
        <f t="shared" si="3"/>
        <v/>
      </c>
      <c r="R3" s="87"/>
      <c r="S3" s="87"/>
      <c r="T3" s="34">
        <f t="shared" si="4"/>
        <v>0</v>
      </c>
      <c r="U3" s="34">
        <f t="shared" si="5"/>
        <v>0</v>
      </c>
      <c r="V3" s="87"/>
      <c r="W3" s="87"/>
      <c r="X3" s="72" t="str">
        <f t="shared" si="6"/>
        <v/>
      </c>
      <c r="Y3" s="35"/>
      <c r="Z3" s="34" t="str">
        <f t="shared" si="7"/>
        <v/>
      </c>
      <c r="AA3" s="80" t="str">
        <f t="shared" ref="AA3:AA34" si="8">IF(I3&lt;&gt;"",IF(I3=I2,AA2,AA2+1),"")</f>
        <v/>
      </c>
      <c r="AB3" s="88"/>
      <c r="AC3" s="88"/>
      <c r="AD3" s="88"/>
    </row>
    <row r="4" spans="1:30" ht="25.5" customHeight="1" x14ac:dyDescent="0.25">
      <c r="A4" s="91"/>
      <c r="B4" s="78" t="str">
        <f t="shared" si="0"/>
        <v/>
      </c>
      <c r="C4" s="84"/>
      <c r="D4" s="84"/>
      <c r="E4" s="85"/>
      <c r="F4" s="84"/>
      <c r="G4" s="85"/>
      <c r="H4" s="85"/>
      <c r="I4" s="85"/>
      <c r="J4" s="60" t="str">
        <f>IF(G4&lt;&gt;"",VLOOKUP(G4,'nhân viên sale'!$A$2:$B$1596,2,0),"")</f>
        <v/>
      </c>
      <c r="K4" s="85"/>
      <c r="L4" s="31" t="str">
        <f t="shared" si="1"/>
        <v/>
      </c>
      <c r="M4" s="85"/>
      <c r="N4" s="50" t="str">
        <f t="shared" si="2"/>
        <v/>
      </c>
      <c r="O4" s="85"/>
      <c r="P4" s="85"/>
      <c r="Q4" s="32" t="str">
        <f t="shared" si="3"/>
        <v/>
      </c>
      <c r="R4" s="87"/>
      <c r="S4" s="87"/>
      <c r="T4" s="34">
        <f t="shared" si="4"/>
        <v>0</v>
      </c>
      <c r="U4" s="34">
        <f t="shared" si="5"/>
        <v>0</v>
      </c>
      <c r="V4" s="87"/>
      <c r="W4" s="87"/>
      <c r="X4" s="72" t="str">
        <f t="shared" si="6"/>
        <v/>
      </c>
      <c r="Y4" s="35"/>
      <c r="Z4" s="34" t="str">
        <f t="shared" si="7"/>
        <v/>
      </c>
      <c r="AA4" s="80" t="str">
        <f t="shared" si="8"/>
        <v/>
      </c>
      <c r="AB4" s="88"/>
      <c r="AC4" s="88"/>
      <c r="AD4" s="88"/>
    </row>
    <row r="5" spans="1:30" ht="25.5" customHeight="1" x14ac:dyDescent="0.25">
      <c r="A5" s="91"/>
      <c r="B5" s="78" t="str">
        <f t="shared" si="0"/>
        <v/>
      </c>
      <c r="C5" s="18"/>
      <c r="D5" s="18"/>
      <c r="E5" s="19"/>
      <c r="F5" s="18"/>
      <c r="G5" s="19"/>
      <c r="H5" s="19"/>
      <c r="I5" s="19"/>
      <c r="J5" s="60" t="str">
        <f>IF(G5&lt;&gt;"",VLOOKUP(G5,'nhân viên sale'!$A$2:$B$1596,2,0),"")</f>
        <v/>
      </c>
      <c r="K5" s="19"/>
      <c r="L5" s="31" t="str">
        <f t="shared" si="1"/>
        <v/>
      </c>
      <c r="M5" s="20"/>
      <c r="N5" s="50" t="str">
        <f t="shared" si="2"/>
        <v/>
      </c>
      <c r="O5" s="19"/>
      <c r="P5" s="19"/>
      <c r="Q5" s="32" t="str">
        <f t="shared" si="3"/>
        <v/>
      </c>
      <c r="R5" s="33"/>
      <c r="S5" s="33"/>
      <c r="T5" s="34">
        <f t="shared" si="4"/>
        <v>0</v>
      </c>
      <c r="U5" s="34">
        <f t="shared" si="5"/>
        <v>0</v>
      </c>
      <c r="V5" s="33"/>
      <c r="W5" s="33"/>
      <c r="X5" s="72" t="str">
        <f t="shared" si="6"/>
        <v/>
      </c>
      <c r="Y5" s="35"/>
      <c r="Z5" s="34" t="str">
        <f t="shared" si="7"/>
        <v/>
      </c>
      <c r="AA5" s="80" t="str">
        <f t="shared" si="8"/>
        <v/>
      </c>
      <c r="AB5" s="88"/>
      <c r="AC5" s="88"/>
      <c r="AD5" s="88"/>
    </row>
    <row r="6" spans="1:30" ht="25.5" customHeight="1" x14ac:dyDescent="0.25">
      <c r="A6" s="91"/>
      <c r="B6" s="78" t="str">
        <f t="shared" si="0"/>
        <v/>
      </c>
      <c r="C6" s="18"/>
      <c r="D6" s="18"/>
      <c r="E6" s="19"/>
      <c r="F6" s="18"/>
      <c r="G6" s="19"/>
      <c r="H6" s="19"/>
      <c r="I6" s="19"/>
      <c r="J6" s="60" t="str">
        <f>IF(G6&lt;&gt;"",VLOOKUP(G6,'nhân viên sale'!$A$2:$B$1596,2,0),"")</f>
        <v/>
      </c>
      <c r="K6" s="19"/>
      <c r="L6" s="31" t="str">
        <f t="shared" si="1"/>
        <v/>
      </c>
      <c r="M6" s="20"/>
      <c r="N6" s="50" t="str">
        <f t="shared" si="2"/>
        <v/>
      </c>
      <c r="O6" s="19"/>
      <c r="P6" s="19"/>
      <c r="Q6" s="32" t="str">
        <f t="shared" si="3"/>
        <v/>
      </c>
      <c r="R6" s="33"/>
      <c r="S6" s="33"/>
      <c r="T6" s="34">
        <f t="shared" si="4"/>
        <v>0</v>
      </c>
      <c r="U6" s="34">
        <f t="shared" si="5"/>
        <v>0</v>
      </c>
      <c r="V6" s="33"/>
      <c r="W6" s="33"/>
      <c r="X6" s="72" t="str">
        <f t="shared" si="6"/>
        <v/>
      </c>
      <c r="Y6" s="35"/>
      <c r="Z6" s="34" t="str">
        <f t="shared" si="7"/>
        <v/>
      </c>
      <c r="AA6" s="80" t="str">
        <f t="shared" si="8"/>
        <v/>
      </c>
    </row>
    <row r="7" spans="1:30" ht="25.5" customHeight="1" x14ac:dyDescent="0.25">
      <c r="A7" s="91"/>
      <c r="B7" s="78" t="str">
        <f t="shared" si="0"/>
        <v/>
      </c>
      <c r="C7" s="18"/>
      <c r="D7" s="18"/>
      <c r="E7" s="19"/>
      <c r="F7" s="18"/>
      <c r="G7" s="19"/>
      <c r="H7" s="19"/>
      <c r="I7" s="19"/>
      <c r="J7" s="60" t="str">
        <f>IF(G7&lt;&gt;"",VLOOKUP(G7,'nhân viên sale'!$A$2:$B$1596,2,0),"")</f>
        <v/>
      </c>
      <c r="K7" s="19"/>
      <c r="L7" s="31" t="str">
        <f t="shared" si="1"/>
        <v/>
      </c>
      <c r="M7" s="20"/>
      <c r="N7" s="50" t="str">
        <f t="shared" si="2"/>
        <v/>
      </c>
      <c r="O7" s="19"/>
      <c r="P7" s="19"/>
      <c r="Q7" s="32" t="str">
        <f t="shared" si="3"/>
        <v/>
      </c>
      <c r="R7" s="33"/>
      <c r="S7" s="33"/>
      <c r="T7" s="34">
        <f t="shared" si="4"/>
        <v>0</v>
      </c>
      <c r="U7" s="34">
        <f t="shared" si="5"/>
        <v>0</v>
      </c>
      <c r="V7" s="33"/>
      <c r="W7" s="33"/>
      <c r="X7" s="72" t="str">
        <f t="shared" si="6"/>
        <v/>
      </c>
      <c r="Y7" s="35"/>
      <c r="Z7" s="34" t="str">
        <f t="shared" si="7"/>
        <v/>
      </c>
      <c r="AA7" s="80" t="str">
        <f t="shared" si="8"/>
        <v/>
      </c>
    </row>
    <row r="8" spans="1:30" ht="25.5" customHeight="1" x14ac:dyDescent="0.25">
      <c r="A8" s="91"/>
      <c r="B8" s="78" t="str">
        <f t="shared" si="0"/>
        <v/>
      </c>
      <c r="C8" s="84"/>
      <c r="D8" s="84"/>
      <c r="E8" s="85"/>
      <c r="F8" s="84"/>
      <c r="G8" s="85"/>
      <c r="H8" s="85"/>
      <c r="I8" s="85"/>
      <c r="J8" s="60" t="str">
        <f>IF(G8&lt;&gt;"",VLOOKUP(G8,'nhân viên sale'!$A$2:$B$1596,2,0),"")</f>
        <v/>
      </c>
      <c r="K8" s="85"/>
      <c r="L8" s="31" t="str">
        <f t="shared" si="1"/>
        <v/>
      </c>
      <c r="M8" s="85"/>
      <c r="N8" s="50" t="str">
        <f t="shared" si="2"/>
        <v/>
      </c>
      <c r="O8" s="85"/>
      <c r="P8" s="85"/>
      <c r="Q8" s="32" t="str">
        <f t="shared" si="3"/>
        <v/>
      </c>
      <c r="R8" s="87"/>
      <c r="S8" s="87"/>
      <c r="T8" s="34">
        <f t="shared" si="4"/>
        <v>0</v>
      </c>
      <c r="U8" s="34">
        <f t="shared" si="5"/>
        <v>0</v>
      </c>
      <c r="V8" s="87"/>
      <c r="W8" s="87"/>
      <c r="X8" s="72" t="str">
        <f t="shared" si="6"/>
        <v/>
      </c>
      <c r="Y8" s="35"/>
      <c r="Z8" s="34" t="str">
        <f t="shared" si="7"/>
        <v/>
      </c>
      <c r="AA8" s="80" t="str">
        <f t="shared" si="8"/>
        <v/>
      </c>
    </row>
    <row r="9" spans="1:30" ht="25.5" customHeight="1" x14ac:dyDescent="0.25">
      <c r="A9" s="91"/>
      <c r="B9" s="78" t="str">
        <f t="shared" si="0"/>
        <v/>
      </c>
      <c r="C9" s="18"/>
      <c r="D9" s="18"/>
      <c r="E9" s="19"/>
      <c r="F9" s="18"/>
      <c r="G9" s="19"/>
      <c r="H9" s="19"/>
      <c r="I9" s="19"/>
      <c r="J9" s="60" t="str">
        <f>IF(G9&lt;&gt;"",VLOOKUP(G9,'nhân viên sale'!$A$2:$B$1596,2,0),"")</f>
        <v/>
      </c>
      <c r="K9" s="19"/>
      <c r="L9" s="31" t="str">
        <f t="shared" si="1"/>
        <v/>
      </c>
      <c r="M9" s="20"/>
      <c r="N9" s="50" t="str">
        <f t="shared" si="2"/>
        <v/>
      </c>
      <c r="O9" s="19"/>
      <c r="P9" s="19"/>
      <c r="Q9" s="32" t="str">
        <f t="shared" si="3"/>
        <v/>
      </c>
      <c r="R9" s="33"/>
      <c r="S9" s="33"/>
      <c r="T9" s="34">
        <f t="shared" si="4"/>
        <v>0</v>
      </c>
      <c r="U9" s="34">
        <f t="shared" si="5"/>
        <v>0</v>
      </c>
      <c r="V9" s="33"/>
      <c r="W9" s="33"/>
      <c r="X9" s="72" t="str">
        <f t="shared" si="6"/>
        <v/>
      </c>
      <c r="Y9" s="35"/>
      <c r="Z9" s="34" t="str">
        <f t="shared" si="7"/>
        <v/>
      </c>
      <c r="AA9" s="80" t="str">
        <f t="shared" si="8"/>
        <v/>
      </c>
    </row>
    <row r="10" spans="1:30" ht="25.5" customHeight="1" x14ac:dyDescent="0.25">
      <c r="A10" s="91"/>
      <c r="B10" s="78" t="str">
        <f t="shared" si="0"/>
        <v/>
      </c>
      <c r="C10" s="18"/>
      <c r="D10" s="18"/>
      <c r="E10" s="19"/>
      <c r="F10" s="18"/>
      <c r="G10" s="19"/>
      <c r="H10" s="19"/>
      <c r="I10" s="19"/>
      <c r="J10" s="60" t="str">
        <f>IF(G10&lt;&gt;"",VLOOKUP(G10,'nhân viên sale'!$A$2:$B$1596,2,0),"")</f>
        <v/>
      </c>
      <c r="K10" s="19"/>
      <c r="L10" s="31" t="str">
        <f t="shared" si="1"/>
        <v/>
      </c>
      <c r="M10" s="20"/>
      <c r="N10" s="50" t="str">
        <f t="shared" si="2"/>
        <v/>
      </c>
      <c r="O10" s="19"/>
      <c r="P10" s="19"/>
      <c r="Q10" s="32" t="str">
        <f t="shared" si="3"/>
        <v/>
      </c>
      <c r="R10" s="33"/>
      <c r="S10" s="33"/>
      <c r="T10" s="34">
        <f t="shared" si="4"/>
        <v>0</v>
      </c>
      <c r="U10" s="34">
        <f t="shared" si="5"/>
        <v>0</v>
      </c>
      <c r="V10" s="33"/>
      <c r="W10" s="33"/>
      <c r="X10" s="72" t="str">
        <f t="shared" si="6"/>
        <v/>
      </c>
      <c r="Y10" s="35"/>
      <c r="Z10" s="34" t="str">
        <f t="shared" si="7"/>
        <v/>
      </c>
      <c r="AA10" s="80" t="str">
        <f t="shared" si="8"/>
        <v/>
      </c>
    </row>
    <row r="11" spans="1:30" ht="25.5" customHeight="1" x14ac:dyDescent="0.25">
      <c r="A11" s="91"/>
      <c r="B11" s="78" t="str">
        <f t="shared" si="0"/>
        <v/>
      </c>
      <c r="C11" s="18"/>
      <c r="D11" s="18"/>
      <c r="E11" s="19"/>
      <c r="F11" s="18"/>
      <c r="G11" s="19"/>
      <c r="H11" s="19"/>
      <c r="I11" s="19"/>
      <c r="J11" s="60" t="str">
        <f>IF(G11&lt;&gt;"",VLOOKUP(G11,'nhân viên sale'!$A$2:$B$1596,2,0),"")</f>
        <v/>
      </c>
      <c r="K11" s="19"/>
      <c r="L11" s="31" t="str">
        <f t="shared" si="1"/>
        <v/>
      </c>
      <c r="M11" s="20"/>
      <c r="N11" s="50" t="str">
        <f t="shared" si="2"/>
        <v/>
      </c>
      <c r="O11" s="19"/>
      <c r="P11" s="19"/>
      <c r="Q11" s="32" t="str">
        <f t="shared" si="3"/>
        <v/>
      </c>
      <c r="R11" s="33"/>
      <c r="S11" s="33"/>
      <c r="T11" s="34">
        <f t="shared" si="4"/>
        <v>0</v>
      </c>
      <c r="U11" s="34">
        <f t="shared" si="5"/>
        <v>0</v>
      </c>
      <c r="V11" s="33"/>
      <c r="W11" s="33"/>
      <c r="X11" s="72" t="str">
        <f t="shared" si="6"/>
        <v/>
      </c>
      <c r="Y11" s="35"/>
      <c r="Z11" s="34" t="str">
        <f t="shared" si="7"/>
        <v/>
      </c>
      <c r="AA11" s="80" t="str">
        <f t="shared" si="8"/>
        <v/>
      </c>
    </row>
    <row r="12" spans="1:30" ht="25.5" customHeight="1" x14ac:dyDescent="0.25">
      <c r="A12" s="91"/>
      <c r="B12" s="78" t="str">
        <f t="shared" si="0"/>
        <v/>
      </c>
      <c r="C12" s="84"/>
      <c r="D12" s="84"/>
      <c r="E12" s="85"/>
      <c r="F12" s="84"/>
      <c r="G12" s="85"/>
      <c r="H12" s="85"/>
      <c r="I12" s="85"/>
      <c r="J12" s="60" t="str">
        <f>IF(G12&lt;&gt;"",VLOOKUP(G12,'nhân viên sale'!$A$2:$B$1596,2,0),"")</f>
        <v/>
      </c>
      <c r="K12" s="85"/>
      <c r="L12" s="31" t="str">
        <f t="shared" si="1"/>
        <v/>
      </c>
      <c r="M12" s="20"/>
      <c r="N12" s="50" t="str">
        <f t="shared" si="2"/>
        <v/>
      </c>
      <c r="O12" s="85"/>
      <c r="P12" s="85"/>
      <c r="Q12" s="32" t="str">
        <f t="shared" si="3"/>
        <v/>
      </c>
      <c r="R12" s="87"/>
      <c r="S12" s="87"/>
      <c r="T12" s="34">
        <f t="shared" si="4"/>
        <v>0</v>
      </c>
      <c r="U12" s="34">
        <f t="shared" si="5"/>
        <v>0</v>
      </c>
      <c r="V12" s="87"/>
      <c r="W12" s="87"/>
      <c r="X12" s="72" t="str">
        <f t="shared" si="6"/>
        <v/>
      </c>
      <c r="Y12" s="35"/>
      <c r="Z12" s="34" t="str">
        <f t="shared" si="7"/>
        <v/>
      </c>
      <c r="AA12" s="80" t="str">
        <f t="shared" si="8"/>
        <v/>
      </c>
    </row>
    <row r="13" spans="1:30" ht="25.5" customHeight="1" x14ac:dyDescent="0.25">
      <c r="A13" s="91"/>
      <c r="B13" s="78" t="str">
        <f t="shared" si="0"/>
        <v/>
      </c>
      <c r="C13" s="84"/>
      <c r="D13" s="84"/>
      <c r="E13" s="85"/>
      <c r="F13" s="84"/>
      <c r="G13" s="85"/>
      <c r="H13" s="85"/>
      <c r="I13" s="85"/>
      <c r="J13" s="60" t="str">
        <f>IF(G13&lt;&gt;"",VLOOKUP(G13,'nhân viên sale'!$A$2:$B$1596,2,0),"")</f>
        <v/>
      </c>
      <c r="K13" s="85"/>
      <c r="L13" s="31" t="str">
        <f t="shared" si="1"/>
        <v/>
      </c>
      <c r="M13" s="20"/>
      <c r="N13" s="50" t="str">
        <f t="shared" si="2"/>
        <v/>
      </c>
      <c r="O13" s="85"/>
      <c r="P13" s="85"/>
      <c r="Q13" s="32" t="str">
        <f t="shared" si="3"/>
        <v/>
      </c>
      <c r="R13" s="87"/>
      <c r="S13" s="87"/>
      <c r="T13" s="34">
        <f t="shared" si="4"/>
        <v>0</v>
      </c>
      <c r="U13" s="34">
        <f t="shared" si="5"/>
        <v>0</v>
      </c>
      <c r="V13" s="87"/>
      <c r="W13" s="87"/>
      <c r="X13" s="72" t="str">
        <f t="shared" si="6"/>
        <v/>
      </c>
      <c r="Y13" s="35"/>
      <c r="Z13" s="34" t="str">
        <f t="shared" si="7"/>
        <v/>
      </c>
      <c r="AA13" s="80" t="str">
        <f t="shared" si="8"/>
        <v/>
      </c>
    </row>
    <row r="14" spans="1:30" ht="25.5" customHeight="1" x14ac:dyDescent="0.25">
      <c r="A14" s="91"/>
      <c r="B14" s="78" t="str">
        <f t="shared" si="0"/>
        <v/>
      </c>
      <c r="C14" s="84"/>
      <c r="D14" s="84"/>
      <c r="E14" s="85"/>
      <c r="F14" s="84"/>
      <c r="G14" s="85"/>
      <c r="H14" s="85"/>
      <c r="I14" s="85"/>
      <c r="J14" s="60" t="str">
        <f>IF(G14&lt;&gt;"",VLOOKUP(G14,'nhân viên sale'!$A$2:$B$1596,2,0),"")</f>
        <v/>
      </c>
      <c r="K14" s="85"/>
      <c r="L14" s="31" t="str">
        <f t="shared" si="1"/>
        <v/>
      </c>
      <c r="M14" s="20"/>
      <c r="N14" s="50" t="str">
        <f t="shared" si="2"/>
        <v/>
      </c>
      <c r="O14" s="85"/>
      <c r="P14" s="85"/>
      <c r="Q14" s="32" t="str">
        <f t="shared" si="3"/>
        <v/>
      </c>
      <c r="R14" s="87"/>
      <c r="S14" s="87"/>
      <c r="T14" s="34">
        <f t="shared" si="4"/>
        <v>0</v>
      </c>
      <c r="U14" s="34">
        <f t="shared" si="5"/>
        <v>0</v>
      </c>
      <c r="V14" s="87"/>
      <c r="W14" s="87"/>
      <c r="X14" s="72" t="str">
        <f t="shared" si="6"/>
        <v/>
      </c>
      <c r="Y14" s="35"/>
      <c r="Z14" s="34" t="str">
        <f t="shared" si="7"/>
        <v/>
      </c>
      <c r="AA14" s="80" t="str">
        <f t="shared" si="8"/>
        <v/>
      </c>
    </row>
    <row r="15" spans="1:30" ht="25.5" customHeight="1" x14ac:dyDescent="0.25">
      <c r="A15" s="91"/>
      <c r="B15" s="78" t="str">
        <f t="shared" si="0"/>
        <v/>
      </c>
      <c r="C15" s="84"/>
      <c r="D15" s="84"/>
      <c r="E15" s="85"/>
      <c r="F15" s="84"/>
      <c r="G15" s="85"/>
      <c r="H15" s="85"/>
      <c r="I15" s="85"/>
      <c r="J15" s="60" t="str">
        <f>IF(G15&lt;&gt;"",VLOOKUP(G15,'nhân viên sale'!$A$2:$B$1596,2,0),"")</f>
        <v/>
      </c>
      <c r="K15" s="85"/>
      <c r="L15" s="31" t="str">
        <f t="shared" si="1"/>
        <v/>
      </c>
      <c r="M15" s="85"/>
      <c r="N15" s="50" t="str">
        <f t="shared" si="2"/>
        <v/>
      </c>
      <c r="O15" s="85"/>
      <c r="P15" s="85"/>
      <c r="Q15" s="32" t="str">
        <f t="shared" si="3"/>
        <v/>
      </c>
      <c r="R15" s="87"/>
      <c r="S15" s="87"/>
      <c r="T15" s="34">
        <f t="shared" si="4"/>
        <v>0</v>
      </c>
      <c r="U15" s="34">
        <f t="shared" si="5"/>
        <v>0</v>
      </c>
      <c r="V15" s="87"/>
      <c r="W15" s="87"/>
      <c r="X15" s="72" t="str">
        <f t="shared" si="6"/>
        <v/>
      </c>
      <c r="Y15" s="35"/>
      <c r="Z15" s="34" t="str">
        <f t="shared" si="7"/>
        <v/>
      </c>
      <c r="AA15" s="80" t="str">
        <f t="shared" si="8"/>
        <v/>
      </c>
    </row>
    <row r="16" spans="1:30" ht="25.5" customHeight="1" x14ac:dyDescent="0.25">
      <c r="A16" s="91"/>
      <c r="B16" s="78" t="str">
        <f t="shared" si="0"/>
        <v/>
      </c>
      <c r="C16" s="84"/>
      <c r="D16" s="84"/>
      <c r="E16" s="85"/>
      <c r="F16" s="84"/>
      <c r="G16" s="85"/>
      <c r="H16" s="85"/>
      <c r="I16" s="85"/>
      <c r="J16" s="60" t="str">
        <f>IF(G16&lt;&gt;"",VLOOKUP(G16,'nhân viên sale'!$A$2:$B$1596,2,0),"")</f>
        <v/>
      </c>
      <c r="K16" s="85"/>
      <c r="L16" s="31" t="str">
        <f t="shared" si="1"/>
        <v/>
      </c>
      <c r="M16" s="85"/>
      <c r="N16" s="50" t="str">
        <f t="shared" si="2"/>
        <v/>
      </c>
      <c r="O16" s="85"/>
      <c r="P16" s="85"/>
      <c r="Q16" s="32" t="str">
        <f t="shared" si="3"/>
        <v/>
      </c>
      <c r="R16" s="87"/>
      <c r="S16" s="87"/>
      <c r="T16" s="34">
        <f t="shared" si="4"/>
        <v>0</v>
      </c>
      <c r="U16" s="34">
        <f t="shared" si="5"/>
        <v>0</v>
      </c>
      <c r="V16" s="87"/>
      <c r="W16" s="87"/>
      <c r="X16" s="72" t="str">
        <f t="shared" si="6"/>
        <v/>
      </c>
      <c r="Y16" s="35"/>
      <c r="Z16" s="34" t="str">
        <f t="shared" si="7"/>
        <v/>
      </c>
      <c r="AA16" s="80" t="str">
        <f t="shared" si="8"/>
        <v/>
      </c>
    </row>
    <row r="17" spans="1:27" ht="25.5" customHeight="1" x14ac:dyDescent="0.25">
      <c r="A17" s="91"/>
      <c r="B17" s="78" t="str">
        <f t="shared" si="0"/>
        <v/>
      </c>
      <c r="C17" s="84"/>
      <c r="D17" s="84"/>
      <c r="E17" s="85"/>
      <c r="F17" s="84"/>
      <c r="G17" s="85"/>
      <c r="H17" s="85"/>
      <c r="I17" s="85"/>
      <c r="J17" s="60" t="str">
        <f>IF(G17&lt;&gt;"",VLOOKUP(G17,'nhân viên sale'!$A$2:$B$1596,2,0),"")</f>
        <v/>
      </c>
      <c r="K17" s="85"/>
      <c r="L17" s="31" t="str">
        <f t="shared" si="1"/>
        <v/>
      </c>
      <c r="M17" s="85"/>
      <c r="N17" s="50" t="str">
        <f t="shared" si="2"/>
        <v/>
      </c>
      <c r="O17" s="85"/>
      <c r="P17" s="85"/>
      <c r="Q17" s="32" t="str">
        <f t="shared" si="3"/>
        <v/>
      </c>
      <c r="R17" s="87"/>
      <c r="S17" s="87"/>
      <c r="T17" s="34">
        <f t="shared" si="4"/>
        <v>0</v>
      </c>
      <c r="U17" s="34">
        <f t="shared" si="5"/>
        <v>0</v>
      </c>
      <c r="V17" s="87"/>
      <c r="W17" s="87"/>
      <c r="X17" s="72" t="str">
        <f t="shared" si="6"/>
        <v/>
      </c>
      <c r="Y17" s="35"/>
      <c r="Z17" s="34" t="str">
        <f t="shared" si="7"/>
        <v/>
      </c>
      <c r="AA17" s="80" t="str">
        <f t="shared" si="8"/>
        <v/>
      </c>
    </row>
    <row r="18" spans="1:27" ht="25.5" customHeight="1" x14ac:dyDescent="0.25">
      <c r="A18" s="91"/>
      <c r="B18" s="78" t="str">
        <f t="shared" si="0"/>
        <v/>
      </c>
      <c r="C18" s="84"/>
      <c r="D18" s="84"/>
      <c r="E18" s="85"/>
      <c r="F18" s="84"/>
      <c r="G18" s="85"/>
      <c r="H18" s="85"/>
      <c r="I18" s="85"/>
      <c r="J18" s="60" t="str">
        <f>IF(G18&lt;&gt;"",VLOOKUP(G18,'nhân viên sale'!$A$2:$B$1596,2,0),"")</f>
        <v/>
      </c>
      <c r="K18" s="85"/>
      <c r="L18" s="31" t="str">
        <f t="shared" si="1"/>
        <v/>
      </c>
      <c r="M18" s="85"/>
      <c r="N18" s="50" t="str">
        <f t="shared" si="2"/>
        <v/>
      </c>
      <c r="O18" s="85"/>
      <c r="P18" s="85"/>
      <c r="Q18" s="32" t="str">
        <f t="shared" si="3"/>
        <v/>
      </c>
      <c r="R18" s="87"/>
      <c r="S18" s="87"/>
      <c r="T18" s="34">
        <f t="shared" si="4"/>
        <v>0</v>
      </c>
      <c r="U18" s="34">
        <f t="shared" si="5"/>
        <v>0</v>
      </c>
      <c r="V18" s="87"/>
      <c r="W18" s="87"/>
      <c r="X18" s="72" t="str">
        <f t="shared" si="6"/>
        <v/>
      </c>
      <c r="Y18" s="35"/>
      <c r="Z18" s="34" t="str">
        <f t="shared" si="7"/>
        <v/>
      </c>
      <c r="AA18" s="80" t="str">
        <f t="shared" si="8"/>
        <v/>
      </c>
    </row>
    <row r="19" spans="1:27" ht="25.5" customHeight="1" x14ac:dyDescent="0.25">
      <c r="A19" s="91"/>
      <c r="B19" s="78" t="str">
        <f t="shared" si="0"/>
        <v/>
      </c>
      <c r="C19" s="84"/>
      <c r="D19" s="84"/>
      <c r="E19" s="85"/>
      <c r="F19" s="84"/>
      <c r="G19" s="85"/>
      <c r="H19" s="85"/>
      <c r="I19" s="85"/>
      <c r="J19" s="60" t="str">
        <f>IF(G19&lt;&gt;"",VLOOKUP(G19,'nhân viên sale'!$A$2:$B$1596,2,0),"")</f>
        <v/>
      </c>
      <c r="K19" s="85"/>
      <c r="L19" s="31" t="str">
        <f t="shared" si="1"/>
        <v/>
      </c>
      <c r="M19" s="85"/>
      <c r="N19" s="50" t="str">
        <f t="shared" si="2"/>
        <v/>
      </c>
      <c r="O19" s="85"/>
      <c r="P19" s="85"/>
      <c r="Q19" s="32" t="str">
        <f t="shared" si="3"/>
        <v/>
      </c>
      <c r="R19" s="87"/>
      <c r="S19" s="87"/>
      <c r="T19" s="34">
        <f t="shared" si="4"/>
        <v>0</v>
      </c>
      <c r="U19" s="34">
        <f t="shared" si="5"/>
        <v>0</v>
      </c>
      <c r="V19" s="87"/>
      <c r="W19" s="87"/>
      <c r="X19" s="72" t="str">
        <f t="shared" si="6"/>
        <v/>
      </c>
      <c r="Y19" s="35"/>
      <c r="Z19" s="34" t="str">
        <f t="shared" si="7"/>
        <v/>
      </c>
      <c r="AA19" s="80" t="str">
        <f t="shared" si="8"/>
        <v/>
      </c>
    </row>
    <row r="20" spans="1:27" ht="25.5" customHeight="1" x14ac:dyDescent="0.25">
      <c r="A20" s="91"/>
      <c r="B20" s="78" t="str">
        <f t="shared" si="0"/>
        <v/>
      </c>
      <c r="C20" s="18"/>
      <c r="D20" s="18"/>
      <c r="E20" s="19"/>
      <c r="F20" s="18"/>
      <c r="G20" s="19"/>
      <c r="H20" s="19"/>
      <c r="I20" s="19"/>
      <c r="J20" s="60" t="str">
        <f>IF(G20&lt;&gt;"",VLOOKUP(G20,'nhân viên sale'!$A$2:$B$1596,2,0),"")</f>
        <v/>
      </c>
      <c r="K20" s="19"/>
      <c r="L20" s="31" t="str">
        <f t="shared" si="1"/>
        <v/>
      </c>
      <c r="M20" s="20"/>
      <c r="N20" s="50" t="str">
        <f t="shared" si="2"/>
        <v/>
      </c>
      <c r="O20" s="19"/>
      <c r="P20" s="19"/>
      <c r="Q20" s="32" t="str">
        <f t="shared" si="3"/>
        <v/>
      </c>
      <c r="R20" s="33"/>
      <c r="S20" s="33"/>
      <c r="T20" s="34">
        <f t="shared" si="4"/>
        <v>0</v>
      </c>
      <c r="U20" s="34">
        <f t="shared" si="5"/>
        <v>0</v>
      </c>
      <c r="V20" s="33"/>
      <c r="W20" s="33"/>
      <c r="X20" s="72" t="str">
        <f t="shared" si="6"/>
        <v/>
      </c>
      <c r="Y20" s="35"/>
      <c r="Z20" s="34" t="str">
        <f t="shared" si="7"/>
        <v/>
      </c>
      <c r="AA20" s="80" t="str">
        <f t="shared" si="8"/>
        <v/>
      </c>
    </row>
    <row r="21" spans="1:27" ht="25.5" customHeight="1" x14ac:dyDescent="0.25">
      <c r="A21" s="91"/>
      <c r="B21" s="78" t="str">
        <f t="shared" si="0"/>
        <v/>
      </c>
      <c r="C21" s="18"/>
      <c r="D21" s="18"/>
      <c r="E21" s="19"/>
      <c r="F21" s="18"/>
      <c r="G21" s="19"/>
      <c r="H21" s="19"/>
      <c r="I21" s="19"/>
      <c r="J21" s="60" t="str">
        <f>IF(G21&lt;&gt;"",VLOOKUP(G21,'nhân viên sale'!$A$2:$B$1596,2,0),"")</f>
        <v/>
      </c>
      <c r="K21" s="19"/>
      <c r="L21" s="31" t="str">
        <f t="shared" si="1"/>
        <v/>
      </c>
      <c r="M21" s="20"/>
      <c r="N21" s="50" t="str">
        <f t="shared" si="2"/>
        <v/>
      </c>
      <c r="O21" s="19"/>
      <c r="P21" s="19"/>
      <c r="Q21" s="32" t="str">
        <f t="shared" si="3"/>
        <v/>
      </c>
      <c r="R21" s="33"/>
      <c r="S21" s="33"/>
      <c r="T21" s="34">
        <f t="shared" si="4"/>
        <v>0</v>
      </c>
      <c r="U21" s="34">
        <f t="shared" si="5"/>
        <v>0</v>
      </c>
      <c r="V21" s="33"/>
      <c r="W21" s="33"/>
      <c r="X21" s="72" t="str">
        <f t="shared" si="6"/>
        <v/>
      </c>
      <c r="Y21" s="35"/>
      <c r="Z21" s="34" t="str">
        <f t="shared" si="7"/>
        <v/>
      </c>
      <c r="AA21" s="80" t="str">
        <f t="shared" si="8"/>
        <v/>
      </c>
    </row>
    <row r="22" spans="1:27" ht="25.5" customHeight="1" x14ac:dyDescent="0.25">
      <c r="A22" s="91"/>
      <c r="B22" s="78" t="str">
        <f t="shared" si="0"/>
        <v/>
      </c>
      <c r="C22" s="84"/>
      <c r="D22" s="84"/>
      <c r="E22" s="85"/>
      <c r="F22" s="84"/>
      <c r="G22" s="85"/>
      <c r="H22" s="85"/>
      <c r="I22" s="85"/>
      <c r="J22" s="60" t="str">
        <f>IF(G22&lt;&gt;"",VLOOKUP(G22,'nhân viên sale'!$A$2:$B$1596,2,0),"")</f>
        <v/>
      </c>
      <c r="K22" s="85"/>
      <c r="L22" s="31" t="str">
        <f t="shared" si="1"/>
        <v/>
      </c>
      <c r="M22" s="20"/>
      <c r="N22" s="50" t="str">
        <f t="shared" si="2"/>
        <v/>
      </c>
      <c r="O22" s="85"/>
      <c r="P22" s="85"/>
      <c r="Q22" s="32" t="str">
        <f t="shared" si="3"/>
        <v/>
      </c>
      <c r="R22" s="87"/>
      <c r="S22" s="87"/>
      <c r="T22" s="34">
        <f t="shared" si="4"/>
        <v>0</v>
      </c>
      <c r="U22" s="34">
        <f t="shared" si="5"/>
        <v>0</v>
      </c>
      <c r="V22" s="87"/>
      <c r="W22" s="87"/>
      <c r="X22" s="72" t="str">
        <f t="shared" si="6"/>
        <v/>
      </c>
      <c r="Y22" s="35"/>
      <c r="Z22" s="34" t="str">
        <f t="shared" si="7"/>
        <v/>
      </c>
      <c r="AA22" s="80" t="str">
        <f t="shared" si="8"/>
        <v/>
      </c>
    </row>
    <row r="23" spans="1:27" ht="25.5" customHeight="1" x14ac:dyDescent="0.25">
      <c r="A23" s="91"/>
      <c r="B23" s="78" t="str">
        <f t="shared" si="0"/>
        <v/>
      </c>
      <c r="C23" s="84"/>
      <c r="D23" s="84"/>
      <c r="E23" s="85"/>
      <c r="F23" s="84"/>
      <c r="G23" s="85"/>
      <c r="H23" s="85"/>
      <c r="I23" s="85"/>
      <c r="J23" s="60" t="str">
        <f>IF(G23&lt;&gt;"",VLOOKUP(G23,'nhân viên sale'!$A$2:$B$1596,2,0),"")</f>
        <v/>
      </c>
      <c r="K23" s="85"/>
      <c r="L23" s="31" t="str">
        <f t="shared" si="1"/>
        <v/>
      </c>
      <c r="M23" s="20"/>
      <c r="N23" s="50" t="str">
        <f t="shared" si="2"/>
        <v/>
      </c>
      <c r="O23" s="85"/>
      <c r="P23" s="85"/>
      <c r="Q23" s="32" t="str">
        <f t="shared" si="3"/>
        <v/>
      </c>
      <c r="R23" s="87"/>
      <c r="S23" s="87"/>
      <c r="T23" s="34">
        <f t="shared" si="4"/>
        <v>0</v>
      </c>
      <c r="U23" s="34">
        <f t="shared" si="5"/>
        <v>0</v>
      </c>
      <c r="V23" s="87"/>
      <c r="W23" s="87"/>
      <c r="X23" s="72" t="str">
        <f t="shared" si="6"/>
        <v/>
      </c>
      <c r="Y23" s="35"/>
      <c r="Z23" s="34" t="str">
        <f t="shared" si="7"/>
        <v/>
      </c>
      <c r="AA23" s="80" t="str">
        <f t="shared" si="8"/>
        <v/>
      </c>
    </row>
    <row r="24" spans="1:27" ht="25.5" customHeight="1" x14ac:dyDescent="0.25">
      <c r="A24" s="91"/>
      <c r="B24" s="78" t="str">
        <f t="shared" si="0"/>
        <v/>
      </c>
      <c r="C24" s="84"/>
      <c r="D24" s="84"/>
      <c r="E24" s="85"/>
      <c r="F24" s="84"/>
      <c r="G24" s="85"/>
      <c r="H24" s="85"/>
      <c r="I24" s="85"/>
      <c r="J24" s="60" t="str">
        <f>IF(G24&lt;&gt;"",VLOOKUP(G24,'nhân viên sale'!$A$2:$B$1596,2,0),"")</f>
        <v/>
      </c>
      <c r="K24" s="85"/>
      <c r="L24" s="31" t="str">
        <f t="shared" si="1"/>
        <v/>
      </c>
      <c r="M24" s="20"/>
      <c r="N24" s="50" t="str">
        <f t="shared" si="2"/>
        <v/>
      </c>
      <c r="O24" s="85"/>
      <c r="P24" s="85"/>
      <c r="Q24" s="32" t="str">
        <f t="shared" si="3"/>
        <v/>
      </c>
      <c r="R24" s="87"/>
      <c r="S24" s="87"/>
      <c r="T24" s="34">
        <f t="shared" si="4"/>
        <v>0</v>
      </c>
      <c r="U24" s="34">
        <f t="shared" si="5"/>
        <v>0</v>
      </c>
      <c r="V24" s="87"/>
      <c r="W24" s="87"/>
      <c r="X24" s="72" t="str">
        <f t="shared" si="6"/>
        <v/>
      </c>
      <c r="Y24" s="35"/>
      <c r="Z24" s="34" t="str">
        <f t="shared" si="7"/>
        <v/>
      </c>
      <c r="AA24" s="80" t="str">
        <f t="shared" si="8"/>
        <v/>
      </c>
    </row>
    <row r="25" spans="1:27" ht="25.5" customHeight="1" x14ac:dyDescent="0.25">
      <c r="A25" s="91"/>
      <c r="B25" s="78" t="str">
        <f t="shared" si="0"/>
        <v/>
      </c>
      <c r="C25" s="84"/>
      <c r="D25" s="84"/>
      <c r="E25" s="85"/>
      <c r="F25" s="84"/>
      <c r="G25" s="85"/>
      <c r="H25" s="85"/>
      <c r="I25" s="85"/>
      <c r="J25" s="60" t="str">
        <f>IF(G25&lt;&gt;"",VLOOKUP(G25,'nhân viên sale'!$A$2:$B$1596,2,0),"")</f>
        <v/>
      </c>
      <c r="K25" s="85"/>
      <c r="L25" s="31" t="str">
        <f t="shared" si="1"/>
        <v/>
      </c>
      <c r="M25" s="20"/>
      <c r="N25" s="50" t="str">
        <f t="shared" si="2"/>
        <v/>
      </c>
      <c r="O25" s="85"/>
      <c r="P25" s="85"/>
      <c r="Q25" s="32" t="str">
        <f t="shared" si="3"/>
        <v/>
      </c>
      <c r="R25" s="87"/>
      <c r="S25" s="87"/>
      <c r="T25" s="34">
        <f t="shared" si="4"/>
        <v>0</v>
      </c>
      <c r="U25" s="34">
        <f t="shared" si="5"/>
        <v>0</v>
      </c>
      <c r="V25" s="87"/>
      <c r="W25" s="87"/>
      <c r="X25" s="72" t="str">
        <f t="shared" si="6"/>
        <v/>
      </c>
      <c r="Y25" s="35"/>
      <c r="Z25" s="34" t="str">
        <f t="shared" si="7"/>
        <v/>
      </c>
      <c r="AA25" s="80" t="str">
        <f t="shared" si="8"/>
        <v/>
      </c>
    </row>
    <row r="26" spans="1:27" ht="25.5" customHeight="1" x14ac:dyDescent="0.25">
      <c r="A26" s="91"/>
      <c r="B26" s="78" t="str">
        <f t="shared" si="0"/>
        <v/>
      </c>
      <c r="C26" s="84"/>
      <c r="D26" s="84"/>
      <c r="E26" s="85"/>
      <c r="F26" s="84"/>
      <c r="G26" s="85"/>
      <c r="H26" s="85"/>
      <c r="I26" s="85"/>
      <c r="J26" s="60" t="str">
        <f>IF(G26&lt;&gt;"",VLOOKUP(G26,'nhân viên sale'!$A$2:$B$1596,2,0),"")</f>
        <v/>
      </c>
      <c r="K26" s="85"/>
      <c r="L26" s="31" t="str">
        <f t="shared" si="1"/>
        <v/>
      </c>
      <c r="M26" s="20"/>
      <c r="N26" s="50" t="str">
        <f t="shared" si="2"/>
        <v/>
      </c>
      <c r="O26" s="85"/>
      <c r="P26" s="85"/>
      <c r="Q26" s="32" t="str">
        <f t="shared" si="3"/>
        <v/>
      </c>
      <c r="R26" s="87"/>
      <c r="S26" s="87"/>
      <c r="T26" s="34">
        <f t="shared" si="4"/>
        <v>0</v>
      </c>
      <c r="U26" s="34">
        <f t="shared" si="5"/>
        <v>0</v>
      </c>
      <c r="V26" s="87"/>
      <c r="W26" s="87"/>
      <c r="X26" s="72" t="str">
        <f t="shared" si="6"/>
        <v/>
      </c>
      <c r="Y26" s="35"/>
      <c r="Z26" s="34" t="str">
        <f t="shared" si="7"/>
        <v/>
      </c>
      <c r="AA26" s="80" t="str">
        <f t="shared" si="8"/>
        <v/>
      </c>
    </row>
    <row r="27" spans="1:27" ht="25.5" customHeight="1" x14ac:dyDescent="0.25">
      <c r="A27" s="91"/>
      <c r="B27" s="78" t="str">
        <f t="shared" si="0"/>
        <v/>
      </c>
      <c r="C27" s="84"/>
      <c r="D27" s="84"/>
      <c r="E27" s="85"/>
      <c r="F27" s="84"/>
      <c r="G27" s="85"/>
      <c r="H27" s="85"/>
      <c r="I27" s="85"/>
      <c r="J27" s="60" t="str">
        <f>IF(G27&lt;&gt;"",VLOOKUP(G27,'nhân viên sale'!$A$2:$B$1596,2,0),"")</f>
        <v/>
      </c>
      <c r="K27" s="85"/>
      <c r="L27" s="31" t="str">
        <f t="shared" si="1"/>
        <v/>
      </c>
      <c r="M27" s="20"/>
      <c r="N27" s="50" t="str">
        <f t="shared" si="2"/>
        <v/>
      </c>
      <c r="O27" s="85"/>
      <c r="P27" s="85"/>
      <c r="Q27" s="32" t="str">
        <f t="shared" si="3"/>
        <v/>
      </c>
      <c r="R27" s="87"/>
      <c r="S27" s="87"/>
      <c r="T27" s="34">
        <f t="shared" si="4"/>
        <v>0</v>
      </c>
      <c r="U27" s="34">
        <f t="shared" si="5"/>
        <v>0</v>
      </c>
      <c r="V27" s="87"/>
      <c r="W27" s="87"/>
      <c r="X27" s="72" t="str">
        <f t="shared" si="6"/>
        <v/>
      </c>
      <c r="Y27" s="35"/>
      <c r="Z27" s="34" t="str">
        <f t="shared" si="7"/>
        <v/>
      </c>
      <c r="AA27" s="80" t="str">
        <f t="shared" si="8"/>
        <v/>
      </c>
    </row>
    <row r="28" spans="1:27" ht="25.5" customHeight="1" x14ac:dyDescent="0.25">
      <c r="A28" s="91"/>
      <c r="B28" s="78" t="str">
        <f t="shared" si="0"/>
        <v/>
      </c>
      <c r="C28" s="84"/>
      <c r="D28" s="84"/>
      <c r="E28" s="85"/>
      <c r="F28" s="84"/>
      <c r="G28" s="85"/>
      <c r="H28" s="85"/>
      <c r="I28" s="85"/>
      <c r="J28" s="60" t="str">
        <f>IF(G28&lt;&gt;"",VLOOKUP(G28,'nhân viên sale'!$A$2:$B$1596,2,0),"")</f>
        <v/>
      </c>
      <c r="K28" s="85"/>
      <c r="L28" s="31" t="str">
        <f t="shared" si="1"/>
        <v/>
      </c>
      <c r="M28" s="20"/>
      <c r="N28" s="50" t="str">
        <f t="shared" si="2"/>
        <v/>
      </c>
      <c r="O28" s="85"/>
      <c r="P28" s="85"/>
      <c r="Q28" s="32" t="str">
        <f t="shared" si="3"/>
        <v/>
      </c>
      <c r="R28" s="87"/>
      <c r="S28" s="87"/>
      <c r="T28" s="34">
        <f t="shared" si="4"/>
        <v>0</v>
      </c>
      <c r="U28" s="34">
        <f t="shared" si="5"/>
        <v>0</v>
      </c>
      <c r="V28" s="87"/>
      <c r="W28" s="87"/>
      <c r="X28" s="72" t="str">
        <f t="shared" si="6"/>
        <v/>
      </c>
      <c r="Y28" s="35"/>
      <c r="Z28" s="34" t="str">
        <f t="shared" si="7"/>
        <v/>
      </c>
      <c r="AA28" s="80" t="str">
        <f t="shared" si="8"/>
        <v/>
      </c>
    </row>
    <row r="29" spans="1:27" ht="25.5" customHeight="1" x14ac:dyDescent="0.25">
      <c r="A29" s="91"/>
      <c r="B29" s="78" t="str">
        <f t="shared" si="0"/>
        <v/>
      </c>
      <c r="C29" s="84"/>
      <c r="D29" s="84"/>
      <c r="E29" s="85"/>
      <c r="F29" s="84"/>
      <c r="G29" s="85"/>
      <c r="H29" s="85"/>
      <c r="I29" s="85"/>
      <c r="J29" s="60" t="str">
        <f>IF(G29&lt;&gt;"",VLOOKUP(G29,'nhân viên sale'!$A$2:$B$1596,2,0),"")</f>
        <v/>
      </c>
      <c r="K29" s="85"/>
      <c r="L29" s="31" t="str">
        <f t="shared" si="1"/>
        <v/>
      </c>
      <c r="M29" s="20"/>
      <c r="N29" s="50" t="str">
        <f t="shared" si="2"/>
        <v/>
      </c>
      <c r="O29" s="85"/>
      <c r="P29" s="85"/>
      <c r="Q29" s="32" t="str">
        <f t="shared" si="3"/>
        <v/>
      </c>
      <c r="R29" s="87"/>
      <c r="S29" s="87"/>
      <c r="T29" s="34">
        <f t="shared" si="4"/>
        <v>0</v>
      </c>
      <c r="U29" s="34">
        <f t="shared" si="5"/>
        <v>0</v>
      </c>
      <c r="V29" s="87"/>
      <c r="W29" s="87"/>
      <c r="X29" s="72" t="str">
        <f t="shared" si="6"/>
        <v/>
      </c>
      <c r="Y29" s="35"/>
      <c r="Z29" s="34" t="str">
        <f t="shared" si="7"/>
        <v/>
      </c>
      <c r="AA29" s="80" t="str">
        <f t="shared" si="8"/>
        <v/>
      </c>
    </row>
    <row r="30" spans="1:27" ht="25.5" customHeight="1" x14ac:dyDescent="0.25">
      <c r="A30" s="91"/>
      <c r="B30" s="78" t="str">
        <f t="shared" si="0"/>
        <v/>
      </c>
      <c r="C30" s="84"/>
      <c r="D30" s="84"/>
      <c r="E30" s="85"/>
      <c r="F30" s="84"/>
      <c r="G30" s="85"/>
      <c r="H30" s="85"/>
      <c r="I30" s="85"/>
      <c r="J30" s="60" t="str">
        <f>IF(G30&lt;&gt;"",VLOOKUP(G30,'nhân viên sale'!$A$2:$B$1596,2,0),"")</f>
        <v/>
      </c>
      <c r="K30" s="85"/>
      <c r="L30" s="31" t="str">
        <f t="shared" si="1"/>
        <v/>
      </c>
      <c r="M30" s="20"/>
      <c r="N30" s="50" t="str">
        <f t="shared" si="2"/>
        <v/>
      </c>
      <c r="O30" s="85"/>
      <c r="P30" s="85"/>
      <c r="Q30" s="32" t="str">
        <f t="shared" si="3"/>
        <v/>
      </c>
      <c r="R30" s="87"/>
      <c r="S30" s="87"/>
      <c r="T30" s="34">
        <f t="shared" si="4"/>
        <v>0</v>
      </c>
      <c r="U30" s="34">
        <f t="shared" si="5"/>
        <v>0</v>
      </c>
      <c r="V30" s="87"/>
      <c r="W30" s="87"/>
      <c r="X30" s="72" t="str">
        <f t="shared" si="6"/>
        <v/>
      </c>
      <c r="Y30" s="35"/>
      <c r="Z30" s="34" t="str">
        <f t="shared" si="7"/>
        <v/>
      </c>
      <c r="AA30" s="80" t="str">
        <f t="shared" si="8"/>
        <v/>
      </c>
    </row>
    <row r="31" spans="1:27" ht="25.5" customHeight="1" x14ac:dyDescent="0.25">
      <c r="A31" s="91"/>
      <c r="B31" s="78" t="str">
        <f t="shared" si="0"/>
        <v/>
      </c>
      <c r="C31" s="84"/>
      <c r="D31" s="84"/>
      <c r="E31" s="85"/>
      <c r="F31" s="84"/>
      <c r="G31" s="85"/>
      <c r="H31" s="85"/>
      <c r="I31" s="85"/>
      <c r="J31" s="60" t="str">
        <f>IF(G31&lt;&gt;"",VLOOKUP(G31,'nhân viên sale'!$A$2:$B$1596,2,0),"")</f>
        <v/>
      </c>
      <c r="K31" s="85"/>
      <c r="L31" s="31" t="str">
        <f t="shared" si="1"/>
        <v/>
      </c>
      <c r="M31" s="20"/>
      <c r="N31" s="50" t="str">
        <f t="shared" si="2"/>
        <v/>
      </c>
      <c r="O31" s="85"/>
      <c r="P31" s="85"/>
      <c r="Q31" s="32" t="str">
        <f t="shared" si="3"/>
        <v/>
      </c>
      <c r="R31" s="87"/>
      <c r="S31" s="87"/>
      <c r="T31" s="34">
        <f t="shared" si="4"/>
        <v>0</v>
      </c>
      <c r="U31" s="34">
        <f t="shared" si="5"/>
        <v>0</v>
      </c>
      <c r="V31" s="87"/>
      <c r="W31" s="87"/>
      <c r="X31" s="72" t="str">
        <f t="shared" si="6"/>
        <v/>
      </c>
      <c r="Y31" s="35"/>
      <c r="Z31" s="34" t="str">
        <f t="shared" si="7"/>
        <v/>
      </c>
      <c r="AA31" s="80" t="str">
        <f t="shared" si="8"/>
        <v/>
      </c>
    </row>
    <row r="32" spans="1:27" ht="25.5" customHeight="1" x14ac:dyDescent="0.25">
      <c r="A32" s="91"/>
      <c r="B32" s="78" t="str">
        <f t="shared" si="0"/>
        <v/>
      </c>
      <c r="C32" s="84"/>
      <c r="D32" s="84"/>
      <c r="E32" s="85"/>
      <c r="F32" s="84"/>
      <c r="G32" s="85"/>
      <c r="H32" s="85"/>
      <c r="I32" s="85"/>
      <c r="J32" s="60" t="str">
        <f>IF(G32&lt;&gt;"",VLOOKUP(G32,'nhân viên sale'!$A$2:$B$1596,2,0),"")</f>
        <v/>
      </c>
      <c r="K32" s="85"/>
      <c r="L32" s="31" t="str">
        <f t="shared" si="1"/>
        <v/>
      </c>
      <c r="M32" s="20"/>
      <c r="N32" s="50" t="str">
        <f t="shared" si="2"/>
        <v/>
      </c>
      <c r="O32" s="85"/>
      <c r="P32" s="85"/>
      <c r="Q32" s="32" t="str">
        <f t="shared" si="3"/>
        <v/>
      </c>
      <c r="R32" s="87"/>
      <c r="S32" s="87"/>
      <c r="T32" s="34">
        <f t="shared" si="4"/>
        <v>0</v>
      </c>
      <c r="U32" s="34">
        <f t="shared" si="5"/>
        <v>0</v>
      </c>
      <c r="V32" s="87"/>
      <c r="W32" s="87"/>
      <c r="X32" s="72" t="str">
        <f t="shared" si="6"/>
        <v/>
      </c>
      <c r="Y32" s="35"/>
      <c r="Z32" s="34" t="str">
        <f t="shared" si="7"/>
        <v/>
      </c>
      <c r="AA32" s="80" t="str">
        <f t="shared" si="8"/>
        <v/>
      </c>
    </row>
    <row r="33" spans="1:27" ht="25.5" customHeight="1" x14ac:dyDescent="0.25">
      <c r="A33" s="91"/>
      <c r="B33" s="78" t="str">
        <f t="shared" si="0"/>
        <v/>
      </c>
      <c r="C33" s="84"/>
      <c r="D33" s="84"/>
      <c r="E33" s="85"/>
      <c r="F33" s="84"/>
      <c r="G33" s="85"/>
      <c r="H33" s="85"/>
      <c r="I33" s="85"/>
      <c r="J33" s="60" t="str">
        <f>IF(G33&lt;&gt;"",VLOOKUP(G33,'nhân viên sale'!$A$2:$B$1596,2,0),"")</f>
        <v/>
      </c>
      <c r="K33" s="85"/>
      <c r="L33" s="31" t="str">
        <f t="shared" si="1"/>
        <v/>
      </c>
      <c r="M33" s="20"/>
      <c r="N33" s="50" t="str">
        <f t="shared" si="2"/>
        <v/>
      </c>
      <c r="O33" s="85"/>
      <c r="P33" s="85"/>
      <c r="Q33" s="32" t="str">
        <f t="shared" si="3"/>
        <v/>
      </c>
      <c r="R33" s="87"/>
      <c r="S33" s="87"/>
      <c r="T33" s="34">
        <f t="shared" si="4"/>
        <v>0</v>
      </c>
      <c r="U33" s="34">
        <f t="shared" si="5"/>
        <v>0</v>
      </c>
      <c r="V33" s="87"/>
      <c r="W33" s="87"/>
      <c r="X33" s="72" t="str">
        <f t="shared" si="6"/>
        <v/>
      </c>
      <c r="Y33" s="35"/>
      <c r="Z33" s="34" t="str">
        <f t="shared" si="7"/>
        <v/>
      </c>
      <c r="AA33" s="80" t="str">
        <f t="shared" si="8"/>
        <v/>
      </c>
    </row>
    <row r="34" spans="1:27" ht="25.5" customHeight="1" x14ac:dyDescent="0.25">
      <c r="A34" s="91"/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/>
      </c>
      <c r="C34" s="84"/>
      <c r="D34" s="84"/>
      <c r="E34" s="85"/>
      <c r="F34" s="84"/>
      <c r="G34" s="85"/>
      <c r="H34" s="85"/>
      <c r="I34" s="85"/>
      <c r="J34" s="60" t="str">
        <f>IF(G34&lt;&gt;"",VLOOKUP(G34,'nhân viên sale'!$A$2:$B$1596,2,0),"")</f>
        <v/>
      </c>
      <c r="K34" s="85"/>
      <c r="L34" s="31" t="str">
        <f t="shared" ref="L34:L65" si="10">IF(K34&lt;&gt;"",VLOOKUP(K34,tenhang,2,0),"")</f>
        <v/>
      </c>
      <c r="M34" s="20"/>
      <c r="N34" s="50" t="str">
        <f t="shared" ref="N34:N65" si="11">IF(K34&lt;&gt;"","K-C6","")</f>
        <v/>
      </c>
      <c r="O34" s="85"/>
      <c r="P34" s="85"/>
      <c r="Q34" s="32" t="str">
        <f t="shared" ref="Q34:Q65" si="12">IF(K34&lt;&gt;"",VLOOKUP(K34,tenhang,3,0),"")</f>
        <v/>
      </c>
      <c r="R34" s="87"/>
      <c r="S34" s="87"/>
      <c r="T34" s="34">
        <f t="shared" ref="T34:T65" si="13">IF(K34&lt;&gt;"",VLOOKUP(K34,tenhang,4,0),0)</f>
        <v>0</v>
      </c>
      <c r="U34" s="34">
        <f t="shared" ref="U34:U65" si="14">R34*T34</f>
        <v>0</v>
      </c>
      <c r="V34" s="87"/>
      <c r="W34" s="87"/>
      <c r="X34" s="72" t="str">
        <f t="shared" ref="X34:X65" si="15">IF(K34&lt;&gt;"",8,"")</f>
        <v/>
      </c>
      <c r="Y34" s="35"/>
      <c r="Z34" s="34" t="str">
        <f t="shared" ref="Z34:Z65" si="16">IF(K34&lt;&gt;"",ROUND(U34*X34*1%,0),"")</f>
        <v/>
      </c>
      <c r="AA34" s="80" t="str">
        <f t="shared" si="8"/>
        <v/>
      </c>
    </row>
    <row r="35" spans="1:27" ht="25.5" customHeight="1" x14ac:dyDescent="0.25">
      <c r="A35" s="91"/>
      <c r="B35" s="78" t="str">
        <f t="shared" si="9"/>
        <v/>
      </c>
      <c r="C35" s="84"/>
      <c r="D35" s="84"/>
      <c r="E35" s="85"/>
      <c r="F35" s="84"/>
      <c r="G35" s="85"/>
      <c r="H35" s="85"/>
      <c r="I35" s="85"/>
      <c r="J35" s="60" t="str">
        <f>IF(G35&lt;&gt;"",VLOOKUP(G35,'nhân viên sale'!$A$2:$B$1596,2,0),"")</f>
        <v/>
      </c>
      <c r="K35" s="85"/>
      <c r="L35" s="31" t="str">
        <f t="shared" si="10"/>
        <v/>
      </c>
      <c r="M35" s="20"/>
      <c r="N35" s="50" t="str">
        <f t="shared" si="11"/>
        <v/>
      </c>
      <c r="O35" s="85"/>
      <c r="P35" s="85"/>
      <c r="Q35" s="32" t="str">
        <f t="shared" si="12"/>
        <v/>
      </c>
      <c r="R35" s="87"/>
      <c r="S35" s="87"/>
      <c r="T35" s="34">
        <f t="shared" si="13"/>
        <v>0</v>
      </c>
      <c r="U35" s="34">
        <f t="shared" si="14"/>
        <v>0</v>
      </c>
      <c r="V35" s="87"/>
      <c r="W35" s="87"/>
      <c r="X35" s="72" t="str">
        <f t="shared" si="15"/>
        <v/>
      </c>
      <c r="Y35" s="35"/>
      <c r="Z35" s="34" t="str">
        <f t="shared" si="16"/>
        <v/>
      </c>
      <c r="AA35" s="80" t="str">
        <f t="shared" ref="AA35:AA66" si="17">IF(I35&lt;&gt;"",IF(I35=I34,AA34,AA34+1),"")</f>
        <v/>
      </c>
    </row>
    <row r="36" spans="1:27" ht="25.5" customHeight="1" x14ac:dyDescent="0.25">
      <c r="A36" s="91"/>
      <c r="B36" s="78" t="str">
        <f t="shared" si="9"/>
        <v/>
      </c>
      <c r="C36" s="84"/>
      <c r="D36" s="84"/>
      <c r="E36" s="85"/>
      <c r="F36" s="84"/>
      <c r="G36" s="85"/>
      <c r="H36" s="85"/>
      <c r="I36" s="85"/>
      <c r="J36" s="60" t="str">
        <f>IF(G36&lt;&gt;"",VLOOKUP(G36,'nhân viên sale'!$A$2:$B$1596,2,0),"")</f>
        <v/>
      </c>
      <c r="K36" s="85"/>
      <c r="L36" s="31" t="str">
        <f t="shared" si="10"/>
        <v/>
      </c>
      <c r="M36" s="20"/>
      <c r="N36" s="50" t="str">
        <f t="shared" si="11"/>
        <v/>
      </c>
      <c r="O36" s="85"/>
      <c r="P36" s="85"/>
      <c r="Q36" s="32" t="str">
        <f t="shared" si="12"/>
        <v/>
      </c>
      <c r="R36" s="87"/>
      <c r="S36" s="87"/>
      <c r="T36" s="34">
        <f t="shared" si="13"/>
        <v>0</v>
      </c>
      <c r="U36" s="34">
        <f t="shared" si="14"/>
        <v>0</v>
      </c>
      <c r="V36" s="87"/>
      <c r="W36" s="87"/>
      <c r="X36" s="72" t="str">
        <f t="shared" si="15"/>
        <v/>
      </c>
      <c r="Y36" s="35"/>
      <c r="Z36" s="34" t="str">
        <f t="shared" si="16"/>
        <v/>
      </c>
      <c r="AA36" s="80" t="str">
        <f t="shared" si="17"/>
        <v/>
      </c>
    </row>
    <row r="37" spans="1:27" ht="25.5" customHeight="1" x14ac:dyDescent="0.25">
      <c r="A37" s="91"/>
      <c r="B37" s="78" t="str">
        <f t="shared" si="9"/>
        <v/>
      </c>
      <c r="C37" s="84"/>
      <c r="D37" s="84"/>
      <c r="E37" s="85"/>
      <c r="F37" s="84"/>
      <c r="G37" s="85"/>
      <c r="H37" s="85"/>
      <c r="I37" s="85"/>
      <c r="J37" s="60" t="str">
        <f>IF(G37&lt;&gt;"",VLOOKUP(G37,'nhân viên sale'!$A$2:$B$1596,2,0),"")</f>
        <v/>
      </c>
      <c r="K37" s="85"/>
      <c r="L37" s="31" t="str">
        <f t="shared" si="10"/>
        <v/>
      </c>
      <c r="M37" s="20"/>
      <c r="N37" s="50" t="str">
        <f t="shared" si="11"/>
        <v/>
      </c>
      <c r="O37" s="85"/>
      <c r="P37" s="85"/>
      <c r="Q37" s="32" t="str">
        <f t="shared" si="12"/>
        <v/>
      </c>
      <c r="R37" s="87"/>
      <c r="S37" s="87"/>
      <c r="T37" s="34">
        <f t="shared" si="13"/>
        <v>0</v>
      </c>
      <c r="U37" s="34">
        <f t="shared" si="14"/>
        <v>0</v>
      </c>
      <c r="V37" s="87"/>
      <c r="W37" s="87"/>
      <c r="X37" s="72" t="str">
        <f t="shared" si="15"/>
        <v/>
      </c>
      <c r="Y37" s="35"/>
      <c r="Z37" s="34" t="str">
        <f t="shared" si="16"/>
        <v/>
      </c>
      <c r="AA37" s="80" t="str">
        <f t="shared" si="17"/>
        <v/>
      </c>
    </row>
    <row r="38" spans="1:27" ht="25.5" customHeight="1" x14ac:dyDescent="0.25">
      <c r="A38" s="91"/>
      <c r="B38" s="78" t="str">
        <f t="shared" si="9"/>
        <v/>
      </c>
      <c r="C38" s="84"/>
      <c r="D38" s="84"/>
      <c r="E38" s="85"/>
      <c r="F38" s="84"/>
      <c r="G38" s="85"/>
      <c r="H38" s="85"/>
      <c r="I38" s="85"/>
      <c r="J38" s="60" t="str">
        <f>IF(G38&lt;&gt;"",VLOOKUP(G38,'nhân viên sale'!$A$2:$B$1596,2,0),"")</f>
        <v/>
      </c>
      <c r="K38" s="85"/>
      <c r="L38" s="31" t="str">
        <f t="shared" si="10"/>
        <v/>
      </c>
      <c r="M38" s="20"/>
      <c r="N38" s="50" t="str">
        <f t="shared" si="11"/>
        <v/>
      </c>
      <c r="O38" s="85"/>
      <c r="P38" s="85"/>
      <c r="Q38" s="32" t="str">
        <f t="shared" si="12"/>
        <v/>
      </c>
      <c r="R38" s="87"/>
      <c r="S38" s="87"/>
      <c r="T38" s="34">
        <f t="shared" si="13"/>
        <v>0</v>
      </c>
      <c r="U38" s="34">
        <f t="shared" si="14"/>
        <v>0</v>
      </c>
      <c r="V38" s="87"/>
      <c r="W38" s="87"/>
      <c r="X38" s="72" t="str">
        <f t="shared" si="15"/>
        <v/>
      </c>
      <c r="Y38" s="35"/>
      <c r="Z38" s="34" t="str">
        <f t="shared" si="16"/>
        <v/>
      </c>
      <c r="AA38" s="80" t="str">
        <f t="shared" si="17"/>
        <v/>
      </c>
    </row>
    <row r="39" spans="1:27" ht="25.5" customHeight="1" x14ac:dyDescent="0.25">
      <c r="A39" s="91"/>
      <c r="B39" s="78" t="str">
        <f t="shared" si="9"/>
        <v/>
      </c>
      <c r="C39" s="84"/>
      <c r="D39" s="84"/>
      <c r="E39" s="85"/>
      <c r="F39" s="84"/>
      <c r="G39" s="85"/>
      <c r="H39" s="85"/>
      <c r="I39" s="85"/>
      <c r="J39" s="60" t="str">
        <f>IF(G39&lt;&gt;"",VLOOKUP(G39,'nhân viên sale'!$A$2:$B$1596,2,0),"")</f>
        <v/>
      </c>
      <c r="K39" s="85"/>
      <c r="L39" s="31" t="str">
        <f t="shared" si="10"/>
        <v/>
      </c>
      <c r="M39" s="20"/>
      <c r="N39" s="50" t="str">
        <f t="shared" si="11"/>
        <v/>
      </c>
      <c r="O39" s="85"/>
      <c r="P39" s="85"/>
      <c r="Q39" s="32" t="str">
        <f t="shared" si="12"/>
        <v/>
      </c>
      <c r="R39" s="87"/>
      <c r="S39" s="87"/>
      <c r="T39" s="34">
        <f t="shared" si="13"/>
        <v>0</v>
      </c>
      <c r="U39" s="34">
        <f t="shared" si="14"/>
        <v>0</v>
      </c>
      <c r="V39" s="87"/>
      <c r="W39" s="87"/>
      <c r="X39" s="72" t="str">
        <f t="shared" si="15"/>
        <v/>
      </c>
      <c r="Y39" s="35"/>
      <c r="Z39" s="34" t="str">
        <f t="shared" si="16"/>
        <v/>
      </c>
      <c r="AA39" s="80" t="str">
        <f t="shared" si="17"/>
        <v/>
      </c>
    </row>
    <row r="40" spans="1:27" ht="25.5" customHeight="1" x14ac:dyDescent="0.25">
      <c r="A40" s="91"/>
      <c r="B40" s="78" t="str">
        <f t="shared" si="9"/>
        <v/>
      </c>
      <c r="C40" s="84"/>
      <c r="D40" s="84"/>
      <c r="E40" s="85"/>
      <c r="F40" s="84"/>
      <c r="G40" s="85"/>
      <c r="H40" s="85"/>
      <c r="I40" s="85"/>
      <c r="J40" s="60" t="str">
        <f>IF(G40&lt;&gt;"",VLOOKUP(G40,'nhân viên sale'!$A$2:$B$1596,2,0),"")</f>
        <v/>
      </c>
      <c r="K40" s="85"/>
      <c r="L40" s="31" t="str">
        <f t="shared" si="10"/>
        <v/>
      </c>
      <c r="M40" s="85"/>
      <c r="N40" s="50" t="str">
        <f t="shared" si="11"/>
        <v/>
      </c>
      <c r="O40" s="85"/>
      <c r="P40" s="85"/>
      <c r="Q40" s="32" t="str">
        <f t="shared" si="12"/>
        <v/>
      </c>
      <c r="R40" s="87"/>
      <c r="S40" s="87"/>
      <c r="T40" s="34">
        <f t="shared" si="13"/>
        <v>0</v>
      </c>
      <c r="U40" s="34">
        <f t="shared" si="14"/>
        <v>0</v>
      </c>
      <c r="V40" s="87"/>
      <c r="W40" s="87"/>
      <c r="X40" s="72" t="str">
        <f t="shared" si="15"/>
        <v/>
      </c>
      <c r="Y40" s="35"/>
      <c r="Z40" s="34" t="str">
        <f t="shared" si="16"/>
        <v/>
      </c>
      <c r="AA40" s="80" t="str">
        <f t="shared" si="17"/>
        <v/>
      </c>
    </row>
    <row r="41" spans="1:27" ht="25.5" customHeight="1" x14ac:dyDescent="0.25">
      <c r="A41" s="91"/>
      <c r="B41" s="78" t="str">
        <f t="shared" si="9"/>
        <v/>
      </c>
      <c r="C41" s="84"/>
      <c r="D41" s="84"/>
      <c r="E41" s="85"/>
      <c r="F41" s="84"/>
      <c r="G41" s="85"/>
      <c r="H41" s="85"/>
      <c r="I41" s="85"/>
      <c r="J41" s="60" t="str">
        <f>IF(G41&lt;&gt;"",VLOOKUP(G41,'nhân viên sale'!$A$2:$B$1596,2,0),"")</f>
        <v/>
      </c>
      <c r="K41" s="85"/>
      <c r="L41" s="31" t="str">
        <f t="shared" si="10"/>
        <v/>
      </c>
      <c r="M41" s="85"/>
      <c r="N41" s="50" t="str">
        <f t="shared" si="11"/>
        <v/>
      </c>
      <c r="O41" s="85"/>
      <c r="P41" s="85"/>
      <c r="Q41" s="32" t="str">
        <f t="shared" si="12"/>
        <v/>
      </c>
      <c r="R41" s="87"/>
      <c r="S41" s="87"/>
      <c r="T41" s="34">
        <f t="shared" si="13"/>
        <v>0</v>
      </c>
      <c r="U41" s="34">
        <f t="shared" si="14"/>
        <v>0</v>
      </c>
      <c r="V41" s="87"/>
      <c r="W41" s="87"/>
      <c r="X41" s="72" t="str">
        <f t="shared" si="15"/>
        <v/>
      </c>
      <c r="Y41" s="35"/>
      <c r="Z41" s="34" t="str">
        <f t="shared" si="16"/>
        <v/>
      </c>
      <c r="AA41" s="80" t="str">
        <f t="shared" si="17"/>
        <v/>
      </c>
    </row>
    <row r="42" spans="1:27" ht="25.5" customHeight="1" x14ac:dyDescent="0.25">
      <c r="A42" s="91"/>
      <c r="B42" s="78" t="str">
        <f t="shared" si="9"/>
        <v/>
      </c>
      <c r="C42" s="84"/>
      <c r="D42" s="84"/>
      <c r="E42" s="85"/>
      <c r="F42" s="84"/>
      <c r="G42" s="85"/>
      <c r="H42" s="85"/>
      <c r="I42" s="85"/>
      <c r="J42" s="60" t="str">
        <f>IF(G42&lt;&gt;"",VLOOKUP(G42,'nhân viên sale'!$A$2:$B$1596,2,0),"")</f>
        <v/>
      </c>
      <c r="K42" s="85"/>
      <c r="L42" s="31" t="str">
        <f t="shared" si="10"/>
        <v/>
      </c>
      <c r="M42" s="85"/>
      <c r="N42" s="50" t="str">
        <f t="shared" si="11"/>
        <v/>
      </c>
      <c r="O42" s="85"/>
      <c r="P42" s="85"/>
      <c r="Q42" s="32" t="str">
        <f t="shared" si="12"/>
        <v/>
      </c>
      <c r="R42" s="87"/>
      <c r="S42" s="87"/>
      <c r="T42" s="34">
        <f t="shared" si="13"/>
        <v>0</v>
      </c>
      <c r="U42" s="34">
        <f t="shared" si="14"/>
        <v>0</v>
      </c>
      <c r="V42" s="87"/>
      <c r="W42" s="87"/>
      <c r="X42" s="72" t="str">
        <f t="shared" si="15"/>
        <v/>
      </c>
      <c r="Y42" s="35"/>
      <c r="Z42" s="34" t="str">
        <f t="shared" si="16"/>
        <v/>
      </c>
      <c r="AA42" s="80" t="str">
        <f t="shared" si="17"/>
        <v/>
      </c>
    </row>
    <row r="43" spans="1:27" ht="25.5" customHeight="1" x14ac:dyDescent="0.25">
      <c r="A43" s="91"/>
      <c r="B43" s="78" t="str">
        <f t="shared" si="9"/>
        <v/>
      </c>
      <c r="C43" s="84"/>
      <c r="D43" s="84"/>
      <c r="E43" s="85"/>
      <c r="F43" s="84"/>
      <c r="G43" s="85"/>
      <c r="H43" s="85"/>
      <c r="I43" s="85"/>
      <c r="J43" s="60" t="str">
        <f>IF(G43&lt;&gt;"",VLOOKUP(G43,'nhân viên sale'!$A$2:$B$1596,2,0),"")</f>
        <v/>
      </c>
      <c r="K43" s="85"/>
      <c r="L43" s="31" t="str">
        <f t="shared" si="10"/>
        <v/>
      </c>
      <c r="M43" s="85"/>
      <c r="N43" s="50" t="str">
        <f t="shared" si="11"/>
        <v/>
      </c>
      <c r="O43" s="85"/>
      <c r="P43" s="85"/>
      <c r="Q43" s="32" t="str">
        <f t="shared" si="12"/>
        <v/>
      </c>
      <c r="R43" s="87"/>
      <c r="S43" s="87"/>
      <c r="T43" s="34">
        <f t="shared" si="13"/>
        <v>0</v>
      </c>
      <c r="U43" s="34">
        <f t="shared" si="14"/>
        <v>0</v>
      </c>
      <c r="V43" s="87"/>
      <c r="W43" s="87"/>
      <c r="X43" s="72" t="str">
        <f t="shared" si="15"/>
        <v/>
      </c>
      <c r="Y43" s="35"/>
      <c r="Z43" s="34" t="str">
        <f t="shared" si="16"/>
        <v/>
      </c>
      <c r="AA43" s="80" t="str">
        <f t="shared" si="17"/>
        <v/>
      </c>
    </row>
    <row r="44" spans="1:27" ht="25.5" customHeight="1" x14ac:dyDescent="0.25">
      <c r="A44" s="91"/>
      <c r="B44" s="78" t="str">
        <f t="shared" si="9"/>
        <v/>
      </c>
      <c r="C44" s="84"/>
      <c r="D44" s="84"/>
      <c r="E44" s="85"/>
      <c r="F44" s="84"/>
      <c r="G44" s="85"/>
      <c r="H44" s="85"/>
      <c r="I44" s="85"/>
      <c r="J44" s="60" t="str">
        <f>IF(G44&lt;&gt;"",VLOOKUP(G44,'nhân viên sale'!$A$2:$B$1596,2,0),"")</f>
        <v/>
      </c>
      <c r="K44" s="85"/>
      <c r="L44" s="31" t="str">
        <f t="shared" si="10"/>
        <v/>
      </c>
      <c r="M44" s="20"/>
      <c r="N44" s="50" t="str">
        <f t="shared" si="11"/>
        <v/>
      </c>
      <c r="O44" s="85"/>
      <c r="P44" s="85"/>
      <c r="Q44" s="32" t="str">
        <f t="shared" si="12"/>
        <v/>
      </c>
      <c r="R44" s="87"/>
      <c r="S44" s="87"/>
      <c r="T44" s="34">
        <f t="shared" si="13"/>
        <v>0</v>
      </c>
      <c r="U44" s="34">
        <f t="shared" si="14"/>
        <v>0</v>
      </c>
      <c r="V44" s="87"/>
      <c r="W44" s="87"/>
      <c r="X44" s="72" t="str">
        <f t="shared" si="15"/>
        <v/>
      </c>
      <c r="Y44" s="35"/>
      <c r="Z44" s="34" t="str">
        <f t="shared" si="16"/>
        <v/>
      </c>
      <c r="AA44" s="80" t="str">
        <f t="shared" si="17"/>
        <v/>
      </c>
    </row>
    <row r="45" spans="1:27" ht="25.5" customHeight="1" x14ac:dyDescent="0.25">
      <c r="A45" s="91"/>
      <c r="B45" s="78" t="str">
        <f t="shared" si="9"/>
        <v/>
      </c>
      <c r="C45" s="84"/>
      <c r="D45" s="84"/>
      <c r="E45" s="85"/>
      <c r="F45" s="84"/>
      <c r="G45" s="85"/>
      <c r="H45" s="85"/>
      <c r="I45" s="85"/>
      <c r="J45" s="60" t="str">
        <f>IF(G45&lt;&gt;"",VLOOKUP(G45,'nhân viên sale'!$A$2:$B$1596,2,0),"")</f>
        <v/>
      </c>
      <c r="K45" s="85"/>
      <c r="L45" s="31" t="str">
        <f t="shared" si="10"/>
        <v/>
      </c>
      <c r="M45" s="20"/>
      <c r="N45" s="50" t="str">
        <f t="shared" si="11"/>
        <v/>
      </c>
      <c r="O45" s="85"/>
      <c r="P45" s="85"/>
      <c r="Q45" s="32" t="str">
        <f t="shared" si="12"/>
        <v/>
      </c>
      <c r="R45" s="87"/>
      <c r="S45" s="87"/>
      <c r="T45" s="34">
        <f t="shared" si="13"/>
        <v>0</v>
      </c>
      <c r="U45" s="34">
        <f t="shared" si="14"/>
        <v>0</v>
      </c>
      <c r="V45" s="87"/>
      <c r="W45" s="87"/>
      <c r="X45" s="72" t="str">
        <f t="shared" si="15"/>
        <v/>
      </c>
      <c r="Y45" s="35"/>
      <c r="Z45" s="34" t="str">
        <f t="shared" si="16"/>
        <v/>
      </c>
      <c r="AA45" s="80" t="str">
        <f t="shared" si="17"/>
        <v/>
      </c>
    </row>
    <row r="46" spans="1:27" ht="25.5" customHeight="1" x14ac:dyDescent="0.25">
      <c r="A46" s="91"/>
      <c r="B46" s="78" t="str">
        <f t="shared" si="9"/>
        <v/>
      </c>
      <c r="C46" s="84"/>
      <c r="D46" s="84"/>
      <c r="E46" s="85"/>
      <c r="F46" s="84"/>
      <c r="G46" s="85"/>
      <c r="H46" s="85"/>
      <c r="I46" s="85"/>
      <c r="J46" s="60" t="str">
        <f>IF(G46&lt;&gt;"",VLOOKUP(G46,'nhân viên sale'!$A$2:$B$1596,2,0),"")</f>
        <v/>
      </c>
      <c r="K46" s="85"/>
      <c r="L46" s="31" t="str">
        <f t="shared" si="10"/>
        <v/>
      </c>
      <c r="M46" s="20"/>
      <c r="N46" s="50" t="str">
        <f t="shared" si="11"/>
        <v/>
      </c>
      <c r="O46" s="85"/>
      <c r="P46" s="85"/>
      <c r="Q46" s="32" t="str">
        <f t="shared" si="12"/>
        <v/>
      </c>
      <c r="R46" s="87"/>
      <c r="S46" s="87"/>
      <c r="T46" s="34">
        <f t="shared" si="13"/>
        <v>0</v>
      </c>
      <c r="U46" s="34">
        <f t="shared" si="14"/>
        <v>0</v>
      </c>
      <c r="V46" s="87"/>
      <c r="W46" s="87"/>
      <c r="X46" s="72" t="str">
        <f t="shared" si="15"/>
        <v/>
      </c>
      <c r="Y46" s="35"/>
      <c r="Z46" s="34" t="str">
        <f t="shared" si="16"/>
        <v/>
      </c>
      <c r="AA46" s="80" t="str">
        <f t="shared" si="17"/>
        <v/>
      </c>
    </row>
    <row r="47" spans="1:27" ht="25.5" customHeight="1" x14ac:dyDescent="0.25">
      <c r="A47" s="91"/>
      <c r="B47" s="78" t="str">
        <f t="shared" si="9"/>
        <v/>
      </c>
      <c r="C47" s="84"/>
      <c r="D47" s="84"/>
      <c r="E47" s="85"/>
      <c r="F47" s="84"/>
      <c r="G47" s="85"/>
      <c r="H47" s="85"/>
      <c r="I47" s="85"/>
      <c r="J47" s="60" t="str">
        <f>IF(G47&lt;&gt;"",VLOOKUP(G47,'nhân viên sale'!$A$2:$B$1596,2,0),"")</f>
        <v/>
      </c>
      <c r="K47" s="85"/>
      <c r="L47" s="31" t="str">
        <f t="shared" si="10"/>
        <v/>
      </c>
      <c r="M47" s="20"/>
      <c r="N47" s="50" t="str">
        <f t="shared" si="11"/>
        <v/>
      </c>
      <c r="O47" s="85"/>
      <c r="P47" s="85"/>
      <c r="Q47" s="32" t="str">
        <f t="shared" si="12"/>
        <v/>
      </c>
      <c r="R47" s="87"/>
      <c r="S47" s="87"/>
      <c r="T47" s="34">
        <f t="shared" si="13"/>
        <v>0</v>
      </c>
      <c r="U47" s="34">
        <f t="shared" si="14"/>
        <v>0</v>
      </c>
      <c r="V47" s="87"/>
      <c r="W47" s="87"/>
      <c r="X47" s="72" t="str">
        <f t="shared" si="15"/>
        <v/>
      </c>
      <c r="Y47" s="35"/>
      <c r="Z47" s="34" t="str">
        <f t="shared" si="16"/>
        <v/>
      </c>
      <c r="AA47" s="80" t="str">
        <f t="shared" si="17"/>
        <v/>
      </c>
    </row>
    <row r="48" spans="1:27" ht="25.5" customHeight="1" x14ac:dyDescent="0.25">
      <c r="A48" s="91"/>
      <c r="B48" s="78" t="str">
        <f t="shared" si="9"/>
        <v/>
      </c>
      <c r="C48" s="84"/>
      <c r="D48" s="84"/>
      <c r="E48" s="85"/>
      <c r="F48" s="84"/>
      <c r="G48" s="85"/>
      <c r="H48" s="85"/>
      <c r="I48" s="85"/>
      <c r="J48" s="60" t="str">
        <f>IF(G48&lt;&gt;"",VLOOKUP(G48,'nhân viên sale'!$A$2:$B$1596,2,0),"")</f>
        <v/>
      </c>
      <c r="K48" s="85"/>
      <c r="L48" s="31" t="str">
        <f t="shared" si="10"/>
        <v/>
      </c>
      <c r="M48" s="20"/>
      <c r="N48" s="50" t="str">
        <f t="shared" si="11"/>
        <v/>
      </c>
      <c r="O48" s="85"/>
      <c r="P48" s="85"/>
      <c r="Q48" s="32" t="str">
        <f t="shared" si="12"/>
        <v/>
      </c>
      <c r="R48" s="87"/>
      <c r="S48" s="87"/>
      <c r="T48" s="34">
        <f t="shared" si="13"/>
        <v>0</v>
      </c>
      <c r="U48" s="34">
        <f t="shared" si="14"/>
        <v>0</v>
      </c>
      <c r="V48" s="87"/>
      <c r="W48" s="87"/>
      <c r="X48" s="72" t="str">
        <f t="shared" si="15"/>
        <v/>
      </c>
      <c r="Y48" s="35"/>
      <c r="Z48" s="34" t="str">
        <f t="shared" si="16"/>
        <v/>
      </c>
      <c r="AA48" s="80" t="str">
        <f t="shared" si="17"/>
        <v/>
      </c>
    </row>
    <row r="49" spans="1:27" ht="25.5" customHeight="1" x14ac:dyDescent="0.25">
      <c r="A49" s="91"/>
      <c r="B49" s="78" t="str">
        <f t="shared" si="9"/>
        <v/>
      </c>
      <c r="C49" s="84"/>
      <c r="D49" s="84"/>
      <c r="E49" s="85"/>
      <c r="F49" s="84"/>
      <c r="G49" s="85"/>
      <c r="H49" s="85"/>
      <c r="I49" s="85"/>
      <c r="J49" s="60" t="str">
        <f>IF(G49&lt;&gt;"",VLOOKUP(G49,'nhân viên sale'!$A$2:$B$1596,2,0),"")</f>
        <v/>
      </c>
      <c r="K49" s="85"/>
      <c r="L49" s="31" t="str">
        <f t="shared" si="10"/>
        <v/>
      </c>
      <c r="M49" s="20"/>
      <c r="N49" s="50" t="str">
        <f t="shared" si="11"/>
        <v/>
      </c>
      <c r="O49" s="85"/>
      <c r="P49" s="85"/>
      <c r="Q49" s="32" t="str">
        <f t="shared" si="12"/>
        <v/>
      </c>
      <c r="R49" s="87"/>
      <c r="S49" s="87"/>
      <c r="T49" s="34">
        <f t="shared" si="13"/>
        <v>0</v>
      </c>
      <c r="U49" s="34">
        <f t="shared" si="14"/>
        <v>0</v>
      </c>
      <c r="V49" s="87"/>
      <c r="W49" s="87"/>
      <c r="X49" s="72" t="str">
        <f t="shared" si="15"/>
        <v/>
      </c>
      <c r="Y49" s="35"/>
      <c r="Z49" s="34" t="str">
        <f t="shared" si="16"/>
        <v/>
      </c>
      <c r="AA49" s="80" t="str">
        <f t="shared" si="17"/>
        <v/>
      </c>
    </row>
    <row r="50" spans="1:27" ht="25.5" customHeight="1" x14ac:dyDescent="0.25">
      <c r="A50" s="91"/>
      <c r="B50" s="78" t="str">
        <f t="shared" si="9"/>
        <v/>
      </c>
      <c r="C50" s="18"/>
      <c r="D50" s="18"/>
      <c r="E50" s="19"/>
      <c r="F50" s="18"/>
      <c r="G50" s="19"/>
      <c r="H50" s="19"/>
      <c r="I50" s="19"/>
      <c r="J50" s="60" t="str">
        <f>IF(G50&lt;&gt;"",VLOOKUP(G50,'nhân viên sale'!$A$2:$B$1596,2,0),"")</f>
        <v/>
      </c>
      <c r="K50" s="19"/>
      <c r="L50" s="31" t="str">
        <f t="shared" si="10"/>
        <v/>
      </c>
      <c r="M50" s="20"/>
      <c r="N50" s="50" t="str">
        <f t="shared" si="11"/>
        <v/>
      </c>
      <c r="O50" s="19"/>
      <c r="P50" s="19"/>
      <c r="Q50" s="32" t="str">
        <f t="shared" si="12"/>
        <v/>
      </c>
      <c r="R50" s="33"/>
      <c r="S50" s="33"/>
      <c r="T50" s="34">
        <f t="shared" si="13"/>
        <v>0</v>
      </c>
      <c r="U50" s="34">
        <f t="shared" si="14"/>
        <v>0</v>
      </c>
      <c r="V50" s="33"/>
      <c r="W50" s="33"/>
      <c r="X50" s="72" t="str">
        <f t="shared" si="15"/>
        <v/>
      </c>
      <c r="Y50" s="35"/>
      <c r="Z50" s="34" t="str">
        <f t="shared" si="16"/>
        <v/>
      </c>
      <c r="AA50" s="80" t="str">
        <f t="shared" si="17"/>
        <v/>
      </c>
    </row>
    <row r="51" spans="1:27" ht="25.5" customHeight="1" x14ac:dyDescent="0.25">
      <c r="A51" s="91"/>
      <c r="B51" s="78" t="str">
        <f t="shared" si="9"/>
        <v/>
      </c>
      <c r="C51" s="84"/>
      <c r="D51" s="84"/>
      <c r="E51" s="85"/>
      <c r="F51" s="84"/>
      <c r="G51" s="85"/>
      <c r="H51" s="85"/>
      <c r="I51" s="85"/>
      <c r="J51" s="60" t="str">
        <f>IF(G51&lt;&gt;"",VLOOKUP(G51,'nhân viên sale'!$A$2:$B$1596,2,0),"")</f>
        <v/>
      </c>
      <c r="K51" s="85"/>
      <c r="L51" s="31" t="str">
        <f t="shared" si="10"/>
        <v/>
      </c>
      <c r="M51" s="20"/>
      <c r="N51" s="50" t="str">
        <f t="shared" si="11"/>
        <v/>
      </c>
      <c r="O51" s="85"/>
      <c r="P51" s="85"/>
      <c r="Q51" s="32" t="str">
        <f t="shared" si="12"/>
        <v/>
      </c>
      <c r="R51" s="87"/>
      <c r="S51" s="87"/>
      <c r="T51" s="34">
        <f t="shared" si="13"/>
        <v>0</v>
      </c>
      <c r="U51" s="34">
        <f t="shared" si="14"/>
        <v>0</v>
      </c>
      <c r="V51" s="87"/>
      <c r="W51" s="87"/>
      <c r="X51" s="72" t="str">
        <f t="shared" si="15"/>
        <v/>
      </c>
      <c r="Y51" s="35"/>
      <c r="Z51" s="34" t="str">
        <f t="shared" si="16"/>
        <v/>
      </c>
      <c r="AA51" s="80" t="str">
        <f t="shared" si="17"/>
        <v/>
      </c>
    </row>
    <row r="52" spans="1:27" ht="25.5" customHeight="1" x14ac:dyDescent="0.25">
      <c r="A52" s="91"/>
      <c r="B52" s="78" t="str">
        <f t="shared" si="9"/>
        <v/>
      </c>
      <c r="C52" s="84"/>
      <c r="D52" s="84"/>
      <c r="E52" s="85"/>
      <c r="F52" s="84"/>
      <c r="G52" s="85"/>
      <c r="H52" s="85"/>
      <c r="I52" s="85"/>
      <c r="J52" s="60" t="str">
        <f>IF(G52&lt;&gt;"",VLOOKUP(G52,'nhân viên sale'!$A$2:$B$1596,2,0),"")</f>
        <v/>
      </c>
      <c r="K52" s="85"/>
      <c r="L52" s="31" t="str">
        <f t="shared" si="10"/>
        <v/>
      </c>
      <c r="M52" s="20"/>
      <c r="N52" s="50" t="str">
        <f t="shared" si="11"/>
        <v/>
      </c>
      <c r="O52" s="85"/>
      <c r="P52" s="85"/>
      <c r="Q52" s="32" t="str">
        <f t="shared" si="12"/>
        <v/>
      </c>
      <c r="R52" s="87"/>
      <c r="S52" s="87"/>
      <c r="T52" s="34">
        <f t="shared" si="13"/>
        <v>0</v>
      </c>
      <c r="U52" s="34">
        <f t="shared" si="14"/>
        <v>0</v>
      </c>
      <c r="V52" s="87"/>
      <c r="W52" s="87"/>
      <c r="X52" s="72" t="str">
        <f t="shared" si="15"/>
        <v/>
      </c>
      <c r="Y52" s="35"/>
      <c r="Z52" s="34" t="str">
        <f t="shared" si="16"/>
        <v/>
      </c>
      <c r="AA52" s="80" t="str">
        <f t="shared" si="17"/>
        <v/>
      </c>
    </row>
    <row r="53" spans="1:27" ht="25.5" customHeight="1" x14ac:dyDescent="0.25">
      <c r="A53" s="91"/>
      <c r="B53" s="78" t="str">
        <f t="shared" si="9"/>
        <v/>
      </c>
      <c r="C53" s="84"/>
      <c r="D53" s="84"/>
      <c r="E53" s="85"/>
      <c r="F53" s="84"/>
      <c r="G53" s="85"/>
      <c r="H53" s="85"/>
      <c r="I53" s="85"/>
      <c r="J53" s="60" t="str">
        <f>IF(G53&lt;&gt;"",VLOOKUP(G53,'nhân viên sale'!$A$2:$B$1596,2,0),"")</f>
        <v/>
      </c>
      <c r="K53" s="85"/>
      <c r="L53" s="31" t="str">
        <f t="shared" si="10"/>
        <v/>
      </c>
      <c r="M53" s="20"/>
      <c r="N53" s="50" t="str">
        <f t="shared" si="11"/>
        <v/>
      </c>
      <c r="O53" s="85"/>
      <c r="P53" s="85"/>
      <c r="Q53" s="32" t="str">
        <f t="shared" si="12"/>
        <v/>
      </c>
      <c r="R53" s="87"/>
      <c r="S53" s="87"/>
      <c r="T53" s="34">
        <f t="shared" si="13"/>
        <v>0</v>
      </c>
      <c r="U53" s="34">
        <f t="shared" si="14"/>
        <v>0</v>
      </c>
      <c r="V53" s="87"/>
      <c r="W53" s="87"/>
      <c r="X53" s="72" t="str">
        <f t="shared" si="15"/>
        <v/>
      </c>
      <c r="Y53" s="35"/>
      <c r="Z53" s="34" t="str">
        <f t="shared" si="16"/>
        <v/>
      </c>
      <c r="AA53" s="80" t="str">
        <f t="shared" si="17"/>
        <v/>
      </c>
    </row>
    <row r="54" spans="1:27" ht="25.5" customHeight="1" x14ac:dyDescent="0.25">
      <c r="A54" s="91"/>
      <c r="B54" s="78" t="str">
        <f t="shared" si="9"/>
        <v/>
      </c>
      <c r="C54" s="84"/>
      <c r="D54" s="84"/>
      <c r="E54" s="85"/>
      <c r="F54" s="84"/>
      <c r="G54" s="85"/>
      <c r="H54" s="85"/>
      <c r="I54" s="85"/>
      <c r="J54" s="60" t="str">
        <f>IF(G54&lt;&gt;"",VLOOKUP(G54,'nhân viên sale'!$A$2:$B$1596,2,0),"")</f>
        <v/>
      </c>
      <c r="K54" s="85"/>
      <c r="L54" s="31" t="str">
        <f t="shared" si="10"/>
        <v/>
      </c>
      <c r="M54" s="85"/>
      <c r="N54" s="50" t="str">
        <f t="shared" si="11"/>
        <v/>
      </c>
      <c r="O54" s="85"/>
      <c r="P54" s="85"/>
      <c r="Q54" s="32" t="str">
        <f t="shared" si="12"/>
        <v/>
      </c>
      <c r="R54" s="87"/>
      <c r="S54" s="87"/>
      <c r="T54" s="34">
        <f t="shared" si="13"/>
        <v>0</v>
      </c>
      <c r="U54" s="34">
        <f t="shared" si="14"/>
        <v>0</v>
      </c>
      <c r="V54" s="87"/>
      <c r="W54" s="87"/>
      <c r="X54" s="72" t="str">
        <f t="shared" si="15"/>
        <v/>
      </c>
      <c r="Y54" s="35"/>
      <c r="Z54" s="34" t="str">
        <f t="shared" si="16"/>
        <v/>
      </c>
      <c r="AA54" s="80" t="str">
        <f t="shared" si="17"/>
        <v/>
      </c>
    </row>
    <row r="55" spans="1:27" ht="25.5" customHeight="1" x14ac:dyDescent="0.25">
      <c r="A55" s="91"/>
      <c r="B55" s="78" t="str">
        <f t="shared" si="9"/>
        <v/>
      </c>
      <c r="C55" s="84"/>
      <c r="D55" s="84"/>
      <c r="E55" s="85"/>
      <c r="F55" s="84"/>
      <c r="G55" s="85"/>
      <c r="H55" s="85"/>
      <c r="I55" s="85"/>
      <c r="J55" s="60" t="str">
        <f>IF(G55&lt;&gt;"",VLOOKUP(G55,'nhân viên sale'!$A$2:$B$1596,2,0),"")</f>
        <v/>
      </c>
      <c r="K55" s="85"/>
      <c r="L55" s="31" t="str">
        <f t="shared" si="10"/>
        <v/>
      </c>
      <c r="M55" s="85"/>
      <c r="N55" s="50" t="str">
        <f t="shared" si="11"/>
        <v/>
      </c>
      <c r="O55" s="85"/>
      <c r="P55" s="85"/>
      <c r="Q55" s="32" t="str">
        <f t="shared" si="12"/>
        <v/>
      </c>
      <c r="R55" s="87"/>
      <c r="S55" s="87"/>
      <c r="T55" s="34">
        <f t="shared" si="13"/>
        <v>0</v>
      </c>
      <c r="U55" s="34">
        <f t="shared" si="14"/>
        <v>0</v>
      </c>
      <c r="V55" s="87"/>
      <c r="W55" s="87"/>
      <c r="X55" s="72" t="str">
        <f t="shared" si="15"/>
        <v/>
      </c>
      <c r="Y55" s="35"/>
      <c r="Z55" s="34" t="str">
        <f t="shared" si="16"/>
        <v/>
      </c>
      <c r="AA55" s="80" t="str">
        <f t="shared" si="17"/>
        <v/>
      </c>
    </row>
    <row r="56" spans="1:27" ht="25.5" customHeight="1" x14ac:dyDescent="0.25">
      <c r="A56" s="91"/>
      <c r="B56" s="78" t="str">
        <f t="shared" si="9"/>
        <v/>
      </c>
      <c r="C56" s="84"/>
      <c r="D56" s="84"/>
      <c r="E56" s="85"/>
      <c r="F56" s="84"/>
      <c r="G56" s="85"/>
      <c r="H56" s="85"/>
      <c r="I56" s="85"/>
      <c r="J56" s="60" t="str">
        <f>IF(G56&lt;&gt;"",VLOOKUP(G56,'nhân viên sale'!$A$2:$B$1596,2,0),"")</f>
        <v/>
      </c>
      <c r="K56" s="85"/>
      <c r="L56" s="31" t="str">
        <f t="shared" si="10"/>
        <v/>
      </c>
      <c r="M56" s="85"/>
      <c r="N56" s="50" t="str">
        <f t="shared" si="11"/>
        <v/>
      </c>
      <c r="O56" s="85"/>
      <c r="P56" s="85"/>
      <c r="Q56" s="32" t="str">
        <f t="shared" si="12"/>
        <v/>
      </c>
      <c r="R56" s="87"/>
      <c r="S56" s="87"/>
      <c r="T56" s="34">
        <f t="shared" si="13"/>
        <v>0</v>
      </c>
      <c r="U56" s="34">
        <f t="shared" si="14"/>
        <v>0</v>
      </c>
      <c r="V56" s="87"/>
      <c r="W56" s="87"/>
      <c r="X56" s="72" t="str">
        <f t="shared" si="15"/>
        <v/>
      </c>
      <c r="Y56" s="35"/>
      <c r="Z56" s="34" t="str">
        <f t="shared" si="16"/>
        <v/>
      </c>
      <c r="AA56" s="80" t="str">
        <f t="shared" si="17"/>
        <v/>
      </c>
    </row>
    <row r="57" spans="1:27" ht="25.5" customHeight="1" x14ac:dyDescent="0.25">
      <c r="A57" s="91"/>
      <c r="B57" s="78" t="str">
        <f t="shared" si="9"/>
        <v/>
      </c>
      <c r="C57" s="84"/>
      <c r="D57" s="84"/>
      <c r="E57" s="85"/>
      <c r="F57" s="84"/>
      <c r="G57" s="85"/>
      <c r="H57" s="85"/>
      <c r="I57" s="85"/>
      <c r="J57" s="60" t="str">
        <f>IF(G57&lt;&gt;"",VLOOKUP(G57,'nhân viên sale'!$A$2:$B$1596,2,0),"")</f>
        <v/>
      </c>
      <c r="K57" s="85"/>
      <c r="L57" s="31" t="str">
        <f t="shared" si="10"/>
        <v/>
      </c>
      <c r="M57" s="85"/>
      <c r="N57" s="50" t="str">
        <f t="shared" si="11"/>
        <v/>
      </c>
      <c r="O57" s="85"/>
      <c r="P57" s="85"/>
      <c r="Q57" s="32" t="str">
        <f t="shared" si="12"/>
        <v/>
      </c>
      <c r="R57" s="87"/>
      <c r="S57" s="87"/>
      <c r="T57" s="34">
        <f t="shared" si="13"/>
        <v>0</v>
      </c>
      <c r="U57" s="34">
        <f t="shared" si="14"/>
        <v>0</v>
      </c>
      <c r="V57" s="87"/>
      <c r="W57" s="87"/>
      <c r="X57" s="72" t="str">
        <f t="shared" si="15"/>
        <v/>
      </c>
      <c r="Y57" s="35"/>
      <c r="Z57" s="34" t="str">
        <f t="shared" si="16"/>
        <v/>
      </c>
      <c r="AA57" s="80" t="str">
        <f t="shared" si="17"/>
        <v/>
      </c>
    </row>
    <row r="58" spans="1:27" ht="25.5" customHeight="1" x14ac:dyDescent="0.25">
      <c r="A58" s="91"/>
      <c r="B58" s="78" t="str">
        <f t="shared" si="9"/>
        <v/>
      </c>
      <c r="C58" s="84"/>
      <c r="D58" s="84"/>
      <c r="E58" s="85"/>
      <c r="F58" s="84"/>
      <c r="G58" s="85"/>
      <c r="H58" s="85"/>
      <c r="I58" s="85"/>
      <c r="J58" s="60" t="str">
        <f>IF(G58&lt;&gt;"",VLOOKUP(G58,'nhân viên sale'!$A$2:$B$1596,2,0),"")</f>
        <v/>
      </c>
      <c r="K58" s="85"/>
      <c r="L58" s="31" t="str">
        <f t="shared" si="10"/>
        <v/>
      </c>
      <c r="M58" s="85"/>
      <c r="N58" s="50" t="str">
        <f t="shared" si="11"/>
        <v/>
      </c>
      <c r="O58" s="85"/>
      <c r="P58" s="85"/>
      <c r="Q58" s="32" t="str">
        <f t="shared" si="12"/>
        <v/>
      </c>
      <c r="R58" s="87"/>
      <c r="S58" s="87"/>
      <c r="T58" s="34">
        <f t="shared" si="13"/>
        <v>0</v>
      </c>
      <c r="U58" s="34">
        <f t="shared" si="14"/>
        <v>0</v>
      </c>
      <c r="V58" s="87"/>
      <c r="W58" s="87"/>
      <c r="X58" s="72" t="str">
        <f t="shared" si="15"/>
        <v/>
      </c>
      <c r="Y58" s="35"/>
      <c r="Z58" s="34" t="str">
        <f t="shared" si="16"/>
        <v/>
      </c>
      <c r="AA58" s="80" t="str">
        <f t="shared" si="17"/>
        <v/>
      </c>
    </row>
    <row r="59" spans="1:27" ht="25.5" customHeight="1" x14ac:dyDescent="0.25">
      <c r="A59" s="91"/>
      <c r="B59" s="78" t="str">
        <f t="shared" si="9"/>
        <v/>
      </c>
      <c r="C59" s="18"/>
      <c r="D59" s="18"/>
      <c r="E59" s="19"/>
      <c r="F59" s="18"/>
      <c r="G59" s="19"/>
      <c r="H59" s="19"/>
      <c r="I59" s="19"/>
      <c r="J59" s="60" t="str">
        <f>IF(G59&lt;&gt;"",VLOOKUP(G59,'nhân viên sale'!$A$2:$B$1596,2,0),"")</f>
        <v/>
      </c>
      <c r="K59" s="19"/>
      <c r="L59" s="31" t="str">
        <f t="shared" si="10"/>
        <v/>
      </c>
      <c r="M59" s="20"/>
      <c r="N59" s="50" t="str">
        <f t="shared" si="11"/>
        <v/>
      </c>
      <c r="O59" s="19"/>
      <c r="P59" s="19"/>
      <c r="Q59" s="32" t="str">
        <f t="shared" si="12"/>
        <v/>
      </c>
      <c r="R59" s="33"/>
      <c r="S59" s="33"/>
      <c r="T59" s="34">
        <f t="shared" si="13"/>
        <v>0</v>
      </c>
      <c r="U59" s="34">
        <f t="shared" si="14"/>
        <v>0</v>
      </c>
      <c r="V59" s="33"/>
      <c r="W59" s="33"/>
      <c r="X59" s="72" t="str">
        <f t="shared" si="15"/>
        <v/>
      </c>
      <c r="Y59" s="35"/>
      <c r="Z59" s="34" t="str">
        <f t="shared" si="16"/>
        <v/>
      </c>
      <c r="AA59" s="80" t="str">
        <f t="shared" si="17"/>
        <v/>
      </c>
    </row>
    <row r="60" spans="1:27" ht="25.5" customHeight="1" x14ac:dyDescent="0.25">
      <c r="A60" s="91"/>
      <c r="B60" s="78" t="str">
        <f t="shared" si="9"/>
        <v/>
      </c>
      <c r="C60" s="18"/>
      <c r="D60" s="18"/>
      <c r="E60" s="19"/>
      <c r="F60" s="18"/>
      <c r="G60" s="19"/>
      <c r="H60" s="19"/>
      <c r="I60" s="19"/>
      <c r="J60" s="60" t="str">
        <f>IF(G60&lt;&gt;"",VLOOKUP(G60,'nhân viên sale'!$A$2:$B$1596,2,0),"")</f>
        <v/>
      </c>
      <c r="K60" s="19"/>
      <c r="L60" s="31" t="str">
        <f t="shared" si="10"/>
        <v/>
      </c>
      <c r="M60" s="20"/>
      <c r="N60" s="50" t="str">
        <f t="shared" si="11"/>
        <v/>
      </c>
      <c r="O60" s="19"/>
      <c r="P60" s="19"/>
      <c r="Q60" s="32" t="str">
        <f t="shared" si="12"/>
        <v/>
      </c>
      <c r="R60" s="33"/>
      <c r="S60" s="33"/>
      <c r="T60" s="34">
        <f t="shared" si="13"/>
        <v>0</v>
      </c>
      <c r="U60" s="34">
        <f t="shared" si="14"/>
        <v>0</v>
      </c>
      <c r="V60" s="33"/>
      <c r="W60" s="33"/>
      <c r="X60" s="72" t="str">
        <f t="shared" si="15"/>
        <v/>
      </c>
      <c r="Y60" s="35"/>
      <c r="Z60" s="34" t="str">
        <f t="shared" si="16"/>
        <v/>
      </c>
      <c r="AA60" s="80" t="str">
        <f t="shared" si="17"/>
        <v/>
      </c>
    </row>
    <row r="61" spans="1:27" ht="25.5" customHeight="1" x14ac:dyDescent="0.25">
      <c r="A61" s="91"/>
      <c r="B61" s="78" t="str">
        <f t="shared" si="9"/>
        <v/>
      </c>
      <c r="C61" s="18"/>
      <c r="D61" s="18"/>
      <c r="E61" s="19"/>
      <c r="F61" s="18"/>
      <c r="G61" s="19"/>
      <c r="H61" s="19"/>
      <c r="I61" s="19"/>
      <c r="J61" s="60" t="str">
        <f>IF(G61&lt;&gt;"",VLOOKUP(G61,'nhân viên sale'!$A$2:$B$1596,2,0),"")</f>
        <v/>
      </c>
      <c r="K61" s="19"/>
      <c r="L61" s="31" t="str">
        <f t="shared" si="10"/>
        <v/>
      </c>
      <c r="M61" s="20"/>
      <c r="N61" s="50" t="str">
        <f t="shared" si="11"/>
        <v/>
      </c>
      <c r="O61" s="19"/>
      <c r="P61" s="19"/>
      <c r="Q61" s="32" t="str">
        <f t="shared" si="12"/>
        <v/>
      </c>
      <c r="R61" s="33"/>
      <c r="S61" s="33"/>
      <c r="T61" s="34">
        <f t="shared" si="13"/>
        <v>0</v>
      </c>
      <c r="U61" s="34">
        <f t="shared" si="14"/>
        <v>0</v>
      </c>
      <c r="V61" s="33"/>
      <c r="W61" s="33"/>
      <c r="X61" s="72" t="str">
        <f t="shared" si="15"/>
        <v/>
      </c>
      <c r="Y61" s="35"/>
      <c r="Z61" s="34" t="str">
        <f t="shared" si="16"/>
        <v/>
      </c>
      <c r="AA61" s="80" t="str">
        <f t="shared" si="17"/>
        <v/>
      </c>
    </row>
    <row r="62" spans="1:27" ht="25.5" customHeight="1" x14ac:dyDescent="0.25">
      <c r="A62" s="91"/>
      <c r="B62" s="78" t="str">
        <f t="shared" si="9"/>
        <v/>
      </c>
      <c r="C62" s="18"/>
      <c r="D62" s="18"/>
      <c r="E62" s="19"/>
      <c r="F62" s="18"/>
      <c r="G62" s="19"/>
      <c r="H62" s="19"/>
      <c r="I62" s="19"/>
      <c r="J62" s="60" t="str">
        <f>IF(G62&lt;&gt;"",VLOOKUP(G62,'nhân viên sale'!$A$2:$B$1596,2,0),"")</f>
        <v/>
      </c>
      <c r="K62" s="19"/>
      <c r="L62" s="31" t="str">
        <f t="shared" si="10"/>
        <v/>
      </c>
      <c r="M62" s="20"/>
      <c r="N62" s="50" t="str">
        <f t="shared" si="11"/>
        <v/>
      </c>
      <c r="O62" s="19"/>
      <c r="P62" s="19"/>
      <c r="Q62" s="32" t="str">
        <f t="shared" si="12"/>
        <v/>
      </c>
      <c r="R62" s="33"/>
      <c r="S62" s="33"/>
      <c r="T62" s="34">
        <f t="shared" si="13"/>
        <v>0</v>
      </c>
      <c r="U62" s="34">
        <f t="shared" si="14"/>
        <v>0</v>
      </c>
      <c r="V62" s="33"/>
      <c r="W62" s="33"/>
      <c r="X62" s="72" t="str">
        <f t="shared" si="15"/>
        <v/>
      </c>
      <c r="Y62" s="35"/>
      <c r="Z62" s="34" t="str">
        <f t="shared" si="16"/>
        <v/>
      </c>
      <c r="AA62" s="80" t="str">
        <f t="shared" si="17"/>
        <v/>
      </c>
    </row>
    <row r="63" spans="1:27" ht="25.5" customHeight="1" x14ac:dyDescent="0.25">
      <c r="A63" s="91"/>
      <c r="B63" s="78" t="str">
        <f t="shared" si="9"/>
        <v/>
      </c>
      <c r="C63" s="18"/>
      <c r="D63" s="18"/>
      <c r="E63" s="19"/>
      <c r="F63" s="18"/>
      <c r="G63" s="19"/>
      <c r="H63" s="19"/>
      <c r="I63" s="19"/>
      <c r="J63" s="60" t="str">
        <f>IF(G63&lt;&gt;"",VLOOKUP(G63,'nhân viên sale'!$A$2:$B$1596,2,0),"")</f>
        <v/>
      </c>
      <c r="K63" s="19"/>
      <c r="L63" s="31" t="str">
        <f t="shared" si="10"/>
        <v/>
      </c>
      <c r="M63" s="20"/>
      <c r="N63" s="50" t="str">
        <f t="shared" si="11"/>
        <v/>
      </c>
      <c r="O63" s="19"/>
      <c r="P63" s="19"/>
      <c r="Q63" s="32" t="str">
        <f t="shared" si="12"/>
        <v/>
      </c>
      <c r="R63" s="33"/>
      <c r="S63" s="33"/>
      <c r="T63" s="34">
        <f t="shared" si="13"/>
        <v>0</v>
      </c>
      <c r="U63" s="34">
        <f t="shared" si="14"/>
        <v>0</v>
      </c>
      <c r="V63" s="33"/>
      <c r="W63" s="33"/>
      <c r="X63" s="72" t="str">
        <f t="shared" si="15"/>
        <v/>
      </c>
      <c r="Y63" s="35"/>
      <c r="Z63" s="34" t="str">
        <f t="shared" si="16"/>
        <v/>
      </c>
      <c r="AA63" s="80" t="str">
        <f t="shared" si="17"/>
        <v/>
      </c>
    </row>
    <row r="64" spans="1:27" ht="25.5" customHeight="1" x14ac:dyDescent="0.25">
      <c r="A64" s="91"/>
      <c r="B64" s="78" t="str">
        <f t="shared" si="9"/>
        <v/>
      </c>
      <c r="C64" s="18"/>
      <c r="D64" s="18"/>
      <c r="E64" s="19"/>
      <c r="F64" s="18"/>
      <c r="G64" s="19"/>
      <c r="H64" s="19"/>
      <c r="I64" s="19"/>
      <c r="J64" s="60" t="str">
        <f>IF(G64&lt;&gt;"",VLOOKUP(G64,'nhân viên sale'!$A$2:$B$1596,2,0),"")</f>
        <v/>
      </c>
      <c r="K64" s="19"/>
      <c r="L64" s="31" t="str">
        <f t="shared" si="10"/>
        <v/>
      </c>
      <c r="M64" s="20"/>
      <c r="N64" s="50" t="str">
        <f t="shared" si="11"/>
        <v/>
      </c>
      <c r="O64" s="19"/>
      <c r="P64" s="19"/>
      <c r="Q64" s="32" t="str">
        <f t="shared" si="12"/>
        <v/>
      </c>
      <c r="R64" s="33"/>
      <c r="S64" s="33"/>
      <c r="T64" s="34">
        <f t="shared" si="13"/>
        <v>0</v>
      </c>
      <c r="U64" s="34">
        <f t="shared" si="14"/>
        <v>0</v>
      </c>
      <c r="V64" s="33"/>
      <c r="W64" s="33"/>
      <c r="X64" s="72" t="str">
        <f t="shared" si="15"/>
        <v/>
      </c>
      <c r="Y64" s="35"/>
      <c r="Z64" s="34" t="str">
        <f t="shared" si="16"/>
        <v/>
      </c>
      <c r="AA64" s="80" t="str">
        <f t="shared" si="17"/>
        <v/>
      </c>
    </row>
    <row r="65" spans="1:27" ht="25.5" customHeight="1" x14ac:dyDescent="0.25">
      <c r="A65" s="91"/>
      <c r="B65" s="78" t="str">
        <f t="shared" si="9"/>
        <v/>
      </c>
      <c r="C65" s="84"/>
      <c r="D65" s="84"/>
      <c r="E65" s="85"/>
      <c r="F65" s="84"/>
      <c r="G65" s="85"/>
      <c r="H65" s="85"/>
      <c r="I65" s="85"/>
      <c r="J65" s="60" t="str">
        <f>IF(G65&lt;&gt;"",VLOOKUP(G65,'nhân viên sale'!$A$2:$B$1596,2,0),"")</f>
        <v/>
      </c>
      <c r="K65" s="85"/>
      <c r="L65" s="31" t="str">
        <f t="shared" si="10"/>
        <v/>
      </c>
      <c r="M65" s="85"/>
      <c r="N65" s="50" t="str">
        <f t="shared" si="11"/>
        <v/>
      </c>
      <c r="O65" s="85"/>
      <c r="P65" s="85"/>
      <c r="Q65" s="32" t="str">
        <f t="shared" si="12"/>
        <v/>
      </c>
      <c r="R65" s="87"/>
      <c r="S65" s="87"/>
      <c r="T65" s="34">
        <f t="shared" si="13"/>
        <v>0</v>
      </c>
      <c r="U65" s="34">
        <f t="shared" si="14"/>
        <v>0</v>
      </c>
      <c r="V65" s="87"/>
      <c r="W65" s="87"/>
      <c r="X65" s="72" t="str">
        <f t="shared" si="15"/>
        <v/>
      </c>
      <c r="Y65" s="35"/>
      <c r="Z65" s="34" t="str">
        <f t="shared" si="16"/>
        <v/>
      </c>
      <c r="AA65" s="80" t="str">
        <f t="shared" si="17"/>
        <v/>
      </c>
    </row>
    <row r="66" spans="1:27" ht="25.5" customHeight="1" x14ac:dyDescent="0.25">
      <c r="A66" s="91"/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/>
      </c>
      <c r="C66" s="84"/>
      <c r="D66" s="84"/>
      <c r="E66" s="85"/>
      <c r="F66" s="84"/>
      <c r="G66" s="85"/>
      <c r="H66" s="85"/>
      <c r="I66" s="85"/>
      <c r="J66" s="60" t="str">
        <f>IF(G66&lt;&gt;"",VLOOKUP(G66,'nhân viên sale'!$A$2:$B$1596,2,0),"")</f>
        <v/>
      </c>
      <c r="K66" s="85"/>
      <c r="L66" s="31" t="str">
        <f t="shared" ref="L66:L97" si="19">IF(K66&lt;&gt;"",VLOOKUP(K66,tenhang,2,0),"")</f>
        <v/>
      </c>
      <c r="M66" s="20"/>
      <c r="N66" s="50" t="str">
        <f t="shared" ref="N66:N97" si="20">IF(K66&lt;&gt;"","K-C6","")</f>
        <v/>
      </c>
      <c r="O66" s="85"/>
      <c r="P66" s="85"/>
      <c r="Q66" s="32" t="str">
        <f t="shared" ref="Q66:Q97" si="21">IF(K66&lt;&gt;"",VLOOKUP(K66,tenhang,3,0),"")</f>
        <v/>
      </c>
      <c r="R66" s="87"/>
      <c r="S66" s="87"/>
      <c r="T66" s="34">
        <f t="shared" ref="T66:T97" si="22">IF(K66&lt;&gt;"",VLOOKUP(K66,tenhang,4,0),0)</f>
        <v>0</v>
      </c>
      <c r="U66" s="34">
        <f t="shared" ref="U66:U97" si="23">R66*T66</f>
        <v>0</v>
      </c>
      <c r="V66" s="87"/>
      <c r="W66" s="87"/>
      <c r="X66" s="72" t="str">
        <f t="shared" ref="X66:X97" si="24">IF(K66&lt;&gt;"",8,"")</f>
        <v/>
      </c>
      <c r="Y66" s="35"/>
      <c r="Z66" s="34" t="str">
        <f t="shared" ref="Z66:Z97" si="25">IF(K66&lt;&gt;"",ROUND(U66*X66*1%,0),"")</f>
        <v/>
      </c>
      <c r="AA66" s="80" t="str">
        <f t="shared" si="17"/>
        <v/>
      </c>
    </row>
    <row r="67" spans="1:27" ht="25.5" customHeight="1" x14ac:dyDescent="0.25">
      <c r="A67" s="91"/>
      <c r="B67" s="78" t="str">
        <f t="shared" si="18"/>
        <v/>
      </c>
      <c r="C67" s="84"/>
      <c r="D67" s="84"/>
      <c r="E67" s="85"/>
      <c r="F67" s="84"/>
      <c r="G67" s="85"/>
      <c r="H67" s="85"/>
      <c r="I67" s="85"/>
      <c r="J67" s="60" t="str">
        <f>IF(G67&lt;&gt;"",VLOOKUP(G67,'nhân viên sale'!$A$2:$B$1596,2,0),"")</f>
        <v/>
      </c>
      <c r="K67" s="85"/>
      <c r="L67" s="31" t="str">
        <f t="shared" si="19"/>
        <v/>
      </c>
      <c r="M67" s="85"/>
      <c r="N67" s="50" t="str">
        <f t="shared" si="20"/>
        <v/>
      </c>
      <c r="O67" s="85"/>
      <c r="P67" s="85"/>
      <c r="Q67" s="32" t="str">
        <f t="shared" si="21"/>
        <v/>
      </c>
      <c r="R67" s="87"/>
      <c r="S67" s="87"/>
      <c r="T67" s="34">
        <f t="shared" si="22"/>
        <v>0</v>
      </c>
      <c r="U67" s="34">
        <f t="shared" si="23"/>
        <v>0</v>
      </c>
      <c r="V67" s="87"/>
      <c r="W67" s="87"/>
      <c r="X67" s="72" t="str">
        <f t="shared" si="24"/>
        <v/>
      </c>
      <c r="Y67" s="35"/>
      <c r="Z67" s="34" t="str">
        <f t="shared" si="25"/>
        <v/>
      </c>
      <c r="AA67" s="80" t="str">
        <f t="shared" ref="AA67:AA98" si="26">IF(I67&lt;&gt;"",IF(I67=I66,AA66,AA66+1),"")</f>
        <v/>
      </c>
    </row>
    <row r="68" spans="1:27" ht="25.5" customHeight="1" x14ac:dyDescent="0.25">
      <c r="A68" s="91"/>
      <c r="B68" s="78" t="str">
        <f t="shared" si="18"/>
        <v/>
      </c>
      <c r="C68" s="84"/>
      <c r="D68" s="84"/>
      <c r="E68" s="85"/>
      <c r="F68" s="84"/>
      <c r="G68" s="85"/>
      <c r="H68" s="85"/>
      <c r="I68" s="85"/>
      <c r="J68" s="60" t="str">
        <f>IF(G68&lt;&gt;"",VLOOKUP(G68,'nhân viên sale'!$A$2:$B$1596,2,0),"")</f>
        <v/>
      </c>
      <c r="K68" s="85"/>
      <c r="L68" s="31" t="str">
        <f t="shared" si="19"/>
        <v/>
      </c>
      <c r="M68" s="85"/>
      <c r="N68" s="50" t="str">
        <f t="shared" si="20"/>
        <v/>
      </c>
      <c r="O68" s="85"/>
      <c r="P68" s="85"/>
      <c r="Q68" s="32" t="str">
        <f t="shared" si="21"/>
        <v/>
      </c>
      <c r="R68" s="87"/>
      <c r="S68" s="87"/>
      <c r="T68" s="34">
        <f t="shared" si="22"/>
        <v>0</v>
      </c>
      <c r="U68" s="34">
        <f t="shared" si="23"/>
        <v>0</v>
      </c>
      <c r="V68" s="87"/>
      <c r="W68" s="87"/>
      <c r="X68" s="72" t="str">
        <f t="shared" si="24"/>
        <v/>
      </c>
      <c r="Y68" s="35"/>
      <c r="Z68" s="34" t="str">
        <f t="shared" si="25"/>
        <v/>
      </c>
      <c r="AA68" s="80" t="str">
        <f t="shared" si="26"/>
        <v/>
      </c>
    </row>
    <row r="69" spans="1:27" ht="25.5" customHeight="1" x14ac:dyDescent="0.25">
      <c r="A69" s="91"/>
      <c r="B69" s="78" t="str">
        <f t="shared" si="18"/>
        <v/>
      </c>
      <c r="C69" s="84"/>
      <c r="D69" s="84"/>
      <c r="E69" s="85"/>
      <c r="F69" s="84"/>
      <c r="G69" s="85"/>
      <c r="H69" s="85"/>
      <c r="I69" s="85"/>
      <c r="J69" s="60" t="str">
        <f>IF(G69&lt;&gt;"",VLOOKUP(G69,'nhân viên sale'!$A$2:$B$1596,2,0),"")</f>
        <v/>
      </c>
      <c r="K69" s="85"/>
      <c r="L69" s="31" t="str">
        <f t="shared" si="19"/>
        <v/>
      </c>
      <c r="M69" s="85"/>
      <c r="N69" s="50" t="str">
        <f t="shared" si="20"/>
        <v/>
      </c>
      <c r="O69" s="85"/>
      <c r="P69" s="85"/>
      <c r="Q69" s="32" t="str">
        <f t="shared" si="21"/>
        <v/>
      </c>
      <c r="R69" s="87"/>
      <c r="S69" s="87"/>
      <c r="T69" s="34">
        <f t="shared" si="22"/>
        <v>0</v>
      </c>
      <c r="U69" s="34">
        <f t="shared" si="23"/>
        <v>0</v>
      </c>
      <c r="V69" s="87"/>
      <c r="W69" s="87"/>
      <c r="X69" s="72" t="str">
        <f t="shared" si="24"/>
        <v/>
      </c>
      <c r="Y69" s="35"/>
      <c r="Z69" s="34" t="str">
        <f t="shared" si="25"/>
        <v/>
      </c>
      <c r="AA69" s="80" t="str">
        <f t="shared" si="26"/>
        <v/>
      </c>
    </row>
    <row r="70" spans="1:27" ht="25.5" customHeight="1" x14ac:dyDescent="0.25">
      <c r="A70" s="91"/>
      <c r="B70" s="78" t="str">
        <f t="shared" si="18"/>
        <v/>
      </c>
      <c r="C70" s="84"/>
      <c r="D70" s="84"/>
      <c r="E70" s="85"/>
      <c r="F70" s="84"/>
      <c r="G70" s="85"/>
      <c r="H70" s="85"/>
      <c r="I70" s="85"/>
      <c r="J70" s="60" t="str">
        <f>IF(G70&lt;&gt;"",VLOOKUP(G70,'nhân viên sale'!$A$2:$B$1596,2,0),"")</f>
        <v/>
      </c>
      <c r="K70" s="85"/>
      <c r="L70" s="31" t="str">
        <f t="shared" si="19"/>
        <v/>
      </c>
      <c r="M70" s="85"/>
      <c r="N70" s="50" t="str">
        <f t="shared" si="20"/>
        <v/>
      </c>
      <c r="O70" s="85"/>
      <c r="P70" s="85"/>
      <c r="Q70" s="32" t="str">
        <f t="shared" si="21"/>
        <v/>
      </c>
      <c r="R70" s="87"/>
      <c r="S70" s="87"/>
      <c r="T70" s="34">
        <f t="shared" si="22"/>
        <v>0</v>
      </c>
      <c r="U70" s="34">
        <f t="shared" si="23"/>
        <v>0</v>
      </c>
      <c r="V70" s="87"/>
      <c r="W70" s="87"/>
      <c r="X70" s="72" t="str">
        <f t="shared" si="24"/>
        <v/>
      </c>
      <c r="Y70" s="35"/>
      <c r="Z70" s="34" t="str">
        <f t="shared" si="25"/>
        <v/>
      </c>
      <c r="AA70" s="80" t="str">
        <f t="shared" si="26"/>
        <v/>
      </c>
    </row>
    <row r="71" spans="1:27" ht="25.5" customHeight="1" x14ac:dyDescent="0.25">
      <c r="A71" s="91"/>
      <c r="B71" s="78" t="str">
        <f t="shared" si="18"/>
        <v/>
      </c>
      <c r="C71" s="84"/>
      <c r="D71" s="84"/>
      <c r="E71" s="85"/>
      <c r="F71" s="84"/>
      <c r="G71" s="85"/>
      <c r="H71" s="85"/>
      <c r="I71" s="85"/>
      <c r="J71" s="60" t="str">
        <f>IF(G71&lt;&gt;"",VLOOKUP(G71,'nhân viên sale'!$A$2:$B$1596,2,0),"")</f>
        <v/>
      </c>
      <c r="K71" s="85"/>
      <c r="L71" s="31" t="str">
        <f t="shared" si="19"/>
        <v/>
      </c>
      <c r="M71" s="20"/>
      <c r="N71" s="50" t="str">
        <f t="shared" si="20"/>
        <v/>
      </c>
      <c r="O71" s="85"/>
      <c r="P71" s="85"/>
      <c r="Q71" s="32" t="str">
        <f t="shared" si="21"/>
        <v/>
      </c>
      <c r="R71" s="87"/>
      <c r="S71" s="87"/>
      <c r="T71" s="34">
        <f t="shared" si="22"/>
        <v>0</v>
      </c>
      <c r="U71" s="34">
        <f t="shared" si="23"/>
        <v>0</v>
      </c>
      <c r="V71" s="87"/>
      <c r="W71" s="87"/>
      <c r="X71" s="72" t="str">
        <f t="shared" si="24"/>
        <v/>
      </c>
      <c r="Y71" s="35"/>
      <c r="Z71" s="34" t="str">
        <f t="shared" si="25"/>
        <v/>
      </c>
      <c r="AA71" s="80" t="str">
        <f t="shared" si="26"/>
        <v/>
      </c>
    </row>
    <row r="72" spans="1:27" ht="25.5" customHeight="1" x14ac:dyDescent="0.25">
      <c r="A72" s="91"/>
      <c r="B72" s="78" t="str">
        <f t="shared" si="18"/>
        <v/>
      </c>
      <c r="C72" s="18"/>
      <c r="D72" s="18"/>
      <c r="E72" s="19"/>
      <c r="F72" s="18"/>
      <c r="G72" s="19"/>
      <c r="H72" s="19"/>
      <c r="I72" s="19"/>
      <c r="J72" s="60" t="str">
        <f>IF(G72&lt;&gt;"",VLOOKUP(G72,'nhân viên sale'!$A$2:$B$1596,2,0),"")</f>
        <v/>
      </c>
      <c r="K72" s="19"/>
      <c r="L72" s="31" t="str">
        <f t="shared" si="19"/>
        <v/>
      </c>
      <c r="M72" s="20"/>
      <c r="N72" s="50" t="str">
        <f t="shared" si="20"/>
        <v/>
      </c>
      <c r="O72" s="19"/>
      <c r="P72" s="19"/>
      <c r="Q72" s="32" t="str">
        <f t="shared" si="21"/>
        <v/>
      </c>
      <c r="R72" s="33"/>
      <c r="S72" s="33"/>
      <c r="T72" s="34">
        <f t="shared" si="22"/>
        <v>0</v>
      </c>
      <c r="U72" s="34">
        <f t="shared" si="23"/>
        <v>0</v>
      </c>
      <c r="V72" s="33"/>
      <c r="W72" s="33"/>
      <c r="X72" s="72" t="str">
        <f t="shared" si="24"/>
        <v/>
      </c>
      <c r="Y72" s="35"/>
      <c r="Z72" s="34" t="str">
        <f t="shared" si="25"/>
        <v/>
      </c>
      <c r="AA72" s="80" t="str">
        <f t="shared" si="26"/>
        <v/>
      </c>
    </row>
    <row r="73" spans="1:27" ht="25.5" customHeight="1" x14ac:dyDescent="0.25">
      <c r="A73" s="91"/>
      <c r="B73" s="78" t="str">
        <f t="shared" si="18"/>
        <v/>
      </c>
      <c r="C73" s="18"/>
      <c r="D73" s="18"/>
      <c r="E73" s="19"/>
      <c r="F73" s="18"/>
      <c r="G73" s="19"/>
      <c r="H73" s="19"/>
      <c r="I73" s="19"/>
      <c r="J73" s="60" t="str">
        <f>IF(G73&lt;&gt;"",VLOOKUP(G73,'nhân viên sale'!$A$2:$B$1596,2,0),"")</f>
        <v/>
      </c>
      <c r="K73" s="19"/>
      <c r="L73" s="31" t="str">
        <f t="shared" si="19"/>
        <v/>
      </c>
      <c r="M73" s="20"/>
      <c r="N73" s="50" t="str">
        <f t="shared" si="20"/>
        <v/>
      </c>
      <c r="O73" s="19"/>
      <c r="P73" s="19"/>
      <c r="Q73" s="32" t="str">
        <f t="shared" si="21"/>
        <v/>
      </c>
      <c r="R73" s="33"/>
      <c r="S73" s="33"/>
      <c r="T73" s="34">
        <f t="shared" si="22"/>
        <v>0</v>
      </c>
      <c r="U73" s="34">
        <f t="shared" si="23"/>
        <v>0</v>
      </c>
      <c r="V73" s="33"/>
      <c r="W73" s="33"/>
      <c r="X73" s="72" t="str">
        <f t="shared" si="24"/>
        <v/>
      </c>
      <c r="Y73" s="35"/>
      <c r="Z73" s="34" t="str">
        <f t="shared" si="25"/>
        <v/>
      </c>
      <c r="AA73" s="80" t="str">
        <f t="shared" si="26"/>
        <v/>
      </c>
    </row>
    <row r="74" spans="1:27" ht="25.5" customHeight="1" x14ac:dyDescent="0.25">
      <c r="A74" s="91"/>
      <c r="B74" s="78" t="str">
        <f t="shared" si="18"/>
        <v/>
      </c>
      <c r="C74" s="18"/>
      <c r="D74" s="18"/>
      <c r="E74" s="19"/>
      <c r="F74" s="18"/>
      <c r="G74" s="19"/>
      <c r="H74" s="19"/>
      <c r="I74" s="19"/>
      <c r="J74" s="60" t="str">
        <f>IF(G74&lt;&gt;"",VLOOKUP(G74,'nhân viên sale'!$A$2:$B$1596,2,0),"")</f>
        <v/>
      </c>
      <c r="K74" s="19"/>
      <c r="L74" s="31" t="str">
        <f t="shared" si="19"/>
        <v/>
      </c>
      <c r="M74" s="20"/>
      <c r="N74" s="50" t="str">
        <f t="shared" si="20"/>
        <v/>
      </c>
      <c r="O74" s="19"/>
      <c r="P74" s="19"/>
      <c r="Q74" s="32" t="str">
        <f t="shared" si="21"/>
        <v/>
      </c>
      <c r="R74" s="33"/>
      <c r="S74" s="33"/>
      <c r="T74" s="34">
        <f t="shared" si="22"/>
        <v>0</v>
      </c>
      <c r="U74" s="34">
        <f t="shared" si="23"/>
        <v>0</v>
      </c>
      <c r="V74" s="33"/>
      <c r="W74" s="33"/>
      <c r="X74" s="72" t="str">
        <f t="shared" si="24"/>
        <v/>
      </c>
      <c r="Y74" s="35"/>
      <c r="Z74" s="34" t="str">
        <f t="shared" si="25"/>
        <v/>
      </c>
      <c r="AA74" s="80" t="str">
        <f t="shared" si="26"/>
        <v/>
      </c>
    </row>
    <row r="75" spans="1:27" ht="25.5" customHeight="1" x14ac:dyDescent="0.25">
      <c r="A75" s="91"/>
      <c r="B75" s="78" t="str">
        <f t="shared" si="18"/>
        <v/>
      </c>
      <c r="C75" s="84"/>
      <c r="D75" s="84"/>
      <c r="E75" s="85"/>
      <c r="F75" s="84"/>
      <c r="G75" s="85"/>
      <c r="H75" s="85"/>
      <c r="I75" s="85"/>
      <c r="J75" s="60" t="str">
        <f>IF(G75&lt;&gt;"",VLOOKUP(G75,'nhân viên sale'!$A$2:$B$1596,2,0),"")</f>
        <v/>
      </c>
      <c r="K75" s="85"/>
      <c r="L75" s="31" t="str">
        <f t="shared" si="19"/>
        <v/>
      </c>
      <c r="M75" s="85"/>
      <c r="N75" s="50" t="str">
        <f t="shared" si="20"/>
        <v/>
      </c>
      <c r="O75" s="85"/>
      <c r="P75" s="85"/>
      <c r="Q75" s="32" t="str">
        <f t="shared" si="21"/>
        <v/>
      </c>
      <c r="R75" s="87"/>
      <c r="S75" s="87"/>
      <c r="T75" s="34">
        <f t="shared" si="22"/>
        <v>0</v>
      </c>
      <c r="U75" s="34">
        <f t="shared" si="23"/>
        <v>0</v>
      </c>
      <c r="V75" s="87"/>
      <c r="W75" s="87"/>
      <c r="X75" s="72" t="str">
        <f t="shared" si="24"/>
        <v/>
      </c>
      <c r="Y75" s="35"/>
      <c r="Z75" s="34" t="str">
        <f t="shared" si="25"/>
        <v/>
      </c>
      <c r="AA75" s="80" t="str">
        <f t="shared" si="26"/>
        <v/>
      </c>
    </row>
    <row r="76" spans="1:27" ht="25.5" customHeight="1" x14ac:dyDescent="0.25">
      <c r="A76" s="91"/>
      <c r="B76" s="78" t="str">
        <f t="shared" si="18"/>
        <v/>
      </c>
      <c r="C76" s="84"/>
      <c r="D76" s="84"/>
      <c r="E76" s="85"/>
      <c r="F76" s="84"/>
      <c r="G76" s="85"/>
      <c r="H76" s="85"/>
      <c r="I76" s="85"/>
      <c r="J76" s="60" t="str">
        <f>IF(G76&lt;&gt;"",VLOOKUP(G76,'nhân viên sale'!$A$2:$B$1596,2,0),"")</f>
        <v/>
      </c>
      <c r="K76" s="85"/>
      <c r="L76" s="31" t="str">
        <f t="shared" si="19"/>
        <v/>
      </c>
      <c r="M76" s="85"/>
      <c r="N76" s="50" t="str">
        <f t="shared" si="20"/>
        <v/>
      </c>
      <c r="O76" s="85"/>
      <c r="P76" s="85"/>
      <c r="Q76" s="32" t="str">
        <f t="shared" si="21"/>
        <v/>
      </c>
      <c r="R76" s="87"/>
      <c r="S76" s="87"/>
      <c r="T76" s="34">
        <f t="shared" si="22"/>
        <v>0</v>
      </c>
      <c r="U76" s="34">
        <f t="shared" si="23"/>
        <v>0</v>
      </c>
      <c r="V76" s="87"/>
      <c r="W76" s="87"/>
      <c r="X76" s="72" t="str">
        <f t="shared" si="24"/>
        <v/>
      </c>
      <c r="Y76" s="35"/>
      <c r="Z76" s="34" t="str">
        <f t="shared" si="25"/>
        <v/>
      </c>
      <c r="AA76" s="80" t="str">
        <f t="shared" si="26"/>
        <v/>
      </c>
    </row>
    <row r="77" spans="1:27" ht="25.5" customHeight="1" x14ac:dyDescent="0.25">
      <c r="A77" s="91"/>
      <c r="B77" s="78" t="str">
        <f t="shared" si="18"/>
        <v/>
      </c>
      <c r="C77" s="84"/>
      <c r="D77" s="84"/>
      <c r="E77" s="85"/>
      <c r="F77" s="84"/>
      <c r="G77" s="85"/>
      <c r="H77" s="85"/>
      <c r="I77" s="85"/>
      <c r="J77" s="60" t="str">
        <f>IF(G77&lt;&gt;"",VLOOKUP(G77,'nhân viên sale'!$A$2:$B$1596,2,0),"")</f>
        <v/>
      </c>
      <c r="K77" s="85"/>
      <c r="L77" s="31" t="str">
        <f t="shared" si="19"/>
        <v/>
      </c>
      <c r="M77" s="85"/>
      <c r="N77" s="50" t="str">
        <f t="shared" si="20"/>
        <v/>
      </c>
      <c r="O77" s="85"/>
      <c r="P77" s="85"/>
      <c r="Q77" s="32" t="str">
        <f t="shared" si="21"/>
        <v/>
      </c>
      <c r="R77" s="87"/>
      <c r="S77" s="87"/>
      <c r="T77" s="34">
        <f t="shared" si="22"/>
        <v>0</v>
      </c>
      <c r="U77" s="34">
        <f t="shared" si="23"/>
        <v>0</v>
      </c>
      <c r="V77" s="87"/>
      <c r="W77" s="87"/>
      <c r="X77" s="72" t="str">
        <f t="shared" si="24"/>
        <v/>
      </c>
      <c r="Y77" s="35"/>
      <c r="Z77" s="34" t="str">
        <f t="shared" si="25"/>
        <v/>
      </c>
      <c r="AA77" s="80" t="str">
        <f t="shared" si="26"/>
        <v/>
      </c>
    </row>
    <row r="78" spans="1:27" ht="25.5" customHeight="1" x14ac:dyDescent="0.25">
      <c r="A78" s="91"/>
      <c r="B78" s="78" t="str">
        <f t="shared" si="18"/>
        <v/>
      </c>
      <c r="C78" s="84"/>
      <c r="D78" s="84"/>
      <c r="E78" s="85"/>
      <c r="F78" s="84"/>
      <c r="G78" s="85"/>
      <c r="H78" s="85"/>
      <c r="I78" s="85"/>
      <c r="J78" s="60" t="str">
        <f>IF(G78&lt;&gt;"",VLOOKUP(G78,'nhân viên sale'!$A$2:$B$1596,2,0),"")</f>
        <v/>
      </c>
      <c r="K78" s="85"/>
      <c r="L78" s="31" t="str">
        <f t="shared" si="19"/>
        <v/>
      </c>
      <c r="M78" s="85"/>
      <c r="N78" s="50" t="str">
        <f t="shared" si="20"/>
        <v/>
      </c>
      <c r="O78" s="85"/>
      <c r="P78" s="85"/>
      <c r="Q78" s="32" t="str">
        <f t="shared" si="21"/>
        <v/>
      </c>
      <c r="R78" s="87"/>
      <c r="S78" s="87"/>
      <c r="T78" s="34">
        <f t="shared" si="22"/>
        <v>0</v>
      </c>
      <c r="U78" s="34">
        <f t="shared" si="23"/>
        <v>0</v>
      </c>
      <c r="V78" s="87"/>
      <c r="W78" s="87"/>
      <c r="X78" s="72" t="str">
        <f t="shared" si="24"/>
        <v/>
      </c>
      <c r="Y78" s="35"/>
      <c r="Z78" s="34" t="str">
        <f t="shared" si="25"/>
        <v/>
      </c>
      <c r="AA78" s="80" t="str">
        <f t="shared" si="26"/>
        <v/>
      </c>
    </row>
    <row r="79" spans="1:27" ht="25.5" customHeight="1" x14ac:dyDescent="0.25">
      <c r="A79" s="91"/>
      <c r="B79" s="78" t="str">
        <f t="shared" si="18"/>
        <v/>
      </c>
      <c r="C79" s="84"/>
      <c r="D79" s="84"/>
      <c r="E79" s="85"/>
      <c r="F79" s="84"/>
      <c r="G79" s="85"/>
      <c r="H79" s="85"/>
      <c r="I79" s="85"/>
      <c r="J79" s="60" t="str">
        <f>IF(G79&lt;&gt;"",VLOOKUP(G79,'nhân viên sale'!$A$2:$B$1596,2,0),"")</f>
        <v/>
      </c>
      <c r="K79" s="85"/>
      <c r="L79" s="31" t="str">
        <f t="shared" si="19"/>
        <v/>
      </c>
      <c r="M79" s="85"/>
      <c r="N79" s="50" t="str">
        <f t="shared" si="20"/>
        <v/>
      </c>
      <c r="O79" s="85"/>
      <c r="P79" s="85"/>
      <c r="Q79" s="32" t="str">
        <f t="shared" si="21"/>
        <v/>
      </c>
      <c r="R79" s="87"/>
      <c r="S79" s="87"/>
      <c r="T79" s="34">
        <f t="shared" si="22"/>
        <v>0</v>
      </c>
      <c r="U79" s="34">
        <f t="shared" si="23"/>
        <v>0</v>
      </c>
      <c r="V79" s="87"/>
      <c r="W79" s="87"/>
      <c r="X79" s="72" t="str">
        <f t="shared" si="24"/>
        <v/>
      </c>
      <c r="Y79" s="35"/>
      <c r="Z79" s="34" t="str">
        <f t="shared" si="25"/>
        <v/>
      </c>
      <c r="AA79" s="80" t="str">
        <f t="shared" si="26"/>
        <v/>
      </c>
    </row>
    <row r="80" spans="1:27" ht="25.5" customHeight="1" x14ac:dyDescent="0.25">
      <c r="A80" s="91"/>
      <c r="B80" s="78" t="str">
        <f t="shared" si="18"/>
        <v/>
      </c>
      <c r="C80" s="18"/>
      <c r="D80" s="18"/>
      <c r="E80" s="19"/>
      <c r="F80" s="18"/>
      <c r="G80" s="19"/>
      <c r="H80" s="19"/>
      <c r="I80" s="19"/>
      <c r="J80" s="60" t="str">
        <f>IF(G80&lt;&gt;"",VLOOKUP(G80,'nhân viên sale'!$A$2:$B$1596,2,0),"")</f>
        <v/>
      </c>
      <c r="K80" s="19"/>
      <c r="L80" s="31" t="str">
        <f t="shared" si="19"/>
        <v/>
      </c>
      <c r="M80" s="20"/>
      <c r="N80" s="50" t="str">
        <f t="shared" si="20"/>
        <v/>
      </c>
      <c r="O80" s="19"/>
      <c r="P80" s="19"/>
      <c r="Q80" s="32" t="str">
        <f t="shared" si="21"/>
        <v/>
      </c>
      <c r="R80" s="33"/>
      <c r="S80" s="33"/>
      <c r="T80" s="34">
        <f t="shared" si="22"/>
        <v>0</v>
      </c>
      <c r="U80" s="34">
        <f t="shared" si="23"/>
        <v>0</v>
      </c>
      <c r="V80" s="33"/>
      <c r="W80" s="33"/>
      <c r="X80" s="72" t="str">
        <f t="shared" si="24"/>
        <v/>
      </c>
      <c r="Y80" s="35"/>
      <c r="Z80" s="34" t="str">
        <f t="shared" si="25"/>
        <v/>
      </c>
      <c r="AA80" s="80" t="str">
        <f t="shared" si="26"/>
        <v/>
      </c>
    </row>
    <row r="81" spans="1:27" ht="25.5" customHeight="1" x14ac:dyDescent="0.25">
      <c r="A81" s="91"/>
      <c r="B81" s="78" t="str">
        <f t="shared" si="18"/>
        <v/>
      </c>
      <c r="C81" s="18"/>
      <c r="D81" s="18"/>
      <c r="E81" s="19"/>
      <c r="F81" s="18"/>
      <c r="G81" s="19"/>
      <c r="H81" s="19"/>
      <c r="I81" s="19"/>
      <c r="J81" s="60" t="str">
        <f>IF(G81&lt;&gt;"",VLOOKUP(G81,'nhân viên sale'!$A$2:$B$1596,2,0),"")</f>
        <v/>
      </c>
      <c r="K81" s="19"/>
      <c r="L81" s="31" t="str">
        <f t="shared" si="19"/>
        <v/>
      </c>
      <c r="M81" s="20"/>
      <c r="N81" s="50" t="str">
        <f t="shared" si="20"/>
        <v/>
      </c>
      <c r="O81" s="19"/>
      <c r="P81" s="19"/>
      <c r="Q81" s="32" t="str">
        <f t="shared" si="21"/>
        <v/>
      </c>
      <c r="R81" s="33"/>
      <c r="S81" s="33"/>
      <c r="T81" s="34">
        <f t="shared" si="22"/>
        <v>0</v>
      </c>
      <c r="U81" s="34">
        <f t="shared" si="23"/>
        <v>0</v>
      </c>
      <c r="V81" s="33"/>
      <c r="W81" s="33"/>
      <c r="X81" s="72" t="str">
        <f t="shared" si="24"/>
        <v/>
      </c>
      <c r="Y81" s="35"/>
      <c r="Z81" s="34" t="str">
        <f t="shared" si="25"/>
        <v/>
      </c>
      <c r="AA81" s="80" t="str">
        <f t="shared" si="26"/>
        <v/>
      </c>
    </row>
    <row r="82" spans="1:27" ht="25.5" customHeight="1" x14ac:dyDescent="0.25">
      <c r="A82" s="91"/>
      <c r="B82" s="78" t="str">
        <f t="shared" si="18"/>
        <v/>
      </c>
      <c r="C82" s="18"/>
      <c r="D82" s="18"/>
      <c r="E82" s="19"/>
      <c r="F82" s="18"/>
      <c r="G82" s="19"/>
      <c r="H82" s="19"/>
      <c r="I82" s="19"/>
      <c r="J82" s="60" t="str">
        <f>IF(G82&lt;&gt;"",VLOOKUP(G82,'nhân viên sale'!$A$2:$B$1596,2,0),"")</f>
        <v/>
      </c>
      <c r="K82" s="19"/>
      <c r="L82" s="31" t="str">
        <f t="shared" si="19"/>
        <v/>
      </c>
      <c r="M82" s="20"/>
      <c r="N82" s="50" t="str">
        <f t="shared" si="20"/>
        <v/>
      </c>
      <c r="O82" s="19"/>
      <c r="P82" s="19"/>
      <c r="Q82" s="32" t="str">
        <f t="shared" si="21"/>
        <v/>
      </c>
      <c r="R82" s="33"/>
      <c r="S82" s="33"/>
      <c r="T82" s="34">
        <f t="shared" si="22"/>
        <v>0</v>
      </c>
      <c r="U82" s="34">
        <f t="shared" si="23"/>
        <v>0</v>
      </c>
      <c r="V82" s="33"/>
      <c r="W82" s="33"/>
      <c r="X82" s="72" t="str">
        <f t="shared" si="24"/>
        <v/>
      </c>
      <c r="Y82" s="35"/>
      <c r="Z82" s="34" t="str">
        <f t="shared" si="25"/>
        <v/>
      </c>
      <c r="AA82" s="80" t="str">
        <f t="shared" si="26"/>
        <v/>
      </c>
    </row>
    <row r="83" spans="1:27" ht="25.5" customHeight="1" x14ac:dyDescent="0.25">
      <c r="A83" s="91"/>
      <c r="B83" s="78" t="str">
        <f t="shared" si="18"/>
        <v/>
      </c>
      <c r="C83" s="18"/>
      <c r="D83" s="18"/>
      <c r="E83" s="19"/>
      <c r="F83" s="18"/>
      <c r="G83" s="19"/>
      <c r="H83" s="19"/>
      <c r="I83" s="19"/>
      <c r="J83" s="60" t="str">
        <f>IF(G83&lt;&gt;"",VLOOKUP(G83,'nhân viên sale'!$A$2:$B$1596,2,0),"")</f>
        <v/>
      </c>
      <c r="K83" s="19"/>
      <c r="L83" s="31" t="str">
        <f t="shared" si="19"/>
        <v/>
      </c>
      <c r="M83" s="20"/>
      <c r="N83" s="50" t="str">
        <f t="shared" si="20"/>
        <v/>
      </c>
      <c r="O83" s="19"/>
      <c r="P83" s="19"/>
      <c r="Q83" s="32" t="str">
        <f t="shared" si="21"/>
        <v/>
      </c>
      <c r="R83" s="33"/>
      <c r="S83" s="33"/>
      <c r="T83" s="34">
        <f t="shared" si="22"/>
        <v>0</v>
      </c>
      <c r="U83" s="34">
        <f t="shared" si="23"/>
        <v>0</v>
      </c>
      <c r="V83" s="33"/>
      <c r="W83" s="33"/>
      <c r="X83" s="72" t="str">
        <f t="shared" si="24"/>
        <v/>
      </c>
      <c r="Y83" s="35"/>
      <c r="Z83" s="34" t="str">
        <f t="shared" si="25"/>
        <v/>
      </c>
      <c r="AA83" s="80" t="str">
        <f t="shared" si="26"/>
        <v/>
      </c>
    </row>
    <row r="84" spans="1:27" ht="25.5" customHeight="1" x14ac:dyDescent="0.25">
      <c r="A84" s="91"/>
      <c r="B84" s="78" t="str">
        <f t="shared" si="18"/>
        <v/>
      </c>
      <c r="C84" s="18"/>
      <c r="D84" s="18"/>
      <c r="E84" s="19"/>
      <c r="F84" s="18"/>
      <c r="G84" s="19"/>
      <c r="H84" s="19"/>
      <c r="I84" s="19"/>
      <c r="J84" s="60" t="str">
        <f>IF(G84&lt;&gt;"",VLOOKUP(G84,'nhân viên sale'!$A$2:$B$1596,2,0),"")</f>
        <v/>
      </c>
      <c r="K84" s="19"/>
      <c r="L84" s="31" t="str">
        <f t="shared" si="19"/>
        <v/>
      </c>
      <c r="M84" s="20"/>
      <c r="N84" s="50" t="str">
        <f t="shared" si="20"/>
        <v/>
      </c>
      <c r="O84" s="19"/>
      <c r="P84" s="19"/>
      <c r="Q84" s="32" t="str">
        <f t="shared" si="21"/>
        <v/>
      </c>
      <c r="R84" s="33"/>
      <c r="S84" s="33"/>
      <c r="T84" s="34">
        <f t="shared" si="22"/>
        <v>0</v>
      </c>
      <c r="U84" s="34">
        <f t="shared" si="23"/>
        <v>0</v>
      </c>
      <c r="V84" s="33"/>
      <c r="W84" s="33"/>
      <c r="X84" s="72" t="str">
        <f t="shared" si="24"/>
        <v/>
      </c>
      <c r="Y84" s="35"/>
      <c r="Z84" s="34" t="str">
        <f t="shared" si="25"/>
        <v/>
      </c>
      <c r="AA84" s="80" t="str">
        <f t="shared" si="26"/>
        <v/>
      </c>
    </row>
    <row r="85" spans="1:27" ht="25.5" customHeight="1" x14ac:dyDescent="0.25">
      <c r="A85" s="91"/>
      <c r="B85" s="78" t="str">
        <f t="shared" si="18"/>
        <v/>
      </c>
      <c r="C85" s="18"/>
      <c r="D85" s="18"/>
      <c r="E85" s="19"/>
      <c r="F85" s="18"/>
      <c r="G85" s="19"/>
      <c r="H85" s="19"/>
      <c r="I85" s="19"/>
      <c r="J85" s="60" t="str">
        <f>IF(G85&lt;&gt;"",VLOOKUP(G85,'nhân viên sale'!$A$2:$B$1596,2,0),"")</f>
        <v/>
      </c>
      <c r="K85" s="19"/>
      <c r="L85" s="31" t="str">
        <f t="shared" si="19"/>
        <v/>
      </c>
      <c r="M85" s="20"/>
      <c r="N85" s="50" t="str">
        <f t="shared" si="20"/>
        <v/>
      </c>
      <c r="O85" s="19"/>
      <c r="P85" s="19"/>
      <c r="Q85" s="32" t="str">
        <f t="shared" si="21"/>
        <v/>
      </c>
      <c r="R85" s="33"/>
      <c r="S85" s="33"/>
      <c r="T85" s="34">
        <f t="shared" si="22"/>
        <v>0</v>
      </c>
      <c r="U85" s="34">
        <f t="shared" si="23"/>
        <v>0</v>
      </c>
      <c r="V85" s="33"/>
      <c r="W85" s="33"/>
      <c r="X85" s="72" t="str">
        <f t="shared" si="24"/>
        <v/>
      </c>
      <c r="Y85" s="35"/>
      <c r="Z85" s="34" t="str">
        <f t="shared" si="25"/>
        <v/>
      </c>
      <c r="AA85" s="80" t="str">
        <f t="shared" si="26"/>
        <v/>
      </c>
    </row>
    <row r="86" spans="1:27" ht="25.5" customHeight="1" x14ac:dyDescent="0.25">
      <c r="A86" s="91"/>
      <c r="B86" s="78" t="str">
        <f t="shared" si="18"/>
        <v/>
      </c>
      <c r="J86" s="60" t="str">
        <f>IF(G86&lt;&gt;"",VLOOKUP(G86,'nhân viên sale'!$A$2:$B$1596,2,0),"")</f>
        <v/>
      </c>
      <c r="L86" s="31" t="str">
        <f t="shared" si="19"/>
        <v/>
      </c>
      <c r="M86" s="20"/>
      <c r="N86" s="50" t="str">
        <f t="shared" si="20"/>
        <v/>
      </c>
      <c r="Q86" s="32" t="str">
        <f t="shared" si="21"/>
        <v/>
      </c>
      <c r="T86" s="34">
        <f t="shared" si="22"/>
        <v>0</v>
      </c>
      <c r="U86" s="34">
        <f t="shared" si="23"/>
        <v>0</v>
      </c>
      <c r="X86" s="72" t="str">
        <f t="shared" si="24"/>
        <v/>
      </c>
      <c r="Y86" s="35"/>
      <c r="Z86" s="34" t="str">
        <f t="shared" si="25"/>
        <v/>
      </c>
      <c r="AA86" s="80" t="str">
        <f t="shared" si="26"/>
        <v/>
      </c>
    </row>
    <row r="87" spans="1:27" ht="25.5" customHeight="1" x14ac:dyDescent="0.25">
      <c r="A87" s="91"/>
      <c r="B87" s="78" t="str">
        <f t="shared" si="18"/>
        <v/>
      </c>
      <c r="J87" s="60" t="str">
        <f>IF(G87&lt;&gt;"",VLOOKUP(G87,'nhân viên sale'!$A$2:$B$1596,2,0),"")</f>
        <v/>
      </c>
      <c r="L87" s="31" t="str">
        <f t="shared" si="19"/>
        <v/>
      </c>
      <c r="M87" s="20"/>
      <c r="N87" s="50" t="str">
        <f t="shared" si="20"/>
        <v/>
      </c>
      <c r="Q87" s="32" t="str">
        <f t="shared" si="21"/>
        <v/>
      </c>
      <c r="T87" s="34">
        <f t="shared" si="22"/>
        <v>0</v>
      </c>
      <c r="U87" s="34">
        <f t="shared" si="23"/>
        <v>0</v>
      </c>
      <c r="X87" s="72" t="str">
        <f t="shared" si="24"/>
        <v/>
      </c>
      <c r="Y87" s="35"/>
      <c r="Z87" s="34" t="str">
        <f t="shared" si="25"/>
        <v/>
      </c>
      <c r="AA87" s="80" t="str">
        <f t="shared" si="26"/>
        <v/>
      </c>
    </row>
    <row r="88" spans="1:27" ht="25.5" customHeight="1" x14ac:dyDescent="0.25">
      <c r="A88" s="91"/>
      <c r="B88" s="78" t="str">
        <f t="shared" si="18"/>
        <v/>
      </c>
      <c r="J88" s="60" t="str">
        <f>IF(G88&lt;&gt;"",VLOOKUP(G88,'nhân viên sale'!$A$2:$B$1596,2,0),"")</f>
        <v/>
      </c>
      <c r="L88" s="31" t="str">
        <f t="shared" si="19"/>
        <v/>
      </c>
      <c r="M88" s="20"/>
      <c r="N88" s="50" t="str">
        <f t="shared" si="20"/>
        <v/>
      </c>
      <c r="Q88" s="32" t="str">
        <f t="shared" si="21"/>
        <v/>
      </c>
      <c r="T88" s="34">
        <f t="shared" si="22"/>
        <v>0</v>
      </c>
      <c r="U88" s="34">
        <f t="shared" si="23"/>
        <v>0</v>
      </c>
      <c r="X88" s="72" t="str">
        <f t="shared" si="24"/>
        <v/>
      </c>
      <c r="Y88" s="35"/>
      <c r="Z88" s="34" t="str">
        <f t="shared" si="25"/>
        <v/>
      </c>
      <c r="AA88" s="80" t="str">
        <f t="shared" si="26"/>
        <v/>
      </c>
    </row>
    <row r="89" spans="1:27" ht="25.5" customHeight="1" x14ac:dyDescent="0.25">
      <c r="A89" s="91"/>
      <c r="B89" s="78" t="str">
        <f t="shared" si="18"/>
        <v/>
      </c>
      <c r="J89" s="60" t="str">
        <f>IF(G89&lt;&gt;"",VLOOKUP(G89,'nhân viên sale'!$A$2:$B$1596,2,0),"")</f>
        <v/>
      </c>
      <c r="L89" s="31" t="str">
        <f t="shared" si="19"/>
        <v/>
      </c>
      <c r="M89" s="20"/>
      <c r="N89" s="50" t="str">
        <f t="shared" si="20"/>
        <v/>
      </c>
      <c r="Q89" s="32" t="str">
        <f t="shared" si="21"/>
        <v/>
      </c>
      <c r="T89" s="34">
        <f t="shared" si="22"/>
        <v>0</v>
      </c>
      <c r="U89" s="34">
        <f t="shared" si="23"/>
        <v>0</v>
      </c>
      <c r="X89" s="72" t="str">
        <f t="shared" si="24"/>
        <v/>
      </c>
      <c r="Y89" s="35"/>
      <c r="Z89" s="34" t="str">
        <f t="shared" si="25"/>
        <v/>
      </c>
      <c r="AA89" s="80" t="str">
        <f t="shared" si="26"/>
        <v/>
      </c>
    </row>
    <row r="90" spans="1:27" ht="25.5" customHeight="1" x14ac:dyDescent="0.25">
      <c r="A90" s="91"/>
      <c r="B90" s="78" t="str">
        <f t="shared" si="18"/>
        <v/>
      </c>
      <c r="J90" s="60" t="str">
        <f>IF(G90&lt;&gt;"",VLOOKUP(G90,'nhân viên sale'!$A$2:$B$1596,2,0),"")</f>
        <v/>
      </c>
      <c r="L90" s="31" t="str">
        <f t="shared" si="19"/>
        <v/>
      </c>
      <c r="M90" s="20"/>
      <c r="N90" s="50" t="str">
        <f t="shared" si="20"/>
        <v/>
      </c>
      <c r="Q90" s="32" t="str">
        <f t="shared" si="21"/>
        <v/>
      </c>
      <c r="T90" s="34">
        <f t="shared" si="22"/>
        <v>0</v>
      </c>
      <c r="U90" s="34">
        <f t="shared" si="23"/>
        <v>0</v>
      </c>
      <c r="X90" s="72" t="str">
        <f t="shared" si="24"/>
        <v/>
      </c>
      <c r="Y90" s="35"/>
      <c r="Z90" s="34" t="str">
        <f t="shared" si="25"/>
        <v/>
      </c>
      <c r="AA90" s="80" t="str">
        <f t="shared" si="26"/>
        <v/>
      </c>
    </row>
    <row r="91" spans="1:27" ht="25.5" customHeight="1" x14ac:dyDescent="0.25">
      <c r="A91" s="91"/>
      <c r="B91" s="78" t="str">
        <f t="shared" si="18"/>
        <v/>
      </c>
      <c r="J91" s="60" t="str">
        <f>IF(G91&lt;&gt;"",VLOOKUP(G91,'nhân viên sale'!$A$2:$B$1596,2,0),"")</f>
        <v/>
      </c>
      <c r="L91" s="31" t="str">
        <f t="shared" si="19"/>
        <v/>
      </c>
      <c r="M91" s="20"/>
      <c r="N91" s="50" t="str">
        <f t="shared" si="20"/>
        <v/>
      </c>
      <c r="Q91" s="32" t="str">
        <f t="shared" si="21"/>
        <v/>
      </c>
      <c r="T91" s="34">
        <f t="shared" si="22"/>
        <v>0</v>
      </c>
      <c r="U91" s="34">
        <f t="shared" si="23"/>
        <v>0</v>
      </c>
      <c r="X91" s="72" t="str">
        <f t="shared" si="24"/>
        <v/>
      </c>
      <c r="Y91" s="35"/>
      <c r="Z91" s="34" t="str">
        <f t="shared" si="25"/>
        <v/>
      </c>
      <c r="AA91" s="80" t="str">
        <f t="shared" si="26"/>
        <v/>
      </c>
    </row>
    <row r="92" spans="1:27" ht="25.5" customHeight="1" x14ac:dyDescent="0.25">
      <c r="A92" s="91"/>
      <c r="B92" s="78" t="str">
        <f t="shared" si="18"/>
        <v/>
      </c>
      <c r="J92" s="60" t="str">
        <f>IF(G92&lt;&gt;"",VLOOKUP(G92,'nhân viên sale'!$A$2:$B$1596,2,0),"")</f>
        <v/>
      </c>
      <c r="L92" s="31" t="str">
        <f t="shared" si="19"/>
        <v/>
      </c>
      <c r="M92" s="20"/>
      <c r="N92" s="50" t="str">
        <f t="shared" si="20"/>
        <v/>
      </c>
      <c r="Q92" s="32" t="str">
        <f t="shared" si="21"/>
        <v/>
      </c>
      <c r="T92" s="34">
        <f t="shared" si="22"/>
        <v>0</v>
      </c>
      <c r="U92" s="34">
        <f t="shared" si="23"/>
        <v>0</v>
      </c>
      <c r="X92" s="72" t="str">
        <f t="shared" si="24"/>
        <v/>
      </c>
      <c r="Y92" s="35"/>
      <c r="Z92" s="34" t="str">
        <f t="shared" si="25"/>
        <v/>
      </c>
      <c r="AA92" s="80" t="str">
        <f t="shared" si="26"/>
        <v/>
      </c>
    </row>
    <row r="93" spans="1:27" ht="25.5" customHeight="1" x14ac:dyDescent="0.25">
      <c r="A93" s="91"/>
      <c r="B93" s="78" t="str">
        <f t="shared" si="18"/>
        <v/>
      </c>
      <c r="J93" s="60" t="str">
        <f>IF(G93&lt;&gt;"",VLOOKUP(G93,'nhân viên sale'!$A$2:$B$1596,2,0),"")</f>
        <v/>
      </c>
      <c r="L93" s="31" t="str">
        <f t="shared" si="19"/>
        <v/>
      </c>
      <c r="M93" s="20"/>
      <c r="N93" s="50" t="str">
        <f t="shared" si="20"/>
        <v/>
      </c>
      <c r="Q93" s="32" t="str">
        <f t="shared" si="21"/>
        <v/>
      </c>
      <c r="T93" s="34">
        <f t="shared" si="22"/>
        <v>0</v>
      </c>
      <c r="U93" s="34">
        <f t="shared" si="23"/>
        <v>0</v>
      </c>
      <c r="X93" s="72" t="str">
        <f t="shared" si="24"/>
        <v/>
      </c>
      <c r="Y93" s="35"/>
      <c r="Z93" s="34" t="str">
        <f t="shared" si="25"/>
        <v/>
      </c>
      <c r="AA93" s="80" t="str">
        <f t="shared" si="26"/>
        <v/>
      </c>
    </row>
    <row r="94" spans="1:27" ht="25.5" customHeight="1" x14ac:dyDescent="0.25">
      <c r="A94" s="91"/>
      <c r="B94" s="78" t="str">
        <f t="shared" si="18"/>
        <v/>
      </c>
      <c r="J94" s="60" t="str">
        <f>IF(G94&lt;&gt;"",VLOOKUP(G94,'nhân viên sale'!$A$2:$B$1596,2,0),"")</f>
        <v/>
      </c>
      <c r="L94" s="31" t="str">
        <f t="shared" si="19"/>
        <v/>
      </c>
      <c r="M94" s="85"/>
      <c r="N94" s="50" t="str">
        <f t="shared" si="20"/>
        <v/>
      </c>
      <c r="Q94" s="32" t="str">
        <f t="shared" si="21"/>
        <v/>
      </c>
      <c r="T94" s="34">
        <f t="shared" si="22"/>
        <v>0</v>
      </c>
      <c r="U94" s="34">
        <f t="shared" si="23"/>
        <v>0</v>
      </c>
      <c r="X94" s="72" t="str">
        <f t="shared" si="24"/>
        <v/>
      </c>
      <c r="Y94" s="35"/>
      <c r="Z94" s="34" t="str">
        <f t="shared" si="25"/>
        <v/>
      </c>
      <c r="AA94" s="80" t="str">
        <f t="shared" si="26"/>
        <v/>
      </c>
    </row>
    <row r="95" spans="1:27" ht="25.5" customHeight="1" x14ac:dyDescent="0.25">
      <c r="A95" s="91"/>
      <c r="B95" s="78" t="str">
        <f t="shared" si="18"/>
        <v/>
      </c>
      <c r="J95" s="60" t="str">
        <f>IF(G95&lt;&gt;"",VLOOKUP(G95,'nhân viên sale'!$A$2:$B$1596,2,0),"")</f>
        <v/>
      </c>
      <c r="L95" s="31" t="str">
        <f t="shared" si="19"/>
        <v/>
      </c>
      <c r="M95" s="85"/>
      <c r="N95" s="50" t="str">
        <f t="shared" si="20"/>
        <v/>
      </c>
      <c r="Q95" s="32" t="str">
        <f t="shared" si="21"/>
        <v/>
      </c>
      <c r="T95" s="34">
        <f t="shared" si="22"/>
        <v>0</v>
      </c>
      <c r="U95" s="34">
        <f t="shared" si="23"/>
        <v>0</v>
      </c>
      <c r="X95" s="72" t="str">
        <f t="shared" si="24"/>
        <v/>
      </c>
      <c r="Y95" s="35"/>
      <c r="Z95" s="34" t="str">
        <f t="shared" si="25"/>
        <v/>
      </c>
      <c r="AA95" s="80" t="str">
        <f t="shared" si="26"/>
        <v/>
      </c>
    </row>
    <row r="96" spans="1:27" ht="25.5" customHeight="1" x14ac:dyDescent="0.25">
      <c r="A96" s="91"/>
      <c r="B96" s="78" t="str">
        <f t="shared" si="18"/>
        <v/>
      </c>
      <c r="J96" s="60" t="str">
        <f>IF(G96&lt;&gt;"",VLOOKUP(G96,'nhân viên sale'!$A$2:$B$1596,2,0),"")</f>
        <v/>
      </c>
      <c r="L96" s="31" t="str">
        <f t="shared" si="19"/>
        <v/>
      </c>
      <c r="M96" s="85"/>
      <c r="N96" s="50" t="str">
        <f t="shared" si="20"/>
        <v/>
      </c>
      <c r="Q96" s="32" t="str">
        <f t="shared" si="21"/>
        <v/>
      </c>
      <c r="T96" s="34">
        <f t="shared" si="22"/>
        <v>0</v>
      </c>
      <c r="U96" s="34">
        <f t="shared" si="23"/>
        <v>0</v>
      </c>
      <c r="X96" s="72" t="str">
        <f t="shared" si="24"/>
        <v/>
      </c>
      <c r="Y96" s="35"/>
      <c r="Z96" s="34" t="str">
        <f t="shared" si="25"/>
        <v/>
      </c>
      <c r="AA96" s="80" t="str">
        <f t="shared" si="26"/>
        <v/>
      </c>
    </row>
    <row r="97" spans="1:27" ht="25.5" customHeight="1" x14ac:dyDescent="0.25">
      <c r="A97" s="91"/>
      <c r="B97" s="78" t="str">
        <f t="shared" si="18"/>
        <v/>
      </c>
      <c r="J97" s="60" t="str">
        <f>IF(G97&lt;&gt;"",VLOOKUP(G97,'nhân viên sale'!$A$2:$B$1596,2,0),"")</f>
        <v/>
      </c>
      <c r="L97" s="31" t="str">
        <f t="shared" si="19"/>
        <v/>
      </c>
      <c r="M97" s="85"/>
      <c r="N97" s="50" t="str">
        <f t="shared" si="20"/>
        <v/>
      </c>
      <c r="Q97" s="32" t="str">
        <f t="shared" si="21"/>
        <v/>
      </c>
      <c r="T97" s="34">
        <f t="shared" si="22"/>
        <v>0</v>
      </c>
      <c r="U97" s="34">
        <f t="shared" si="23"/>
        <v>0</v>
      </c>
      <c r="X97" s="72" t="str">
        <f t="shared" si="24"/>
        <v/>
      </c>
      <c r="Y97" s="35"/>
      <c r="Z97" s="34" t="str">
        <f t="shared" si="25"/>
        <v/>
      </c>
      <c r="AA97" s="80" t="str">
        <f t="shared" si="26"/>
        <v/>
      </c>
    </row>
    <row r="98" spans="1:27" ht="25.5" customHeight="1" x14ac:dyDescent="0.25">
      <c r="A98" s="91"/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/>
      </c>
      <c r="J98" s="60" t="str">
        <f>IF(G98&lt;&gt;"",VLOOKUP(G98,'nhân viên sale'!$A$2:$B$1596,2,0),"")</f>
        <v/>
      </c>
      <c r="L98" s="31" t="str">
        <f t="shared" ref="L98:L129" si="28">IF(K98&lt;&gt;"",VLOOKUP(K98,tenhang,2,0),"")</f>
        <v/>
      </c>
      <c r="M98" s="20"/>
      <c r="N98" s="50" t="str">
        <f t="shared" ref="N98:N129" si="29">IF(K98&lt;&gt;"","K-C6","")</f>
        <v/>
      </c>
      <c r="Q98" s="32" t="str">
        <f t="shared" ref="Q98:Q129" si="30">IF(K98&lt;&gt;"",VLOOKUP(K98,tenhang,3,0),"")</f>
        <v/>
      </c>
      <c r="T98" s="34">
        <f t="shared" ref="T98:T129" si="31">IF(K98&lt;&gt;"",VLOOKUP(K98,tenhang,4,0),0)</f>
        <v>0</v>
      </c>
      <c r="U98" s="34">
        <f t="shared" ref="U98:U129" si="32">R98*T98</f>
        <v>0</v>
      </c>
      <c r="X98" s="72" t="str">
        <f t="shared" ref="X98:X129" si="33">IF(K98&lt;&gt;"",8,"")</f>
        <v/>
      </c>
      <c r="Y98" s="35"/>
      <c r="Z98" s="34" t="str">
        <f t="shared" ref="Z98:Z129" si="34">IF(K98&lt;&gt;"",ROUND(U98*X98*1%,0),"")</f>
        <v/>
      </c>
      <c r="AA98" s="80" t="str">
        <f t="shared" si="26"/>
        <v/>
      </c>
    </row>
    <row r="99" spans="1:27" ht="25.5" customHeight="1" x14ac:dyDescent="0.25">
      <c r="A99" s="91"/>
      <c r="B99" s="78" t="str">
        <f t="shared" si="27"/>
        <v/>
      </c>
      <c r="J99" s="60" t="str">
        <f>IF(G99&lt;&gt;"",VLOOKUP(G99,'nhân viên sale'!$A$2:$B$1596,2,0),"")</f>
        <v/>
      </c>
      <c r="L99" s="31" t="str">
        <f t="shared" si="28"/>
        <v/>
      </c>
      <c r="M99" s="20"/>
      <c r="N99" s="50" t="str">
        <f t="shared" si="29"/>
        <v/>
      </c>
      <c r="Q99" s="32" t="str">
        <f t="shared" si="30"/>
        <v/>
      </c>
      <c r="T99" s="34">
        <f t="shared" si="31"/>
        <v>0</v>
      </c>
      <c r="U99" s="34">
        <f t="shared" si="32"/>
        <v>0</v>
      </c>
      <c r="X99" s="72" t="str">
        <f t="shared" si="33"/>
        <v/>
      </c>
      <c r="Y99" s="35"/>
      <c r="Z99" s="34" t="str">
        <f t="shared" si="34"/>
        <v/>
      </c>
      <c r="AA99" s="80" t="str">
        <f t="shared" ref="AA99:AA113" si="35">IF(I99&lt;&gt;"",IF(I99=I98,AA98,AA98+1),"")</f>
        <v/>
      </c>
    </row>
    <row r="100" spans="1:27" ht="25.5" customHeight="1" x14ac:dyDescent="0.25">
      <c r="A100" s="91"/>
      <c r="B100" s="78" t="str">
        <f t="shared" si="27"/>
        <v/>
      </c>
      <c r="J100" s="60" t="str">
        <f>IF(G100&lt;&gt;"",VLOOKUP(G100,'nhân viên sale'!$A$2:$B$1596,2,0),"")</f>
        <v/>
      </c>
      <c r="L100" s="31" t="str">
        <f t="shared" si="28"/>
        <v/>
      </c>
      <c r="M100" s="20"/>
      <c r="N100" s="50" t="str">
        <f t="shared" si="29"/>
        <v/>
      </c>
      <c r="Q100" s="32" t="str">
        <f t="shared" si="30"/>
        <v/>
      </c>
      <c r="T100" s="34">
        <f t="shared" si="31"/>
        <v>0</v>
      </c>
      <c r="U100" s="34">
        <f t="shared" si="32"/>
        <v>0</v>
      </c>
      <c r="X100" s="72" t="str">
        <f t="shared" si="33"/>
        <v/>
      </c>
      <c r="Y100" s="35"/>
      <c r="Z100" s="34" t="str">
        <f t="shared" si="34"/>
        <v/>
      </c>
      <c r="AA100" s="80" t="str">
        <f t="shared" si="35"/>
        <v/>
      </c>
    </row>
    <row r="101" spans="1:27" ht="25.5" customHeight="1" x14ac:dyDescent="0.25">
      <c r="A101" s="91"/>
      <c r="B101" s="78" t="str">
        <f t="shared" si="27"/>
        <v/>
      </c>
      <c r="J101" s="60" t="str">
        <f>IF(G101&lt;&gt;"",VLOOKUP(G101,'nhân viên sale'!$A$2:$B$1596,2,0),"")</f>
        <v/>
      </c>
      <c r="L101" s="31" t="str">
        <f t="shared" si="28"/>
        <v/>
      </c>
      <c r="M101" s="20"/>
      <c r="N101" s="50" t="str">
        <f t="shared" si="29"/>
        <v/>
      </c>
      <c r="Q101" s="32" t="str">
        <f t="shared" si="30"/>
        <v/>
      </c>
      <c r="T101" s="34">
        <f t="shared" si="31"/>
        <v>0</v>
      </c>
      <c r="U101" s="34">
        <f t="shared" si="32"/>
        <v>0</v>
      </c>
      <c r="X101" s="72" t="str">
        <f t="shared" si="33"/>
        <v/>
      </c>
      <c r="Y101" s="35"/>
      <c r="Z101" s="34" t="str">
        <f t="shared" si="34"/>
        <v/>
      </c>
      <c r="AA101" s="80" t="str">
        <f t="shared" si="35"/>
        <v/>
      </c>
    </row>
    <row r="102" spans="1:27" ht="25.5" customHeight="1" x14ac:dyDescent="0.25">
      <c r="A102" s="91"/>
      <c r="B102" s="78" t="str">
        <f t="shared" si="27"/>
        <v/>
      </c>
      <c r="J102" s="60" t="str">
        <f>IF(G102&lt;&gt;"",VLOOKUP(G102,'nhân viên sale'!$A$2:$B$1596,2,0),"")</f>
        <v/>
      </c>
      <c r="L102" s="31" t="str">
        <f t="shared" si="28"/>
        <v/>
      </c>
      <c r="M102" s="20"/>
      <c r="N102" s="50" t="str">
        <f t="shared" si="29"/>
        <v/>
      </c>
      <c r="Q102" s="32" t="str">
        <f t="shared" si="30"/>
        <v/>
      </c>
      <c r="T102" s="34">
        <f t="shared" si="31"/>
        <v>0</v>
      </c>
      <c r="U102" s="34">
        <f t="shared" si="32"/>
        <v>0</v>
      </c>
      <c r="X102" s="72" t="str">
        <f t="shared" si="33"/>
        <v/>
      </c>
      <c r="Y102" s="35"/>
      <c r="Z102" s="34" t="str">
        <f t="shared" si="34"/>
        <v/>
      </c>
      <c r="AA102" s="80" t="str">
        <f t="shared" si="35"/>
        <v/>
      </c>
    </row>
    <row r="103" spans="1:27" ht="25.5" customHeight="1" x14ac:dyDescent="0.25">
      <c r="A103" s="91"/>
      <c r="B103" s="78" t="str">
        <f t="shared" si="27"/>
        <v/>
      </c>
      <c r="J103" s="60" t="str">
        <f>IF(G103&lt;&gt;"",VLOOKUP(G103,'nhân viên sale'!$A$2:$B$1596,2,0),"")</f>
        <v/>
      </c>
      <c r="L103" s="31" t="str">
        <f t="shared" si="28"/>
        <v/>
      </c>
      <c r="M103" s="20"/>
      <c r="N103" s="50" t="str">
        <f t="shared" si="29"/>
        <v/>
      </c>
      <c r="Q103" s="32" t="str">
        <f t="shared" si="30"/>
        <v/>
      </c>
      <c r="T103" s="34">
        <f t="shared" si="31"/>
        <v>0</v>
      </c>
      <c r="U103" s="34">
        <f t="shared" si="32"/>
        <v>0</v>
      </c>
      <c r="X103" s="72" t="str">
        <f t="shared" si="33"/>
        <v/>
      </c>
      <c r="Y103" s="35"/>
      <c r="Z103" s="34" t="str">
        <f t="shared" si="34"/>
        <v/>
      </c>
      <c r="AA103" s="80" t="str">
        <f t="shared" si="35"/>
        <v/>
      </c>
    </row>
    <row r="104" spans="1:27" ht="25.5" customHeight="1" x14ac:dyDescent="0.25">
      <c r="A104" s="91"/>
      <c r="B104" s="78" t="str">
        <f t="shared" si="27"/>
        <v/>
      </c>
      <c r="J104" s="60" t="str">
        <f>IF(G104&lt;&gt;"",VLOOKUP(G104,'nhân viên sale'!$A$2:$B$1596,2,0),"")</f>
        <v/>
      </c>
      <c r="L104" s="31" t="str">
        <f t="shared" si="28"/>
        <v/>
      </c>
      <c r="M104" s="20"/>
      <c r="N104" s="50" t="str">
        <f t="shared" si="29"/>
        <v/>
      </c>
      <c r="Q104" s="32" t="str">
        <f t="shared" si="30"/>
        <v/>
      </c>
      <c r="T104" s="34">
        <f t="shared" si="31"/>
        <v>0</v>
      </c>
      <c r="U104" s="34">
        <f t="shared" si="32"/>
        <v>0</v>
      </c>
      <c r="X104" s="72" t="str">
        <f t="shared" si="33"/>
        <v/>
      </c>
      <c r="Y104" s="35"/>
      <c r="Z104" s="34" t="str">
        <f t="shared" si="34"/>
        <v/>
      </c>
      <c r="AA104" s="80" t="str">
        <f t="shared" si="35"/>
        <v/>
      </c>
    </row>
    <row r="105" spans="1:27" ht="25.5" customHeight="1" x14ac:dyDescent="0.25">
      <c r="A105" s="91"/>
      <c r="B105" s="78" t="str">
        <f t="shared" si="27"/>
        <v/>
      </c>
      <c r="J105" s="60" t="str">
        <f>IF(G105&lt;&gt;"",VLOOKUP(G105,'nhân viên sale'!$A$2:$B$1596,2,0),"")</f>
        <v/>
      </c>
      <c r="L105" s="31" t="str">
        <f t="shared" si="28"/>
        <v/>
      </c>
      <c r="M105" s="20"/>
      <c r="N105" s="50" t="str">
        <f t="shared" si="29"/>
        <v/>
      </c>
      <c r="Q105" s="32" t="str">
        <f t="shared" si="30"/>
        <v/>
      </c>
      <c r="T105" s="34">
        <f t="shared" si="31"/>
        <v>0</v>
      </c>
      <c r="U105" s="34">
        <f t="shared" si="32"/>
        <v>0</v>
      </c>
      <c r="X105" s="72" t="str">
        <f t="shared" si="33"/>
        <v/>
      </c>
      <c r="Y105" s="35"/>
      <c r="Z105" s="34" t="str">
        <f t="shared" si="34"/>
        <v/>
      </c>
      <c r="AA105" s="80" t="str">
        <f t="shared" si="35"/>
        <v/>
      </c>
    </row>
    <row r="106" spans="1:27" ht="25.5" customHeight="1" x14ac:dyDescent="0.25">
      <c r="A106" s="91"/>
      <c r="B106" s="78" t="str">
        <f t="shared" si="27"/>
        <v/>
      </c>
      <c r="J106" s="60" t="str">
        <f>IF(G106&lt;&gt;"",VLOOKUP(G106,'nhân viên sale'!$A$2:$B$1596,2,0),"")</f>
        <v/>
      </c>
      <c r="L106" s="31" t="str">
        <f t="shared" si="28"/>
        <v/>
      </c>
      <c r="M106" s="20"/>
      <c r="N106" s="50" t="str">
        <f t="shared" si="29"/>
        <v/>
      </c>
      <c r="Q106" s="32" t="str">
        <f t="shared" si="30"/>
        <v/>
      </c>
      <c r="T106" s="34">
        <f t="shared" si="31"/>
        <v>0</v>
      </c>
      <c r="U106" s="34">
        <f t="shared" si="32"/>
        <v>0</v>
      </c>
      <c r="X106" s="72" t="str">
        <f t="shared" si="33"/>
        <v/>
      </c>
      <c r="Y106" s="35"/>
      <c r="Z106" s="34" t="str">
        <f t="shared" si="34"/>
        <v/>
      </c>
      <c r="AA106" s="80" t="str">
        <f t="shared" si="35"/>
        <v/>
      </c>
    </row>
    <row r="107" spans="1:27" ht="25.5" customHeight="1" x14ac:dyDescent="0.25">
      <c r="A107" s="91"/>
      <c r="B107" s="78" t="str">
        <f t="shared" si="27"/>
        <v/>
      </c>
      <c r="J107" s="60" t="str">
        <f>IF(G107&lt;&gt;"",VLOOKUP(G107,'nhân viên sale'!$A$2:$B$1596,2,0),"")</f>
        <v/>
      </c>
      <c r="L107" s="31" t="str">
        <f t="shared" si="28"/>
        <v/>
      </c>
      <c r="M107" s="20"/>
      <c r="N107" s="50" t="str">
        <f t="shared" si="29"/>
        <v/>
      </c>
      <c r="Q107" s="32" t="str">
        <f t="shared" si="30"/>
        <v/>
      </c>
      <c r="T107" s="34">
        <f t="shared" si="31"/>
        <v>0</v>
      </c>
      <c r="U107" s="34">
        <f t="shared" si="32"/>
        <v>0</v>
      </c>
      <c r="X107" s="72" t="str">
        <f t="shared" si="33"/>
        <v/>
      </c>
      <c r="Y107" s="35"/>
      <c r="Z107" s="34" t="str">
        <f t="shared" si="34"/>
        <v/>
      </c>
      <c r="AA107" s="80" t="str">
        <f t="shared" si="35"/>
        <v/>
      </c>
    </row>
    <row r="108" spans="1:27" ht="25.5" customHeight="1" x14ac:dyDescent="0.25">
      <c r="A108" s="91"/>
      <c r="B108" s="78" t="str">
        <f t="shared" si="27"/>
        <v/>
      </c>
      <c r="J108" s="60" t="str">
        <f>IF(G108&lt;&gt;"",VLOOKUP(G108,'nhân viên sale'!$A$2:$B$1596,2,0),"")</f>
        <v/>
      </c>
      <c r="L108" s="31" t="str">
        <f t="shared" si="28"/>
        <v/>
      </c>
      <c r="M108" s="20"/>
      <c r="N108" s="50" t="str">
        <f t="shared" si="29"/>
        <v/>
      </c>
      <c r="Q108" s="32" t="str">
        <f t="shared" si="30"/>
        <v/>
      </c>
      <c r="T108" s="34">
        <f t="shared" si="31"/>
        <v>0</v>
      </c>
      <c r="U108" s="34">
        <f t="shared" si="32"/>
        <v>0</v>
      </c>
      <c r="X108" s="72" t="str">
        <f t="shared" si="33"/>
        <v/>
      </c>
      <c r="Y108" s="35"/>
      <c r="Z108" s="34" t="str">
        <f t="shared" si="34"/>
        <v/>
      </c>
      <c r="AA108" s="80" t="str">
        <f t="shared" si="35"/>
        <v/>
      </c>
    </row>
    <row r="109" spans="1:27" ht="25.5" customHeight="1" x14ac:dyDescent="0.25">
      <c r="A109" s="91"/>
      <c r="B109" s="78" t="str">
        <f t="shared" si="27"/>
        <v/>
      </c>
      <c r="J109" s="60" t="str">
        <f>IF(G109&lt;&gt;"",VLOOKUP(G109,'nhân viên sale'!$A$2:$B$1596,2,0),"")</f>
        <v/>
      </c>
      <c r="L109" s="31" t="str">
        <f t="shared" si="28"/>
        <v/>
      </c>
      <c r="M109" s="20"/>
      <c r="N109" s="50" t="str">
        <f t="shared" si="29"/>
        <v/>
      </c>
      <c r="Q109" s="32" t="str">
        <f t="shared" si="30"/>
        <v/>
      </c>
      <c r="T109" s="34">
        <f t="shared" si="31"/>
        <v>0</v>
      </c>
      <c r="U109" s="34">
        <f t="shared" si="32"/>
        <v>0</v>
      </c>
      <c r="X109" s="72" t="str">
        <f t="shared" si="33"/>
        <v/>
      </c>
      <c r="Y109" s="35"/>
      <c r="Z109" s="34" t="str">
        <f t="shared" si="34"/>
        <v/>
      </c>
      <c r="AA109" s="80" t="str">
        <f t="shared" si="35"/>
        <v/>
      </c>
    </row>
    <row r="110" spans="1:27" ht="25.5" customHeight="1" x14ac:dyDescent="0.25">
      <c r="A110" s="91"/>
      <c r="B110" s="78" t="str">
        <f t="shared" si="27"/>
        <v/>
      </c>
      <c r="J110" s="60" t="str">
        <f>IF(G110&lt;&gt;"",VLOOKUP(G110,'nhân viên sale'!$A$2:$B$1596,2,0),"")</f>
        <v/>
      </c>
      <c r="L110" s="31" t="str">
        <f t="shared" si="28"/>
        <v/>
      </c>
      <c r="M110" s="20"/>
      <c r="N110" s="50" t="str">
        <f t="shared" si="29"/>
        <v/>
      </c>
      <c r="Q110" s="32" t="str">
        <f t="shared" si="30"/>
        <v/>
      </c>
      <c r="T110" s="34">
        <f t="shared" si="31"/>
        <v>0</v>
      </c>
      <c r="U110" s="34">
        <f t="shared" si="32"/>
        <v>0</v>
      </c>
      <c r="X110" s="72" t="str">
        <f t="shared" si="33"/>
        <v/>
      </c>
      <c r="Y110" s="35"/>
      <c r="Z110" s="34" t="str">
        <f t="shared" si="34"/>
        <v/>
      </c>
      <c r="AA110" s="80" t="str">
        <f t="shared" si="35"/>
        <v/>
      </c>
    </row>
    <row r="111" spans="1:27" ht="25.5" customHeight="1" x14ac:dyDescent="0.25">
      <c r="A111" s="91"/>
      <c r="B111" s="78" t="str">
        <f t="shared" si="27"/>
        <v/>
      </c>
      <c r="J111" s="60" t="str">
        <f>IF(G111&lt;&gt;"",VLOOKUP(G111,'nhân viên sale'!$A$2:$B$1596,2,0),"")</f>
        <v/>
      </c>
      <c r="L111" s="31" t="str">
        <f t="shared" si="28"/>
        <v/>
      </c>
      <c r="M111" s="20"/>
      <c r="N111" s="50" t="str">
        <f t="shared" si="29"/>
        <v/>
      </c>
      <c r="Q111" s="32" t="str">
        <f t="shared" si="30"/>
        <v/>
      </c>
      <c r="T111" s="34">
        <f t="shared" si="31"/>
        <v>0</v>
      </c>
      <c r="U111" s="34">
        <f t="shared" si="32"/>
        <v>0</v>
      </c>
      <c r="X111" s="72" t="str">
        <f t="shared" si="33"/>
        <v/>
      </c>
      <c r="Y111" s="35"/>
      <c r="Z111" s="34" t="str">
        <f t="shared" si="34"/>
        <v/>
      </c>
      <c r="AA111" s="80" t="str">
        <f t="shared" si="35"/>
        <v/>
      </c>
    </row>
    <row r="112" spans="1:27" ht="25.5" customHeight="1" x14ac:dyDescent="0.25">
      <c r="A112" s="91"/>
      <c r="B112" s="78" t="str">
        <f t="shared" si="27"/>
        <v/>
      </c>
      <c r="J112" s="60" t="str">
        <f>IF(G112&lt;&gt;"",VLOOKUP(G112,'nhân viên sale'!$A$2:$B$1596,2,0),"")</f>
        <v/>
      </c>
      <c r="L112" s="31" t="str">
        <f t="shared" si="28"/>
        <v/>
      </c>
      <c r="M112" s="20"/>
      <c r="N112" s="50" t="str">
        <f t="shared" si="29"/>
        <v/>
      </c>
      <c r="Q112" s="32" t="str">
        <f t="shared" si="30"/>
        <v/>
      </c>
      <c r="T112" s="34">
        <f t="shared" si="31"/>
        <v>0</v>
      </c>
      <c r="U112" s="34">
        <f t="shared" si="32"/>
        <v>0</v>
      </c>
      <c r="X112" s="72" t="str">
        <f t="shared" si="33"/>
        <v/>
      </c>
      <c r="Y112" s="35"/>
      <c r="Z112" s="34" t="str">
        <f t="shared" si="34"/>
        <v/>
      </c>
      <c r="AA112" s="80" t="str">
        <f t="shared" si="35"/>
        <v/>
      </c>
    </row>
    <row r="113" spans="1:30" ht="25.5" customHeight="1" x14ac:dyDescent="0.25">
      <c r="A113" s="91"/>
      <c r="B113" s="78" t="str">
        <f t="shared" si="27"/>
        <v/>
      </c>
      <c r="J113" s="60" t="str">
        <f>IF(G113&lt;&gt;"",VLOOKUP(G113,'nhân viên sale'!$A$2:$B$1596,2,0),"")</f>
        <v/>
      </c>
      <c r="L113" s="31" t="str">
        <f t="shared" si="28"/>
        <v/>
      </c>
      <c r="M113" s="20"/>
      <c r="N113" s="50" t="str">
        <f t="shared" si="29"/>
        <v/>
      </c>
      <c r="Q113" s="32" t="str">
        <f t="shared" si="30"/>
        <v/>
      </c>
      <c r="T113" s="34">
        <f t="shared" si="31"/>
        <v>0</v>
      </c>
      <c r="U113" s="34">
        <f t="shared" si="32"/>
        <v>0</v>
      </c>
      <c r="X113" s="72" t="str">
        <f t="shared" si="33"/>
        <v/>
      </c>
      <c r="Y113" s="35"/>
      <c r="Z113" s="34" t="str">
        <f t="shared" si="34"/>
        <v/>
      </c>
      <c r="AA113" s="80" t="str">
        <f t="shared" si="35"/>
        <v/>
      </c>
    </row>
    <row r="114" spans="1:30" ht="25.5" customHeight="1" x14ac:dyDescent="0.25">
      <c r="A114" s="91"/>
      <c r="B114" s="78" t="str">
        <f t="shared" si="27"/>
        <v/>
      </c>
      <c r="J114" s="60" t="str">
        <f>IF(G114&lt;&gt;"",VLOOKUP(G114,'nhân viên sale'!$A$2:$B$1596,2,0),"")</f>
        <v/>
      </c>
      <c r="L114" s="31" t="str">
        <f t="shared" si="28"/>
        <v/>
      </c>
      <c r="M114" s="20"/>
      <c r="N114" s="50" t="str">
        <f t="shared" si="29"/>
        <v/>
      </c>
      <c r="Q114" s="32" t="str">
        <f t="shared" si="30"/>
        <v/>
      </c>
      <c r="T114" s="34">
        <f t="shared" si="31"/>
        <v>0</v>
      </c>
      <c r="U114" s="34">
        <f t="shared" si="32"/>
        <v>0</v>
      </c>
      <c r="X114" s="72" t="str">
        <f t="shared" si="33"/>
        <v/>
      </c>
      <c r="Y114" s="35"/>
      <c r="Z114" s="34" t="str">
        <f t="shared" si="34"/>
        <v/>
      </c>
      <c r="AA114" s="80" t="str">
        <f>IF(I114&lt;&gt;"",AA113,"")</f>
        <v/>
      </c>
      <c r="AB114" s="89"/>
      <c r="AC114" s="89"/>
      <c r="AD114" s="89"/>
    </row>
    <row r="115" spans="1:30" ht="25.5" customHeight="1" x14ac:dyDescent="0.25">
      <c r="A115" s="91"/>
      <c r="B115" s="78" t="str">
        <f t="shared" si="27"/>
        <v/>
      </c>
      <c r="J115" s="60" t="str">
        <f>IF(G115&lt;&gt;"",VLOOKUP(G115,'nhân viên sale'!$A$2:$B$1596,2,0),"")</f>
        <v/>
      </c>
      <c r="L115" s="31" t="str">
        <f t="shared" si="28"/>
        <v/>
      </c>
      <c r="M115" s="20"/>
      <c r="N115" s="50" t="str">
        <f t="shared" si="29"/>
        <v/>
      </c>
      <c r="Q115" s="32" t="str">
        <f t="shared" si="30"/>
        <v/>
      </c>
      <c r="T115" s="34">
        <f t="shared" si="31"/>
        <v>0</v>
      </c>
      <c r="U115" s="34">
        <f t="shared" si="32"/>
        <v>0</v>
      </c>
      <c r="X115" s="72" t="str">
        <f t="shared" si="33"/>
        <v/>
      </c>
      <c r="Y115" s="35"/>
      <c r="Z115" s="34" t="str">
        <f t="shared" si="34"/>
        <v/>
      </c>
      <c r="AA115" s="80" t="str">
        <f t="shared" ref="AA115:AA146" si="36">IF(I115&lt;&gt;"",IF(I115=I114,AA114,AA114+1),"")</f>
        <v/>
      </c>
      <c r="AB115" s="89"/>
      <c r="AC115" s="89"/>
      <c r="AD115" s="89"/>
    </row>
    <row r="116" spans="1:30" ht="25.5" customHeight="1" x14ac:dyDescent="0.25">
      <c r="A116" s="91"/>
      <c r="B116" s="78" t="str">
        <f t="shared" si="27"/>
        <v/>
      </c>
      <c r="J116" s="60" t="str">
        <f>IF(G116&lt;&gt;"",VLOOKUP(G116,'nhân viên sale'!$A$2:$B$1596,2,0),"")</f>
        <v/>
      </c>
      <c r="L116" s="31" t="str">
        <f t="shared" si="28"/>
        <v/>
      </c>
      <c r="M116" s="20"/>
      <c r="N116" s="50" t="str">
        <f t="shared" si="29"/>
        <v/>
      </c>
      <c r="Q116" s="32" t="str">
        <f t="shared" si="30"/>
        <v/>
      </c>
      <c r="T116" s="34">
        <f t="shared" si="31"/>
        <v>0</v>
      </c>
      <c r="U116" s="34">
        <f t="shared" si="32"/>
        <v>0</v>
      </c>
      <c r="X116" s="72" t="str">
        <f t="shared" si="33"/>
        <v/>
      </c>
      <c r="Y116" s="35"/>
      <c r="Z116" s="34" t="str">
        <f t="shared" si="34"/>
        <v/>
      </c>
      <c r="AA116" s="80" t="str">
        <f t="shared" si="36"/>
        <v/>
      </c>
      <c r="AB116" s="89"/>
      <c r="AC116" s="89"/>
      <c r="AD116" s="89"/>
    </row>
    <row r="117" spans="1:30" ht="25.5" customHeight="1" x14ac:dyDescent="0.25">
      <c r="A117" s="91"/>
      <c r="B117" s="78" t="str">
        <f t="shared" si="27"/>
        <v/>
      </c>
      <c r="J117" s="60" t="str">
        <f>IF(G117&lt;&gt;"",VLOOKUP(G117,'nhân viên sale'!$A$2:$B$1596,2,0),"")</f>
        <v/>
      </c>
      <c r="L117" s="31" t="str">
        <f t="shared" si="28"/>
        <v/>
      </c>
      <c r="M117" s="20"/>
      <c r="N117" s="50" t="str">
        <f t="shared" si="29"/>
        <v/>
      </c>
      <c r="Q117" s="32" t="str">
        <f t="shared" si="30"/>
        <v/>
      </c>
      <c r="T117" s="34">
        <f t="shared" si="31"/>
        <v>0</v>
      </c>
      <c r="U117" s="34">
        <f t="shared" si="32"/>
        <v>0</v>
      </c>
      <c r="X117" s="72" t="str">
        <f t="shared" si="33"/>
        <v/>
      </c>
      <c r="Y117" s="35"/>
      <c r="Z117" s="34" t="str">
        <f t="shared" si="34"/>
        <v/>
      </c>
      <c r="AA117" s="80" t="str">
        <f t="shared" si="36"/>
        <v/>
      </c>
      <c r="AB117" s="89"/>
      <c r="AC117" s="89"/>
      <c r="AD117" s="89"/>
    </row>
    <row r="118" spans="1:30" ht="25.5" customHeight="1" x14ac:dyDescent="0.25">
      <c r="A118" s="91"/>
      <c r="B118" s="78" t="str">
        <f t="shared" si="27"/>
        <v/>
      </c>
      <c r="J118" s="60" t="str">
        <f>IF(G118&lt;&gt;"",VLOOKUP(G118,'nhân viên sale'!$A$2:$B$1596,2,0),"")</f>
        <v/>
      </c>
      <c r="L118" s="31" t="str">
        <f t="shared" si="28"/>
        <v/>
      </c>
      <c r="M118" s="20"/>
      <c r="N118" s="50" t="str">
        <f t="shared" si="29"/>
        <v/>
      </c>
      <c r="Q118" s="32" t="str">
        <f t="shared" si="30"/>
        <v/>
      </c>
      <c r="T118" s="34">
        <f t="shared" si="31"/>
        <v>0</v>
      </c>
      <c r="U118" s="34">
        <f t="shared" si="32"/>
        <v>0</v>
      </c>
      <c r="X118" s="72" t="str">
        <f t="shared" si="33"/>
        <v/>
      </c>
      <c r="Y118" s="35"/>
      <c r="Z118" s="34" t="str">
        <f t="shared" si="34"/>
        <v/>
      </c>
      <c r="AA118" s="80" t="str">
        <f t="shared" si="36"/>
        <v/>
      </c>
    </row>
    <row r="119" spans="1:30" ht="25.5" customHeight="1" x14ac:dyDescent="0.25">
      <c r="A119" s="91"/>
      <c r="B119" s="78" t="str">
        <f t="shared" si="27"/>
        <v/>
      </c>
      <c r="J119" s="60" t="str">
        <f>IF(G119&lt;&gt;"",VLOOKUP(G119,'nhân viên sale'!$A$2:$B$1596,2,0),"")</f>
        <v/>
      </c>
      <c r="L119" s="31" t="str">
        <f t="shared" si="28"/>
        <v/>
      </c>
      <c r="M119" s="20"/>
      <c r="N119" s="50" t="str">
        <f t="shared" si="29"/>
        <v/>
      </c>
      <c r="Q119" s="32" t="str">
        <f t="shared" si="30"/>
        <v/>
      </c>
      <c r="T119" s="34">
        <f t="shared" si="31"/>
        <v>0</v>
      </c>
      <c r="U119" s="34">
        <f t="shared" si="32"/>
        <v>0</v>
      </c>
      <c r="X119" s="72" t="str">
        <f t="shared" si="33"/>
        <v/>
      </c>
      <c r="Y119" s="35"/>
      <c r="Z119" s="34" t="str">
        <f t="shared" si="34"/>
        <v/>
      </c>
      <c r="AA119" s="80" t="str">
        <f t="shared" si="36"/>
        <v/>
      </c>
    </row>
    <row r="120" spans="1:30" ht="25.5" customHeight="1" x14ac:dyDescent="0.25">
      <c r="A120" s="91"/>
      <c r="B120" s="78" t="str">
        <f t="shared" si="27"/>
        <v/>
      </c>
      <c r="J120" s="60" t="str">
        <f>IF(G120&lt;&gt;"",VLOOKUP(G120,'nhân viên sale'!$A$2:$B$1596,2,0),"")</f>
        <v/>
      </c>
      <c r="L120" s="31" t="str">
        <f t="shared" si="28"/>
        <v/>
      </c>
      <c r="M120" s="20"/>
      <c r="N120" s="50" t="str">
        <f t="shared" si="29"/>
        <v/>
      </c>
      <c r="Q120" s="32" t="str">
        <f t="shared" si="30"/>
        <v/>
      </c>
      <c r="T120" s="34">
        <f t="shared" si="31"/>
        <v>0</v>
      </c>
      <c r="U120" s="34">
        <f t="shared" si="32"/>
        <v>0</v>
      </c>
      <c r="X120" s="72" t="str">
        <f t="shared" si="33"/>
        <v/>
      </c>
      <c r="Y120" s="35"/>
      <c r="Z120" s="34" t="str">
        <f t="shared" si="34"/>
        <v/>
      </c>
      <c r="AA120" s="80" t="str">
        <f t="shared" si="36"/>
        <v/>
      </c>
    </row>
    <row r="121" spans="1:30" ht="25.5" customHeight="1" x14ac:dyDescent="0.25">
      <c r="A121" s="91"/>
      <c r="B121" s="78" t="str">
        <f t="shared" si="27"/>
        <v/>
      </c>
      <c r="J121" s="60" t="str">
        <f>IF(G121&lt;&gt;"",VLOOKUP(G121,'nhân viên sale'!$A$2:$B$1596,2,0),"")</f>
        <v/>
      </c>
      <c r="L121" s="31" t="str">
        <f t="shared" si="28"/>
        <v/>
      </c>
      <c r="M121" s="20"/>
      <c r="N121" s="50" t="str">
        <f t="shared" si="29"/>
        <v/>
      </c>
      <c r="Q121" s="32" t="str">
        <f t="shared" si="30"/>
        <v/>
      </c>
      <c r="T121" s="34">
        <f t="shared" si="31"/>
        <v>0</v>
      </c>
      <c r="U121" s="34">
        <f t="shared" si="32"/>
        <v>0</v>
      </c>
      <c r="X121" s="72" t="str">
        <f t="shared" si="33"/>
        <v/>
      </c>
      <c r="Y121" s="35"/>
      <c r="Z121" s="34" t="str">
        <f t="shared" si="34"/>
        <v/>
      </c>
      <c r="AA121" s="80" t="str">
        <f t="shared" si="36"/>
        <v/>
      </c>
    </row>
    <row r="122" spans="1:30" ht="25.5" customHeight="1" x14ac:dyDescent="0.25">
      <c r="A122" s="91"/>
      <c r="B122" s="78" t="str">
        <f t="shared" si="27"/>
        <v/>
      </c>
      <c r="J122" s="60" t="str">
        <f>IF(G122&lt;&gt;"",VLOOKUP(G122,'nhân viên sale'!$A$2:$B$1596,2,0),"")</f>
        <v/>
      </c>
      <c r="L122" s="31" t="str">
        <f t="shared" si="28"/>
        <v/>
      </c>
      <c r="M122" s="20"/>
      <c r="N122" s="50" t="str">
        <f t="shared" si="29"/>
        <v/>
      </c>
      <c r="Q122" s="32" t="str">
        <f t="shared" si="30"/>
        <v/>
      </c>
      <c r="T122" s="34">
        <f t="shared" si="31"/>
        <v>0</v>
      </c>
      <c r="U122" s="34">
        <f t="shared" si="32"/>
        <v>0</v>
      </c>
      <c r="X122" s="72" t="str">
        <f t="shared" si="33"/>
        <v/>
      </c>
      <c r="Y122" s="35"/>
      <c r="Z122" s="34" t="str">
        <f t="shared" si="34"/>
        <v/>
      </c>
      <c r="AA122" s="80" t="str">
        <f t="shared" si="36"/>
        <v/>
      </c>
    </row>
    <row r="123" spans="1:30" ht="25.5" customHeight="1" x14ac:dyDescent="0.25">
      <c r="A123" s="91"/>
      <c r="B123" s="78" t="str">
        <f t="shared" si="27"/>
        <v/>
      </c>
      <c r="J123" s="60" t="str">
        <f>IF(G123&lt;&gt;"",VLOOKUP(G123,'nhân viên sale'!$A$2:$B$1596,2,0),"")</f>
        <v/>
      </c>
      <c r="L123" s="31" t="str">
        <f t="shared" si="28"/>
        <v/>
      </c>
      <c r="M123" s="20"/>
      <c r="N123" s="50" t="str">
        <f t="shared" si="29"/>
        <v/>
      </c>
      <c r="Q123" s="32" t="str">
        <f t="shared" si="30"/>
        <v/>
      </c>
      <c r="T123" s="34">
        <f t="shared" si="31"/>
        <v>0</v>
      </c>
      <c r="U123" s="34">
        <f t="shared" si="32"/>
        <v>0</v>
      </c>
      <c r="X123" s="72" t="str">
        <f t="shared" si="33"/>
        <v/>
      </c>
      <c r="Y123" s="35"/>
      <c r="Z123" s="34" t="str">
        <f t="shared" si="34"/>
        <v/>
      </c>
      <c r="AA123" s="80" t="str">
        <f t="shared" si="36"/>
        <v/>
      </c>
    </row>
    <row r="124" spans="1:30" ht="25.5" customHeight="1" x14ac:dyDescent="0.25">
      <c r="A124" s="91"/>
      <c r="B124" s="78" t="str">
        <f t="shared" si="27"/>
        <v/>
      </c>
      <c r="J124" s="60" t="str">
        <f>IF(G124&lt;&gt;"",VLOOKUP(G124,'nhân viên sale'!$A$2:$B$1596,2,0),"")</f>
        <v/>
      </c>
      <c r="L124" s="31" t="str">
        <f t="shared" si="28"/>
        <v/>
      </c>
      <c r="M124" s="20"/>
      <c r="N124" s="50" t="str">
        <f t="shared" si="29"/>
        <v/>
      </c>
      <c r="Q124" s="32" t="str">
        <f t="shared" si="30"/>
        <v/>
      </c>
      <c r="T124" s="34">
        <f t="shared" si="31"/>
        <v>0</v>
      </c>
      <c r="U124" s="34">
        <f t="shared" si="32"/>
        <v>0</v>
      </c>
      <c r="X124" s="72" t="str">
        <f t="shared" si="33"/>
        <v/>
      </c>
      <c r="Y124" s="35"/>
      <c r="Z124" s="34" t="str">
        <f t="shared" si="34"/>
        <v/>
      </c>
      <c r="AA124" s="80" t="str">
        <f t="shared" si="36"/>
        <v/>
      </c>
    </row>
    <row r="125" spans="1:30" ht="25.5" customHeight="1" x14ac:dyDescent="0.25">
      <c r="A125" s="91"/>
      <c r="B125" s="78" t="str">
        <f t="shared" si="27"/>
        <v/>
      </c>
      <c r="J125" s="60" t="str">
        <f>IF(G125&lt;&gt;"",VLOOKUP(G125,'nhân viên sale'!$A$2:$B$1596,2,0),"")</f>
        <v/>
      </c>
      <c r="L125" s="31" t="str">
        <f t="shared" si="28"/>
        <v/>
      </c>
      <c r="M125" s="20"/>
      <c r="N125" s="50" t="str">
        <f t="shared" si="29"/>
        <v/>
      </c>
      <c r="Q125" s="32" t="str">
        <f t="shared" si="30"/>
        <v/>
      </c>
      <c r="T125" s="34">
        <f t="shared" si="31"/>
        <v>0</v>
      </c>
      <c r="U125" s="34">
        <f t="shared" si="32"/>
        <v>0</v>
      </c>
      <c r="X125" s="72" t="str">
        <f t="shared" si="33"/>
        <v/>
      </c>
      <c r="Y125" s="35"/>
      <c r="Z125" s="34" t="str">
        <f t="shared" si="34"/>
        <v/>
      </c>
      <c r="AA125" s="80" t="str">
        <f t="shared" si="36"/>
        <v/>
      </c>
    </row>
    <row r="126" spans="1:30" ht="25.5" customHeight="1" x14ac:dyDescent="0.25">
      <c r="A126" s="91"/>
      <c r="B126" s="78" t="str">
        <f t="shared" si="27"/>
        <v/>
      </c>
      <c r="J126" s="60" t="str">
        <f>IF(G126&lt;&gt;"",VLOOKUP(G126,'nhân viên sale'!$A$2:$B$1596,2,0),"")</f>
        <v/>
      </c>
      <c r="L126" s="31" t="str">
        <f t="shared" si="28"/>
        <v/>
      </c>
      <c r="M126" s="20"/>
      <c r="N126" s="50" t="str">
        <f t="shared" si="29"/>
        <v/>
      </c>
      <c r="Q126" s="32" t="str">
        <f t="shared" si="30"/>
        <v/>
      </c>
      <c r="T126" s="34">
        <f t="shared" si="31"/>
        <v>0</v>
      </c>
      <c r="U126" s="34">
        <f t="shared" si="32"/>
        <v>0</v>
      </c>
      <c r="X126" s="72" t="str">
        <f t="shared" si="33"/>
        <v/>
      </c>
      <c r="Y126" s="35"/>
      <c r="Z126" s="34" t="str">
        <f t="shared" si="34"/>
        <v/>
      </c>
      <c r="AA126" s="80" t="str">
        <f t="shared" si="36"/>
        <v/>
      </c>
    </row>
    <row r="127" spans="1:30" ht="25.5" customHeight="1" x14ac:dyDescent="0.25">
      <c r="A127" s="91"/>
      <c r="B127" s="78" t="str">
        <f t="shared" si="27"/>
        <v/>
      </c>
      <c r="J127" s="60" t="str">
        <f>IF(G127&lt;&gt;"",VLOOKUP(G127,'nhân viên sale'!$A$2:$B$1596,2,0),"")</f>
        <v/>
      </c>
      <c r="L127" s="31" t="str">
        <f t="shared" si="28"/>
        <v/>
      </c>
      <c r="M127" s="20"/>
      <c r="N127" s="50" t="str">
        <f t="shared" si="29"/>
        <v/>
      </c>
      <c r="Q127" s="32" t="str">
        <f t="shared" si="30"/>
        <v/>
      </c>
      <c r="T127" s="34">
        <f t="shared" si="31"/>
        <v>0</v>
      </c>
      <c r="U127" s="34">
        <f t="shared" si="32"/>
        <v>0</v>
      </c>
      <c r="X127" s="72" t="str">
        <f t="shared" si="33"/>
        <v/>
      </c>
      <c r="Y127" s="35"/>
      <c r="Z127" s="34" t="str">
        <f t="shared" si="34"/>
        <v/>
      </c>
      <c r="AA127" s="80" t="str">
        <f t="shared" si="36"/>
        <v/>
      </c>
    </row>
    <row r="128" spans="1:30" ht="25.5" customHeight="1" x14ac:dyDescent="0.25">
      <c r="A128" s="91"/>
      <c r="B128" s="78" t="str">
        <f t="shared" si="27"/>
        <v/>
      </c>
      <c r="J128" s="60" t="str">
        <f>IF(G128&lt;&gt;"",VLOOKUP(G128,'nhân viên sale'!$A$2:$B$1596,2,0),"")</f>
        <v/>
      </c>
      <c r="L128" s="31" t="str">
        <f t="shared" si="28"/>
        <v/>
      </c>
      <c r="M128" s="20"/>
      <c r="N128" s="50" t="str">
        <f t="shared" si="29"/>
        <v/>
      </c>
      <c r="Q128" s="32" t="str">
        <f t="shared" si="30"/>
        <v/>
      </c>
      <c r="T128" s="34">
        <f t="shared" si="31"/>
        <v>0</v>
      </c>
      <c r="U128" s="34">
        <f t="shared" si="32"/>
        <v>0</v>
      </c>
      <c r="X128" s="72" t="str">
        <f t="shared" si="33"/>
        <v/>
      </c>
      <c r="Y128" s="35"/>
      <c r="Z128" s="34" t="str">
        <f t="shared" si="34"/>
        <v/>
      </c>
      <c r="AA128" s="80" t="str">
        <f t="shared" si="36"/>
        <v/>
      </c>
    </row>
    <row r="129" spans="1:27" ht="25.5" customHeight="1" x14ac:dyDescent="0.25">
      <c r="A129" s="91"/>
      <c r="B129" s="78" t="str">
        <f t="shared" si="27"/>
        <v/>
      </c>
      <c r="J129" s="60" t="str">
        <f>IF(G129&lt;&gt;"",VLOOKUP(G129,'nhân viên sale'!$A$2:$B$1596,2,0),"")</f>
        <v/>
      </c>
      <c r="L129" s="31" t="str">
        <f t="shared" si="28"/>
        <v/>
      </c>
      <c r="N129" s="50" t="str">
        <f t="shared" si="29"/>
        <v/>
      </c>
      <c r="Q129" s="32" t="str">
        <f t="shared" si="30"/>
        <v/>
      </c>
      <c r="T129" s="34">
        <f t="shared" si="31"/>
        <v>0</v>
      </c>
      <c r="U129" s="34">
        <f t="shared" si="32"/>
        <v>0</v>
      </c>
      <c r="X129" s="72" t="str">
        <f t="shared" si="33"/>
        <v/>
      </c>
      <c r="Y129" s="35"/>
      <c r="Z129" s="34" t="str">
        <f t="shared" si="34"/>
        <v/>
      </c>
      <c r="AA129" s="80" t="str">
        <f t="shared" si="36"/>
        <v/>
      </c>
    </row>
    <row r="130" spans="1:27" ht="25.5" customHeight="1" x14ac:dyDescent="0.25">
      <c r="A130" s="91"/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/>
      </c>
      <c r="J130" s="60" t="str">
        <f>IF(G130&lt;&gt;"",VLOOKUP(G130,'nhân viên sale'!$A$2:$B$1596,2,0),"")</f>
        <v/>
      </c>
      <c r="L130" s="31" t="str">
        <f t="shared" ref="L130:L161" si="38">IF(K130&lt;&gt;"",VLOOKUP(K130,tenhang,2,0),"")</f>
        <v/>
      </c>
      <c r="N130" s="50" t="str">
        <f t="shared" ref="N130:N161" si="39">IF(K130&lt;&gt;"","K-C6","")</f>
        <v/>
      </c>
      <c r="Q130" s="32" t="str">
        <f t="shared" ref="Q130:Q161" si="40">IF(K130&lt;&gt;"",VLOOKUP(K130,tenhang,3,0),"")</f>
        <v/>
      </c>
      <c r="T130" s="34">
        <f t="shared" ref="T130:T161" si="41">IF(K130&lt;&gt;"",VLOOKUP(K130,tenhang,4,0),0)</f>
        <v>0</v>
      </c>
      <c r="U130" s="34">
        <f t="shared" ref="U130:U161" si="42">R130*T130</f>
        <v>0</v>
      </c>
      <c r="X130" s="72" t="str">
        <f t="shared" ref="X130:X161" si="43">IF(K130&lt;&gt;"",8,"")</f>
        <v/>
      </c>
      <c r="Y130" s="35"/>
      <c r="Z130" s="34" t="str">
        <f t="shared" ref="Z130:Z161" si="44">IF(K130&lt;&gt;"",ROUND(U130*X130*1%,0),"")</f>
        <v/>
      </c>
      <c r="AA130" s="80" t="str">
        <f t="shared" si="36"/>
        <v/>
      </c>
    </row>
    <row r="131" spans="1:27" ht="25.5" customHeight="1" x14ac:dyDescent="0.25">
      <c r="A131" s="91"/>
      <c r="B131" s="78" t="str">
        <f t="shared" si="37"/>
        <v/>
      </c>
      <c r="J131" s="60" t="str">
        <f>IF(G131&lt;&gt;"",VLOOKUP(G131,'nhân viên sale'!$A$2:$B$1596,2,0),"")</f>
        <v/>
      </c>
      <c r="L131" s="31" t="str">
        <f t="shared" si="38"/>
        <v/>
      </c>
      <c r="N131" s="50" t="str">
        <f t="shared" si="39"/>
        <v/>
      </c>
      <c r="Q131" s="32" t="str">
        <f t="shared" si="40"/>
        <v/>
      </c>
      <c r="T131" s="34">
        <f t="shared" si="41"/>
        <v>0</v>
      </c>
      <c r="U131" s="34">
        <f t="shared" si="42"/>
        <v>0</v>
      </c>
      <c r="X131" s="72" t="str">
        <f t="shared" si="43"/>
        <v/>
      </c>
      <c r="Y131" s="35"/>
      <c r="Z131" s="34" t="str">
        <f t="shared" si="44"/>
        <v/>
      </c>
      <c r="AA131" s="80" t="str">
        <f t="shared" si="36"/>
        <v/>
      </c>
    </row>
    <row r="132" spans="1:27" ht="25.5" customHeight="1" x14ac:dyDescent="0.25">
      <c r="A132" s="91"/>
      <c r="B132" s="78" t="str">
        <f t="shared" si="37"/>
        <v/>
      </c>
      <c r="J132" s="60" t="str">
        <f>IF(G132&lt;&gt;"",VLOOKUP(G132,'nhân viên sale'!$A$2:$B$1596,2,0),"")</f>
        <v/>
      </c>
      <c r="L132" s="31" t="str">
        <f t="shared" si="38"/>
        <v/>
      </c>
      <c r="N132" s="50" t="str">
        <f t="shared" si="39"/>
        <v/>
      </c>
      <c r="Q132" s="32" t="str">
        <f t="shared" si="40"/>
        <v/>
      </c>
      <c r="T132" s="34">
        <f t="shared" si="41"/>
        <v>0</v>
      </c>
      <c r="U132" s="34">
        <f t="shared" si="42"/>
        <v>0</v>
      </c>
      <c r="X132" s="72" t="str">
        <f t="shared" si="43"/>
        <v/>
      </c>
      <c r="Y132" s="35"/>
      <c r="Z132" s="34" t="str">
        <f t="shared" si="44"/>
        <v/>
      </c>
      <c r="AA132" s="80" t="str">
        <f t="shared" si="36"/>
        <v/>
      </c>
    </row>
    <row r="133" spans="1:27" ht="25.5" customHeight="1" x14ac:dyDescent="0.25">
      <c r="A133" s="91"/>
      <c r="B133" s="78" t="str">
        <f t="shared" si="37"/>
        <v/>
      </c>
      <c r="J133" s="60" t="str">
        <f>IF(G133&lt;&gt;"",VLOOKUP(G133,'nhân viên sale'!$A$2:$B$1596,2,0),"")</f>
        <v/>
      </c>
      <c r="L133" s="31" t="str">
        <f t="shared" si="38"/>
        <v/>
      </c>
      <c r="M133" s="86"/>
      <c r="N133" s="50" t="str">
        <f t="shared" si="39"/>
        <v/>
      </c>
      <c r="Q133" s="32" t="str">
        <f t="shared" si="40"/>
        <v/>
      </c>
      <c r="T133" s="34">
        <f t="shared" si="41"/>
        <v>0</v>
      </c>
      <c r="U133" s="34">
        <f t="shared" si="42"/>
        <v>0</v>
      </c>
      <c r="X133" s="72" t="str">
        <f t="shared" si="43"/>
        <v/>
      </c>
      <c r="Y133" s="35"/>
      <c r="Z133" s="34" t="str">
        <f t="shared" si="44"/>
        <v/>
      </c>
      <c r="AA133" s="80" t="str">
        <f t="shared" si="36"/>
        <v/>
      </c>
    </row>
    <row r="134" spans="1:27" ht="25.5" customHeight="1" x14ac:dyDescent="0.25">
      <c r="A134" s="91"/>
      <c r="B134" s="78" t="str">
        <f t="shared" si="37"/>
        <v/>
      </c>
      <c r="J134" s="60" t="str">
        <f>IF(G134&lt;&gt;"",VLOOKUP(G134,'nhân viên sale'!$A$2:$B$1596,2,0),"")</f>
        <v/>
      </c>
      <c r="L134" s="31" t="str">
        <f t="shared" si="38"/>
        <v/>
      </c>
      <c r="M134" s="86"/>
      <c r="N134" s="50" t="str">
        <f t="shared" si="39"/>
        <v/>
      </c>
      <c r="Q134" s="32" t="str">
        <f t="shared" si="40"/>
        <v/>
      </c>
      <c r="T134" s="34">
        <f t="shared" si="41"/>
        <v>0</v>
      </c>
      <c r="U134" s="34">
        <f t="shared" si="42"/>
        <v>0</v>
      </c>
      <c r="X134" s="72" t="str">
        <f t="shared" si="43"/>
        <v/>
      </c>
      <c r="Y134" s="35"/>
      <c r="Z134" s="34" t="str">
        <f t="shared" si="44"/>
        <v/>
      </c>
      <c r="AA134" s="80" t="str">
        <f t="shared" si="36"/>
        <v/>
      </c>
    </row>
    <row r="135" spans="1:27" ht="25.5" customHeight="1" x14ac:dyDescent="0.25">
      <c r="A135" s="91"/>
      <c r="B135" s="78" t="str">
        <f t="shared" si="37"/>
        <v/>
      </c>
      <c r="J135" s="60" t="str">
        <f>IF(G135&lt;&gt;"",VLOOKUP(G135,'nhân viên sale'!$A$2:$B$1596,2,0),"")</f>
        <v/>
      </c>
      <c r="L135" s="31" t="str">
        <f t="shared" si="38"/>
        <v/>
      </c>
      <c r="M135" s="86"/>
      <c r="N135" s="50" t="str">
        <f t="shared" si="39"/>
        <v/>
      </c>
      <c r="Q135" s="32" t="str">
        <f t="shared" si="40"/>
        <v/>
      </c>
      <c r="T135" s="34">
        <f t="shared" si="41"/>
        <v>0</v>
      </c>
      <c r="U135" s="34">
        <f t="shared" si="42"/>
        <v>0</v>
      </c>
      <c r="X135" s="72" t="str">
        <f t="shared" si="43"/>
        <v/>
      </c>
      <c r="Y135" s="35"/>
      <c r="Z135" s="34" t="str">
        <f t="shared" si="44"/>
        <v/>
      </c>
      <c r="AA135" s="80" t="str">
        <f t="shared" si="36"/>
        <v/>
      </c>
    </row>
    <row r="136" spans="1:27" ht="25.5" customHeight="1" x14ac:dyDescent="0.25">
      <c r="A136" s="91"/>
      <c r="B136" s="78" t="str">
        <f t="shared" si="37"/>
        <v/>
      </c>
      <c r="J136" s="60" t="str">
        <f>IF(G136&lt;&gt;"",VLOOKUP(G136,'nhân viên sale'!$A$2:$B$1596,2,0),"")</f>
        <v/>
      </c>
      <c r="L136" s="31" t="str">
        <f t="shared" si="38"/>
        <v/>
      </c>
      <c r="M136" s="86"/>
      <c r="N136" s="50" t="str">
        <f t="shared" si="39"/>
        <v/>
      </c>
      <c r="Q136" s="32" t="str">
        <f t="shared" si="40"/>
        <v/>
      </c>
      <c r="T136" s="34">
        <f t="shared" si="41"/>
        <v>0</v>
      </c>
      <c r="U136" s="34">
        <f t="shared" si="42"/>
        <v>0</v>
      </c>
      <c r="X136" s="72" t="str">
        <f t="shared" si="43"/>
        <v/>
      </c>
      <c r="Y136" s="35"/>
      <c r="Z136" s="34" t="str">
        <f t="shared" si="44"/>
        <v/>
      </c>
      <c r="AA136" s="80" t="str">
        <f t="shared" si="36"/>
        <v/>
      </c>
    </row>
    <row r="137" spans="1:27" ht="25.5" customHeight="1" x14ac:dyDescent="0.25">
      <c r="A137" s="91"/>
      <c r="B137" s="78" t="str">
        <f t="shared" si="37"/>
        <v/>
      </c>
      <c r="J137" s="60" t="str">
        <f>IF(G137&lt;&gt;"",VLOOKUP(G137,'nhân viên sale'!$A$2:$B$1596,2,0),"")</f>
        <v/>
      </c>
      <c r="L137" s="31" t="str">
        <f t="shared" si="38"/>
        <v/>
      </c>
      <c r="M137" s="86"/>
      <c r="N137" s="50" t="str">
        <f t="shared" si="39"/>
        <v/>
      </c>
      <c r="Q137" s="32" t="str">
        <f t="shared" si="40"/>
        <v/>
      </c>
      <c r="T137" s="34">
        <f t="shared" si="41"/>
        <v>0</v>
      </c>
      <c r="U137" s="34">
        <f t="shared" si="42"/>
        <v>0</v>
      </c>
      <c r="X137" s="72" t="str">
        <f t="shared" si="43"/>
        <v/>
      </c>
      <c r="Y137" s="35"/>
      <c r="Z137" s="34" t="str">
        <f t="shared" si="44"/>
        <v/>
      </c>
      <c r="AA137" s="80" t="str">
        <f t="shared" si="36"/>
        <v/>
      </c>
    </row>
    <row r="138" spans="1:27" ht="25.5" customHeight="1" x14ac:dyDescent="0.25">
      <c r="A138" s="91"/>
      <c r="B138" s="78" t="str">
        <f t="shared" si="37"/>
        <v/>
      </c>
      <c r="J138" s="60" t="str">
        <f>IF(G138&lt;&gt;"",VLOOKUP(G138,'nhân viên sale'!$A$2:$B$1596,2,0),"")</f>
        <v/>
      </c>
      <c r="L138" s="31" t="str">
        <f t="shared" si="38"/>
        <v/>
      </c>
      <c r="M138" s="86"/>
      <c r="N138" s="50" t="str">
        <f t="shared" si="39"/>
        <v/>
      </c>
      <c r="Q138" s="32" t="str">
        <f t="shared" si="40"/>
        <v/>
      </c>
      <c r="T138" s="34">
        <f t="shared" si="41"/>
        <v>0</v>
      </c>
      <c r="U138" s="34">
        <f t="shared" si="42"/>
        <v>0</v>
      </c>
      <c r="X138" s="72" t="str">
        <f t="shared" si="43"/>
        <v/>
      </c>
      <c r="Y138" s="35"/>
      <c r="Z138" s="34" t="str">
        <f t="shared" si="44"/>
        <v/>
      </c>
      <c r="AA138" s="80" t="str">
        <f t="shared" si="36"/>
        <v/>
      </c>
    </row>
    <row r="139" spans="1:27" ht="25.5" customHeight="1" x14ac:dyDescent="0.25">
      <c r="A139" s="91"/>
      <c r="B139" s="78" t="str">
        <f t="shared" si="37"/>
        <v/>
      </c>
      <c r="J139" s="60" t="str">
        <f>IF(G139&lt;&gt;"",VLOOKUP(G139,'nhân viên sale'!$A$2:$B$1596,2,0),"")</f>
        <v/>
      </c>
      <c r="L139" s="31" t="str">
        <f t="shared" si="38"/>
        <v/>
      </c>
      <c r="M139" s="86"/>
      <c r="N139" s="50" t="str">
        <f t="shared" si="39"/>
        <v/>
      </c>
      <c r="Q139" s="32" t="str">
        <f t="shared" si="40"/>
        <v/>
      </c>
      <c r="T139" s="34">
        <f t="shared" si="41"/>
        <v>0</v>
      </c>
      <c r="U139" s="34">
        <f t="shared" si="42"/>
        <v>0</v>
      </c>
      <c r="X139" s="72" t="str">
        <f t="shared" si="43"/>
        <v/>
      </c>
      <c r="Y139" s="35"/>
      <c r="Z139" s="34" t="str">
        <f t="shared" si="44"/>
        <v/>
      </c>
      <c r="AA139" s="80" t="str">
        <f t="shared" si="36"/>
        <v/>
      </c>
    </row>
    <row r="140" spans="1:27" ht="25.5" customHeight="1" x14ac:dyDescent="0.25">
      <c r="A140" s="91"/>
      <c r="B140" s="78" t="str">
        <f t="shared" si="37"/>
        <v/>
      </c>
      <c r="J140" s="60" t="str">
        <f>IF(G140&lt;&gt;"",VLOOKUP(G140,'nhân viên sale'!$A$2:$B$1596,2,0),"")</f>
        <v/>
      </c>
      <c r="L140" s="31" t="str">
        <f t="shared" si="38"/>
        <v/>
      </c>
      <c r="M140" s="86"/>
      <c r="N140" s="50" t="str">
        <f t="shared" si="39"/>
        <v/>
      </c>
      <c r="Q140" s="32" t="str">
        <f t="shared" si="40"/>
        <v/>
      </c>
      <c r="T140" s="34">
        <f t="shared" si="41"/>
        <v>0</v>
      </c>
      <c r="U140" s="34">
        <f t="shared" si="42"/>
        <v>0</v>
      </c>
      <c r="X140" s="72" t="str">
        <f t="shared" si="43"/>
        <v/>
      </c>
      <c r="Y140" s="35"/>
      <c r="Z140" s="34" t="str">
        <f t="shared" si="44"/>
        <v/>
      </c>
      <c r="AA140" s="80" t="str">
        <f t="shared" si="36"/>
        <v/>
      </c>
    </row>
    <row r="141" spans="1:27" ht="25.5" customHeight="1" x14ac:dyDescent="0.25">
      <c r="A141" s="91"/>
      <c r="B141" s="78" t="str">
        <f t="shared" si="37"/>
        <v/>
      </c>
      <c r="J141" s="60" t="str">
        <f>IF(G141&lt;&gt;"",VLOOKUP(G141,'nhân viên sale'!$A$2:$B$1596,2,0),"")</f>
        <v/>
      </c>
      <c r="L141" s="31" t="str">
        <f t="shared" si="38"/>
        <v/>
      </c>
      <c r="M141" s="86"/>
      <c r="N141" s="50" t="str">
        <f t="shared" si="39"/>
        <v/>
      </c>
      <c r="Q141" s="32" t="str">
        <f t="shared" si="40"/>
        <v/>
      </c>
      <c r="T141" s="34">
        <f t="shared" si="41"/>
        <v>0</v>
      </c>
      <c r="U141" s="34">
        <f t="shared" si="42"/>
        <v>0</v>
      </c>
      <c r="X141" s="72" t="str">
        <f t="shared" si="43"/>
        <v/>
      </c>
      <c r="Y141" s="35"/>
      <c r="Z141" s="34" t="str">
        <f t="shared" si="44"/>
        <v/>
      </c>
      <c r="AA141" s="80" t="str">
        <f t="shared" si="36"/>
        <v/>
      </c>
    </row>
    <row r="142" spans="1:27" ht="25.5" customHeight="1" x14ac:dyDescent="0.25">
      <c r="A142" s="91"/>
      <c r="B142" s="78" t="str">
        <f t="shared" si="37"/>
        <v/>
      </c>
      <c r="J142" s="60" t="str">
        <f>IF(G142&lt;&gt;"",VLOOKUP(G142,'nhân viên sale'!$A$2:$B$1596,2,0),"")</f>
        <v/>
      </c>
      <c r="L142" s="31" t="str">
        <f t="shared" si="38"/>
        <v/>
      </c>
      <c r="M142" s="86"/>
      <c r="N142" s="50" t="str">
        <f t="shared" si="39"/>
        <v/>
      </c>
      <c r="Q142" s="32" t="str">
        <f t="shared" si="40"/>
        <v/>
      </c>
      <c r="T142" s="34">
        <f t="shared" si="41"/>
        <v>0</v>
      </c>
      <c r="U142" s="34">
        <f t="shared" si="42"/>
        <v>0</v>
      </c>
      <c r="X142" s="72" t="str">
        <f t="shared" si="43"/>
        <v/>
      </c>
      <c r="Y142" s="35"/>
      <c r="Z142" s="34" t="str">
        <f t="shared" si="44"/>
        <v/>
      </c>
      <c r="AA142" s="80" t="str">
        <f t="shared" si="36"/>
        <v/>
      </c>
    </row>
    <row r="143" spans="1:27" ht="25.5" customHeight="1" x14ac:dyDescent="0.25">
      <c r="A143" s="91"/>
      <c r="B143" s="78" t="str">
        <f t="shared" si="37"/>
        <v/>
      </c>
      <c r="J143" s="60" t="str">
        <f>IF(G143&lt;&gt;"",VLOOKUP(G143,'nhân viên sale'!$A$2:$B$1596,2,0),"")</f>
        <v/>
      </c>
      <c r="L143" s="31" t="str">
        <f t="shared" si="38"/>
        <v/>
      </c>
      <c r="M143" s="86"/>
      <c r="N143" s="50" t="str">
        <f t="shared" si="39"/>
        <v/>
      </c>
      <c r="Q143" s="32" t="str">
        <f t="shared" si="40"/>
        <v/>
      </c>
      <c r="T143" s="34">
        <f t="shared" si="41"/>
        <v>0</v>
      </c>
      <c r="U143" s="34">
        <f t="shared" si="42"/>
        <v>0</v>
      </c>
      <c r="X143" s="72" t="str">
        <f t="shared" si="43"/>
        <v/>
      </c>
      <c r="Y143" s="35"/>
      <c r="Z143" s="34" t="str">
        <f t="shared" si="44"/>
        <v/>
      </c>
      <c r="AA143" s="80" t="str">
        <f t="shared" si="36"/>
        <v/>
      </c>
    </row>
    <row r="144" spans="1:27" ht="25.5" customHeight="1" x14ac:dyDescent="0.25">
      <c r="A144" s="91"/>
      <c r="B144" s="78" t="str">
        <f t="shared" si="37"/>
        <v/>
      </c>
      <c r="J144" s="60" t="str">
        <f>IF(G144&lt;&gt;"",VLOOKUP(G144,'nhân viên sale'!$A$2:$B$1596,2,0),"")</f>
        <v/>
      </c>
      <c r="L144" s="31" t="str">
        <f t="shared" si="38"/>
        <v/>
      </c>
      <c r="M144" s="86"/>
      <c r="N144" s="50" t="str">
        <f t="shared" si="39"/>
        <v/>
      </c>
      <c r="Q144" s="32" t="str">
        <f t="shared" si="40"/>
        <v/>
      </c>
      <c r="T144" s="34">
        <f t="shared" si="41"/>
        <v>0</v>
      </c>
      <c r="U144" s="34">
        <f t="shared" si="42"/>
        <v>0</v>
      </c>
      <c r="X144" s="72" t="str">
        <f t="shared" si="43"/>
        <v/>
      </c>
      <c r="Y144" s="35"/>
      <c r="Z144" s="34" t="str">
        <f t="shared" si="44"/>
        <v/>
      </c>
      <c r="AA144" s="80" t="str">
        <f t="shared" si="36"/>
        <v/>
      </c>
    </row>
    <row r="145" spans="1:27" ht="25.5" customHeight="1" x14ac:dyDescent="0.25">
      <c r="A145" s="91"/>
      <c r="B145" s="78" t="str">
        <f t="shared" si="37"/>
        <v/>
      </c>
      <c r="J145" s="60" t="str">
        <f>IF(G145&lt;&gt;"",VLOOKUP(G145,'nhân viên sale'!$A$2:$B$1596,2,0),"")</f>
        <v/>
      </c>
      <c r="L145" s="31" t="str">
        <f t="shared" si="38"/>
        <v/>
      </c>
      <c r="M145" s="86"/>
      <c r="N145" s="50" t="str">
        <f t="shared" si="39"/>
        <v/>
      </c>
      <c r="Q145" s="32" t="str">
        <f t="shared" si="40"/>
        <v/>
      </c>
      <c r="T145" s="34">
        <f t="shared" si="41"/>
        <v>0</v>
      </c>
      <c r="U145" s="34">
        <f t="shared" si="42"/>
        <v>0</v>
      </c>
      <c r="X145" s="72" t="str">
        <f t="shared" si="43"/>
        <v/>
      </c>
      <c r="Y145" s="35"/>
      <c r="Z145" s="34" t="str">
        <f t="shared" si="44"/>
        <v/>
      </c>
      <c r="AA145" s="80" t="str">
        <f t="shared" si="36"/>
        <v/>
      </c>
    </row>
    <row r="146" spans="1:27" ht="25.5" customHeight="1" x14ac:dyDescent="0.25">
      <c r="A146" s="91"/>
      <c r="B146" s="78" t="str">
        <f t="shared" si="37"/>
        <v/>
      </c>
      <c r="J146" s="60" t="str">
        <f>IF(G146&lt;&gt;"",VLOOKUP(G146,'nhân viên sale'!$A$2:$B$1596,2,0),"")</f>
        <v/>
      </c>
      <c r="L146" s="31" t="str">
        <f t="shared" si="38"/>
        <v/>
      </c>
      <c r="M146" s="86"/>
      <c r="N146" s="50" t="str">
        <f t="shared" si="39"/>
        <v/>
      </c>
      <c r="Q146" s="32" t="str">
        <f t="shared" si="40"/>
        <v/>
      </c>
      <c r="T146" s="34">
        <f t="shared" si="41"/>
        <v>0</v>
      </c>
      <c r="U146" s="34">
        <f t="shared" si="42"/>
        <v>0</v>
      </c>
      <c r="X146" s="72" t="str">
        <f t="shared" si="43"/>
        <v/>
      </c>
      <c r="Y146" s="35"/>
      <c r="Z146" s="34" t="str">
        <f t="shared" si="44"/>
        <v/>
      </c>
      <c r="AA146" s="80" t="str">
        <f t="shared" si="36"/>
        <v/>
      </c>
    </row>
    <row r="147" spans="1:27" ht="25.5" customHeight="1" x14ac:dyDescent="0.25">
      <c r="A147" s="91"/>
      <c r="B147" s="78" t="str">
        <f t="shared" si="37"/>
        <v/>
      </c>
      <c r="J147" s="60" t="str">
        <f>IF(G147&lt;&gt;"",VLOOKUP(G147,'nhân viên sale'!$A$2:$B$1596,2,0),"")</f>
        <v/>
      </c>
      <c r="L147" s="31" t="str">
        <f t="shared" si="38"/>
        <v/>
      </c>
      <c r="M147" s="86"/>
      <c r="N147" s="50" t="str">
        <f t="shared" si="39"/>
        <v/>
      </c>
      <c r="Q147" s="32" t="str">
        <f t="shared" si="40"/>
        <v/>
      </c>
      <c r="T147" s="34">
        <f t="shared" si="41"/>
        <v>0</v>
      </c>
      <c r="U147" s="34">
        <f t="shared" si="42"/>
        <v>0</v>
      </c>
      <c r="X147" s="72" t="str">
        <f t="shared" si="43"/>
        <v/>
      </c>
      <c r="Y147" s="35"/>
      <c r="Z147" s="34" t="str">
        <f t="shared" si="44"/>
        <v/>
      </c>
      <c r="AA147" s="80" t="str">
        <f t="shared" ref="AA147:AA168" si="45">IF(I147&lt;&gt;"",IF(I147=I146,AA146,AA146+1),"")</f>
        <v/>
      </c>
    </row>
    <row r="148" spans="1:27" ht="25.5" customHeight="1" x14ac:dyDescent="0.25">
      <c r="A148" s="91"/>
      <c r="B148" s="78" t="str">
        <f t="shared" si="37"/>
        <v/>
      </c>
      <c r="J148" s="60" t="str">
        <f>IF(G148&lt;&gt;"",VLOOKUP(G148,'nhân viên sale'!$A$2:$B$1596,2,0),"")</f>
        <v/>
      </c>
      <c r="L148" s="31" t="str">
        <f t="shared" si="38"/>
        <v/>
      </c>
      <c r="M148" s="86"/>
      <c r="N148" s="50" t="str">
        <f t="shared" si="39"/>
        <v/>
      </c>
      <c r="Q148" s="32" t="str">
        <f t="shared" si="40"/>
        <v/>
      </c>
      <c r="T148" s="34">
        <f t="shared" si="41"/>
        <v>0</v>
      </c>
      <c r="U148" s="34">
        <f t="shared" si="42"/>
        <v>0</v>
      </c>
      <c r="X148" s="72" t="str">
        <f t="shared" si="43"/>
        <v/>
      </c>
      <c r="Y148" s="35"/>
      <c r="Z148" s="34" t="str">
        <f t="shared" si="44"/>
        <v/>
      </c>
      <c r="AA148" s="80" t="str">
        <f t="shared" si="45"/>
        <v/>
      </c>
    </row>
    <row r="149" spans="1:27" ht="25.5" customHeight="1" x14ac:dyDescent="0.25">
      <c r="A149" s="91"/>
      <c r="B149" s="78" t="str">
        <f t="shared" si="37"/>
        <v/>
      </c>
      <c r="J149" s="60" t="str">
        <f>IF(G149&lt;&gt;"",VLOOKUP(G149,'nhân viên sale'!$A$2:$B$1596,2,0),"")</f>
        <v/>
      </c>
      <c r="L149" s="31" t="str">
        <f t="shared" si="38"/>
        <v/>
      </c>
      <c r="M149" s="86"/>
      <c r="N149" s="50" t="str">
        <f t="shared" si="39"/>
        <v/>
      </c>
      <c r="Q149" s="32" t="str">
        <f t="shared" si="40"/>
        <v/>
      </c>
      <c r="T149" s="34">
        <f t="shared" si="41"/>
        <v>0</v>
      </c>
      <c r="U149" s="34">
        <f t="shared" si="42"/>
        <v>0</v>
      </c>
      <c r="X149" s="72" t="str">
        <f t="shared" si="43"/>
        <v/>
      </c>
      <c r="Y149" s="35"/>
      <c r="Z149" s="34" t="str">
        <f t="shared" si="44"/>
        <v/>
      </c>
      <c r="AA149" s="80" t="str">
        <f t="shared" si="45"/>
        <v/>
      </c>
    </row>
    <row r="150" spans="1:27" ht="25.5" customHeight="1" x14ac:dyDescent="0.25">
      <c r="A150" s="91"/>
      <c r="B150" s="78" t="str">
        <f t="shared" si="37"/>
        <v/>
      </c>
      <c r="J150" s="60" t="str">
        <f>IF(G150&lt;&gt;"",VLOOKUP(G150,'nhân viên sale'!$A$2:$B$1596,2,0),"")</f>
        <v/>
      </c>
      <c r="L150" s="31" t="str">
        <f t="shared" si="38"/>
        <v/>
      </c>
      <c r="M150" s="86"/>
      <c r="N150" s="50" t="str">
        <f t="shared" si="39"/>
        <v/>
      </c>
      <c r="Q150" s="32" t="str">
        <f t="shared" si="40"/>
        <v/>
      </c>
      <c r="T150" s="34">
        <f t="shared" si="41"/>
        <v>0</v>
      </c>
      <c r="U150" s="34">
        <f t="shared" si="42"/>
        <v>0</v>
      </c>
      <c r="X150" s="72" t="str">
        <f t="shared" si="43"/>
        <v/>
      </c>
      <c r="Y150" s="35"/>
      <c r="Z150" s="34" t="str">
        <f t="shared" si="44"/>
        <v/>
      </c>
      <c r="AA150" s="80" t="str">
        <f t="shared" si="45"/>
        <v/>
      </c>
    </row>
    <row r="151" spans="1:27" ht="25.5" customHeight="1" x14ac:dyDescent="0.25">
      <c r="A151" s="91"/>
      <c r="B151" s="78" t="str">
        <f t="shared" si="37"/>
        <v/>
      </c>
      <c r="J151" s="60" t="str">
        <f>IF(G151&lt;&gt;"",VLOOKUP(G151,'nhân viên sale'!$A$2:$B$1596,2,0),"")</f>
        <v/>
      </c>
      <c r="L151" s="31" t="str">
        <f t="shared" si="38"/>
        <v/>
      </c>
      <c r="M151" s="86"/>
      <c r="N151" s="50" t="str">
        <f t="shared" si="39"/>
        <v/>
      </c>
      <c r="Q151" s="32" t="str">
        <f t="shared" si="40"/>
        <v/>
      </c>
      <c r="T151" s="34">
        <f t="shared" si="41"/>
        <v>0</v>
      </c>
      <c r="U151" s="34">
        <f t="shared" si="42"/>
        <v>0</v>
      </c>
      <c r="X151" s="72" t="str">
        <f t="shared" si="43"/>
        <v/>
      </c>
      <c r="Y151" s="35"/>
      <c r="Z151" s="34" t="str">
        <f t="shared" si="44"/>
        <v/>
      </c>
      <c r="AA151" s="80" t="str">
        <f t="shared" si="45"/>
        <v/>
      </c>
    </row>
    <row r="152" spans="1:27" ht="25.5" customHeight="1" x14ac:dyDescent="0.25">
      <c r="A152" s="91"/>
      <c r="B152" s="78" t="str">
        <f t="shared" si="37"/>
        <v/>
      </c>
      <c r="J152" s="60" t="str">
        <f>IF(G152&lt;&gt;"",VLOOKUP(G152,'nhân viên sale'!$A$2:$B$1596,2,0),"")</f>
        <v/>
      </c>
      <c r="L152" s="31" t="str">
        <f t="shared" si="38"/>
        <v/>
      </c>
      <c r="M152" s="86"/>
      <c r="N152" s="50" t="str">
        <f t="shared" si="39"/>
        <v/>
      </c>
      <c r="Q152" s="32" t="str">
        <f t="shared" si="40"/>
        <v/>
      </c>
      <c r="T152" s="34">
        <f t="shared" si="41"/>
        <v>0</v>
      </c>
      <c r="U152" s="34">
        <f t="shared" si="42"/>
        <v>0</v>
      </c>
      <c r="X152" s="72" t="str">
        <f t="shared" si="43"/>
        <v/>
      </c>
      <c r="Y152" s="35"/>
      <c r="Z152" s="34" t="str">
        <f t="shared" si="44"/>
        <v/>
      </c>
      <c r="AA152" s="80" t="str">
        <f t="shared" si="45"/>
        <v/>
      </c>
    </row>
    <row r="153" spans="1:27" ht="25.5" customHeight="1" x14ac:dyDescent="0.25">
      <c r="A153" s="91"/>
      <c r="B153" s="78" t="str">
        <f t="shared" si="37"/>
        <v/>
      </c>
      <c r="J153" s="60" t="str">
        <f>IF(G153&lt;&gt;"",VLOOKUP(G153,'nhân viên sale'!$A$2:$B$1596,2,0),"")</f>
        <v/>
      </c>
      <c r="L153" s="31" t="str">
        <f t="shared" si="38"/>
        <v/>
      </c>
      <c r="M153" s="86"/>
      <c r="N153" s="50" t="str">
        <f t="shared" si="39"/>
        <v/>
      </c>
      <c r="Q153" s="32" t="str">
        <f t="shared" si="40"/>
        <v/>
      </c>
      <c r="T153" s="34">
        <f t="shared" si="41"/>
        <v>0</v>
      </c>
      <c r="U153" s="34">
        <f t="shared" si="42"/>
        <v>0</v>
      </c>
      <c r="X153" s="72" t="str">
        <f t="shared" si="43"/>
        <v/>
      </c>
      <c r="Y153" s="35"/>
      <c r="Z153" s="34" t="str">
        <f t="shared" si="44"/>
        <v/>
      </c>
      <c r="AA153" s="80" t="str">
        <f t="shared" si="45"/>
        <v/>
      </c>
    </row>
    <row r="154" spans="1:27" ht="25.5" customHeight="1" x14ac:dyDescent="0.25">
      <c r="A154" s="91"/>
      <c r="B154" s="78" t="str">
        <f t="shared" si="37"/>
        <v/>
      </c>
      <c r="J154" s="60" t="str">
        <f>IF(G154&lt;&gt;"",VLOOKUP(G154,'nhân viên sale'!$A$2:$B$1596,2,0),"")</f>
        <v/>
      </c>
      <c r="L154" s="31" t="str">
        <f t="shared" si="38"/>
        <v/>
      </c>
      <c r="M154" s="86"/>
      <c r="N154" s="50" t="str">
        <f t="shared" si="39"/>
        <v/>
      </c>
      <c r="Q154" s="32" t="str">
        <f t="shared" si="40"/>
        <v/>
      </c>
      <c r="T154" s="34">
        <f t="shared" si="41"/>
        <v>0</v>
      </c>
      <c r="U154" s="34">
        <f t="shared" si="42"/>
        <v>0</v>
      </c>
      <c r="X154" s="72" t="str">
        <f t="shared" si="43"/>
        <v/>
      </c>
      <c r="Y154" s="35"/>
      <c r="Z154" s="34" t="str">
        <f t="shared" si="44"/>
        <v/>
      </c>
      <c r="AA154" s="80" t="str">
        <f t="shared" si="45"/>
        <v/>
      </c>
    </row>
    <row r="155" spans="1:27" ht="25.5" customHeight="1" x14ac:dyDescent="0.25">
      <c r="A155" s="91"/>
      <c r="B155" s="78" t="str">
        <f t="shared" si="37"/>
        <v/>
      </c>
      <c r="J155" s="60" t="str">
        <f>IF(G155&lt;&gt;"",VLOOKUP(G155,'nhân viên sale'!$A$2:$B$1596,2,0),"")</f>
        <v/>
      </c>
      <c r="L155" s="31" t="str">
        <f t="shared" si="38"/>
        <v/>
      </c>
      <c r="M155" s="86"/>
      <c r="N155" s="50" t="str">
        <f t="shared" si="39"/>
        <v/>
      </c>
      <c r="Q155" s="32" t="str">
        <f t="shared" si="40"/>
        <v/>
      </c>
      <c r="T155" s="34">
        <f t="shared" si="41"/>
        <v>0</v>
      </c>
      <c r="U155" s="34">
        <f t="shared" si="42"/>
        <v>0</v>
      </c>
      <c r="X155" s="72" t="str">
        <f t="shared" si="43"/>
        <v/>
      </c>
      <c r="Y155" s="35"/>
      <c r="Z155" s="34" t="str">
        <f t="shared" si="44"/>
        <v/>
      </c>
      <c r="AA155" s="80" t="str">
        <f t="shared" si="45"/>
        <v/>
      </c>
    </row>
    <row r="156" spans="1:27" ht="25.5" customHeight="1" x14ac:dyDescent="0.25">
      <c r="A156" s="91"/>
      <c r="B156" s="78" t="str">
        <f t="shared" si="37"/>
        <v/>
      </c>
      <c r="J156" s="60" t="str">
        <f>IF(G156&lt;&gt;"",VLOOKUP(G156,'nhân viên sale'!$A$2:$B$1596,2,0),"")</f>
        <v/>
      </c>
      <c r="L156" s="31" t="str">
        <f t="shared" si="38"/>
        <v/>
      </c>
      <c r="M156" s="86"/>
      <c r="N156" s="50" t="str">
        <f t="shared" si="39"/>
        <v/>
      </c>
      <c r="Q156" s="32" t="str">
        <f t="shared" si="40"/>
        <v/>
      </c>
      <c r="T156" s="34">
        <f t="shared" si="41"/>
        <v>0</v>
      </c>
      <c r="U156" s="34">
        <f t="shared" si="42"/>
        <v>0</v>
      </c>
      <c r="X156" s="72" t="str">
        <f t="shared" si="43"/>
        <v/>
      </c>
      <c r="Y156" s="35"/>
      <c r="Z156" s="34" t="str">
        <f t="shared" si="44"/>
        <v/>
      </c>
      <c r="AA156" s="80" t="str">
        <f t="shared" si="45"/>
        <v/>
      </c>
    </row>
    <row r="157" spans="1:27" ht="25.5" customHeight="1" x14ac:dyDescent="0.25">
      <c r="A157" s="91"/>
      <c r="B157" s="78" t="str">
        <f t="shared" si="37"/>
        <v/>
      </c>
      <c r="J157" s="60" t="str">
        <f>IF(G157&lt;&gt;"",VLOOKUP(G157,'nhân viên sale'!$A$2:$B$1596,2,0),"")</f>
        <v/>
      </c>
      <c r="L157" s="31" t="str">
        <f t="shared" si="38"/>
        <v/>
      </c>
      <c r="M157" s="86"/>
      <c r="N157" s="50" t="str">
        <f t="shared" si="39"/>
        <v/>
      </c>
      <c r="Q157" s="32" t="str">
        <f t="shared" si="40"/>
        <v/>
      </c>
      <c r="T157" s="34">
        <f t="shared" si="41"/>
        <v>0</v>
      </c>
      <c r="U157" s="34">
        <f t="shared" si="42"/>
        <v>0</v>
      </c>
      <c r="X157" s="72" t="str">
        <f t="shared" si="43"/>
        <v/>
      </c>
      <c r="Y157" s="35"/>
      <c r="Z157" s="34" t="str">
        <f t="shared" si="44"/>
        <v/>
      </c>
      <c r="AA157" s="80" t="str">
        <f t="shared" si="45"/>
        <v/>
      </c>
    </row>
    <row r="158" spans="1:27" ht="25.5" customHeight="1" x14ac:dyDescent="0.25">
      <c r="A158" s="91"/>
      <c r="B158" s="78" t="str">
        <f t="shared" si="37"/>
        <v/>
      </c>
      <c r="J158" s="60" t="str">
        <f>IF(G158&lt;&gt;"",VLOOKUP(G158,'nhân viên sale'!$A$2:$B$1596,2,0),"")</f>
        <v/>
      </c>
      <c r="L158" s="31" t="str">
        <f t="shared" si="38"/>
        <v/>
      </c>
      <c r="M158" s="86"/>
      <c r="N158" s="50" t="str">
        <f t="shared" si="39"/>
        <v/>
      </c>
      <c r="Q158" s="32" t="str">
        <f t="shared" si="40"/>
        <v/>
      </c>
      <c r="T158" s="34">
        <f t="shared" si="41"/>
        <v>0</v>
      </c>
      <c r="U158" s="34">
        <f t="shared" si="42"/>
        <v>0</v>
      </c>
      <c r="X158" s="72" t="str">
        <f t="shared" si="43"/>
        <v/>
      </c>
      <c r="Y158" s="35"/>
      <c r="Z158" s="34" t="str">
        <f t="shared" si="44"/>
        <v/>
      </c>
      <c r="AA158" s="80" t="str">
        <f t="shared" si="45"/>
        <v/>
      </c>
    </row>
    <row r="159" spans="1:27" ht="25.5" customHeight="1" x14ac:dyDescent="0.25">
      <c r="A159" s="91"/>
      <c r="B159" s="78" t="str">
        <f t="shared" si="37"/>
        <v/>
      </c>
      <c r="J159" s="60" t="str">
        <f>IF(G159&lt;&gt;"",VLOOKUP(G159,'nhân viên sale'!$A$2:$B$1596,2,0),"")</f>
        <v/>
      </c>
      <c r="L159" s="31" t="str">
        <f t="shared" si="38"/>
        <v/>
      </c>
      <c r="M159" s="86"/>
      <c r="N159" s="50" t="str">
        <f t="shared" si="39"/>
        <v/>
      </c>
      <c r="Q159" s="32" t="str">
        <f t="shared" si="40"/>
        <v/>
      </c>
      <c r="T159" s="34">
        <f t="shared" si="41"/>
        <v>0</v>
      </c>
      <c r="U159" s="34">
        <f t="shared" si="42"/>
        <v>0</v>
      </c>
      <c r="X159" s="72" t="str">
        <f t="shared" si="43"/>
        <v/>
      </c>
      <c r="Y159" s="35"/>
      <c r="Z159" s="34" t="str">
        <f t="shared" si="44"/>
        <v/>
      </c>
      <c r="AA159" s="80" t="str">
        <f t="shared" si="45"/>
        <v/>
      </c>
    </row>
    <row r="160" spans="1:27" ht="25.5" customHeight="1" x14ac:dyDescent="0.25">
      <c r="A160" s="91"/>
      <c r="B160" s="78" t="str">
        <f t="shared" si="37"/>
        <v/>
      </c>
      <c r="J160" s="60" t="str">
        <f>IF(G160&lt;&gt;"",VLOOKUP(G160,'nhân viên sale'!$A$2:$B$1596,2,0),"")</f>
        <v/>
      </c>
      <c r="L160" s="31" t="str">
        <f t="shared" si="38"/>
        <v/>
      </c>
      <c r="M160" s="86"/>
      <c r="N160" s="50" t="str">
        <f t="shared" si="39"/>
        <v/>
      </c>
      <c r="Q160" s="32" t="str">
        <f t="shared" si="40"/>
        <v/>
      </c>
      <c r="T160" s="34">
        <f t="shared" si="41"/>
        <v>0</v>
      </c>
      <c r="U160" s="34">
        <f t="shared" si="42"/>
        <v>0</v>
      </c>
      <c r="X160" s="72" t="str">
        <f t="shared" si="43"/>
        <v/>
      </c>
      <c r="Y160" s="35"/>
      <c r="Z160" s="34" t="str">
        <f t="shared" si="44"/>
        <v/>
      </c>
      <c r="AA160" s="80" t="str">
        <f t="shared" si="45"/>
        <v/>
      </c>
    </row>
    <row r="161" spans="1:27" ht="25.5" customHeight="1" x14ac:dyDescent="0.25">
      <c r="A161" s="91"/>
      <c r="B161" s="78" t="str">
        <f t="shared" si="37"/>
        <v/>
      </c>
      <c r="J161" s="60" t="str">
        <f>IF(G161&lt;&gt;"",VLOOKUP(G161,'nhân viên sale'!$A$2:$B$1596,2,0),"")</f>
        <v/>
      </c>
      <c r="L161" s="31" t="str">
        <f t="shared" si="38"/>
        <v/>
      </c>
      <c r="N161" s="50" t="str">
        <f t="shared" si="39"/>
        <v/>
      </c>
      <c r="Q161" s="32" t="str">
        <f t="shared" si="40"/>
        <v/>
      </c>
      <c r="T161" s="34">
        <f t="shared" si="41"/>
        <v>0</v>
      </c>
      <c r="U161" s="34">
        <f t="shared" si="42"/>
        <v>0</v>
      </c>
      <c r="X161" s="72" t="str">
        <f t="shared" si="43"/>
        <v/>
      </c>
      <c r="Y161" s="35"/>
      <c r="Z161" s="34" t="str">
        <f t="shared" si="44"/>
        <v/>
      </c>
      <c r="AA161" s="80" t="str">
        <f t="shared" si="45"/>
        <v/>
      </c>
    </row>
    <row r="162" spans="1:27" ht="25.5" customHeight="1" x14ac:dyDescent="0.25">
      <c r="A162" s="91"/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/>
      </c>
      <c r="J162" s="60" t="str">
        <f>IF(G162&lt;&gt;"",VLOOKUP(G162,'nhân viên sale'!$A$2:$B$1596,2,0),"")</f>
        <v/>
      </c>
      <c r="L162" s="31" t="str">
        <f t="shared" ref="L162:L168" si="47">IF(K162&lt;&gt;"",VLOOKUP(K162,tenhang,2,0),"")</f>
        <v/>
      </c>
      <c r="N162" s="50" t="str">
        <f t="shared" ref="N162:N168" si="48">IF(K162&lt;&gt;"","K-C6","")</f>
        <v/>
      </c>
      <c r="Q162" s="32" t="str">
        <f t="shared" ref="Q162:Q168" si="49">IF(K162&lt;&gt;"",VLOOKUP(K162,tenhang,3,0),"")</f>
        <v/>
      </c>
      <c r="T162" s="34">
        <f t="shared" ref="T162:T168" si="50">IF(K162&lt;&gt;"",VLOOKUP(K162,tenhang,4,0),0)</f>
        <v>0</v>
      </c>
      <c r="U162" s="34">
        <f t="shared" ref="U162:U168" si="51">R162*T162</f>
        <v>0</v>
      </c>
      <c r="X162" s="72" t="str">
        <f t="shared" ref="X162:X168" si="52">IF(K162&lt;&gt;"",8,"")</f>
        <v/>
      </c>
      <c r="Y162" s="35"/>
      <c r="Z162" s="34" t="str">
        <f t="shared" ref="Z162:Z168" si="53">IF(K162&lt;&gt;"",ROUND(U162*X162*1%,0),"")</f>
        <v/>
      </c>
      <c r="AA162" s="80" t="str">
        <f t="shared" si="45"/>
        <v/>
      </c>
    </row>
    <row r="163" spans="1:27" ht="25.5" customHeight="1" x14ac:dyDescent="0.25">
      <c r="A163" s="91"/>
      <c r="B163" s="78" t="str">
        <f t="shared" si="46"/>
        <v/>
      </c>
      <c r="J163" s="60" t="str">
        <f>IF(G163&lt;&gt;"",VLOOKUP(G163,'nhân viên sale'!$A$2:$B$1596,2,0),"")</f>
        <v/>
      </c>
      <c r="L163" s="31" t="str">
        <f t="shared" si="47"/>
        <v/>
      </c>
      <c r="N163" s="50" t="str">
        <f t="shared" si="48"/>
        <v/>
      </c>
      <c r="Q163" s="32" t="str">
        <f t="shared" si="49"/>
        <v/>
      </c>
      <c r="T163" s="34">
        <f t="shared" si="50"/>
        <v>0</v>
      </c>
      <c r="U163" s="34">
        <f t="shared" si="51"/>
        <v>0</v>
      </c>
      <c r="X163" s="72" t="str">
        <f t="shared" si="52"/>
        <v/>
      </c>
      <c r="Y163" s="35"/>
      <c r="Z163" s="34" t="str">
        <f t="shared" si="53"/>
        <v/>
      </c>
      <c r="AA163" s="80" t="str">
        <f t="shared" si="45"/>
        <v/>
      </c>
    </row>
    <row r="164" spans="1:27" ht="25.5" customHeight="1" x14ac:dyDescent="0.25">
      <c r="A164" s="91"/>
      <c r="B164" s="78" t="str">
        <f t="shared" si="46"/>
        <v/>
      </c>
      <c r="J164" s="60" t="str">
        <f>IF(G164&lt;&gt;"",VLOOKUP(G164,'nhân viên sale'!$A$2:$B$1596,2,0),"")</f>
        <v/>
      </c>
      <c r="L164" s="31" t="str">
        <f t="shared" si="47"/>
        <v/>
      </c>
      <c r="N164" s="50" t="str">
        <f t="shared" si="48"/>
        <v/>
      </c>
      <c r="Q164" s="32" t="str">
        <f t="shared" si="49"/>
        <v/>
      </c>
      <c r="T164" s="34">
        <f t="shared" si="50"/>
        <v>0</v>
      </c>
      <c r="U164" s="34">
        <f t="shared" si="51"/>
        <v>0</v>
      </c>
      <c r="X164" s="72" t="str">
        <f t="shared" si="52"/>
        <v/>
      </c>
      <c r="Y164" s="35"/>
      <c r="Z164" s="34" t="str">
        <f t="shared" si="53"/>
        <v/>
      </c>
      <c r="AA164" s="80" t="str">
        <f t="shared" si="45"/>
        <v/>
      </c>
    </row>
    <row r="165" spans="1:27" ht="25.5" customHeight="1" x14ac:dyDescent="0.25">
      <c r="A165" s="91"/>
      <c r="B165" s="78" t="str">
        <f t="shared" si="46"/>
        <v/>
      </c>
      <c r="J165" s="60" t="str">
        <f>IF(G165&lt;&gt;"",VLOOKUP(G165,'nhân viên sale'!$A$2:$B$1596,2,0),"")</f>
        <v/>
      </c>
      <c r="L165" s="31" t="str">
        <f t="shared" si="47"/>
        <v/>
      </c>
      <c r="M165" s="86"/>
      <c r="N165" s="50" t="str">
        <f t="shared" si="48"/>
        <v/>
      </c>
      <c r="Q165" s="32" t="str">
        <f t="shared" si="49"/>
        <v/>
      </c>
      <c r="T165" s="34">
        <f t="shared" si="50"/>
        <v>0</v>
      </c>
      <c r="U165" s="34">
        <f t="shared" si="51"/>
        <v>0</v>
      </c>
      <c r="X165" s="72" t="str">
        <f t="shared" si="52"/>
        <v/>
      </c>
      <c r="Y165" s="35"/>
      <c r="Z165" s="34" t="str">
        <f t="shared" si="53"/>
        <v/>
      </c>
      <c r="AA165" s="80" t="str">
        <f t="shared" si="45"/>
        <v/>
      </c>
    </row>
    <row r="166" spans="1:27" ht="25.5" customHeight="1" x14ac:dyDescent="0.25">
      <c r="A166" s="91"/>
      <c r="B166" s="78" t="str">
        <f t="shared" si="46"/>
        <v/>
      </c>
      <c r="J166" s="60" t="str">
        <f>IF(G166&lt;&gt;"",VLOOKUP(G166,'nhân viên sale'!$A$2:$B$1596,2,0),"")</f>
        <v/>
      </c>
      <c r="L166" s="31" t="str">
        <f t="shared" si="47"/>
        <v/>
      </c>
      <c r="M166" s="86"/>
      <c r="N166" s="50" t="str">
        <f t="shared" si="48"/>
        <v/>
      </c>
      <c r="Q166" s="32" t="str">
        <f t="shared" si="49"/>
        <v/>
      </c>
      <c r="T166" s="34">
        <f t="shared" si="50"/>
        <v>0</v>
      </c>
      <c r="U166" s="34">
        <f t="shared" si="51"/>
        <v>0</v>
      </c>
      <c r="X166" s="72" t="str">
        <f t="shared" si="52"/>
        <v/>
      </c>
      <c r="Y166" s="35"/>
      <c r="Z166" s="34" t="str">
        <f t="shared" si="53"/>
        <v/>
      </c>
      <c r="AA166" s="80" t="str">
        <f t="shared" si="45"/>
        <v/>
      </c>
    </row>
    <row r="167" spans="1:27" ht="25.5" customHeight="1" x14ac:dyDescent="0.25">
      <c r="A167" s="91"/>
      <c r="B167" s="78" t="str">
        <f t="shared" si="46"/>
        <v/>
      </c>
      <c r="J167" s="60" t="str">
        <f>IF(G167&lt;&gt;"",VLOOKUP(G167,'nhân viên sale'!$A$2:$B$1596,2,0),"")</f>
        <v/>
      </c>
      <c r="L167" s="31" t="str">
        <f t="shared" si="47"/>
        <v/>
      </c>
      <c r="M167" s="86"/>
      <c r="N167" s="50" t="str">
        <f t="shared" si="48"/>
        <v/>
      </c>
      <c r="Q167" s="32" t="str">
        <f t="shared" si="49"/>
        <v/>
      </c>
      <c r="T167" s="34">
        <f t="shared" si="50"/>
        <v>0</v>
      </c>
      <c r="U167" s="34">
        <f t="shared" si="51"/>
        <v>0</v>
      </c>
      <c r="X167" s="72" t="str">
        <f t="shared" si="52"/>
        <v/>
      </c>
      <c r="Y167" s="35"/>
      <c r="Z167" s="34" t="str">
        <f t="shared" si="53"/>
        <v/>
      </c>
      <c r="AA167" s="80" t="str">
        <f t="shared" si="45"/>
        <v/>
      </c>
    </row>
    <row r="168" spans="1:27" ht="25.5" customHeight="1" x14ac:dyDescent="0.25">
      <c r="A168" s="91"/>
      <c r="B168" s="78" t="str">
        <f t="shared" si="46"/>
        <v/>
      </c>
      <c r="J168" s="60" t="str">
        <f>IF(G168&lt;&gt;"",VLOOKUP(G168,'nhân viên sale'!$A$2:$B$1596,2,0),"")</f>
        <v/>
      </c>
      <c r="L168" s="31" t="str">
        <f t="shared" si="47"/>
        <v/>
      </c>
      <c r="M168" s="86"/>
      <c r="N168" s="50" t="str">
        <f t="shared" si="48"/>
        <v/>
      </c>
      <c r="Q168" s="32" t="str">
        <f t="shared" si="49"/>
        <v/>
      </c>
      <c r="T168" s="34">
        <f t="shared" si="50"/>
        <v>0</v>
      </c>
      <c r="U168" s="34">
        <f t="shared" si="51"/>
        <v>0</v>
      </c>
      <c r="X168" s="72" t="str">
        <f t="shared" si="52"/>
        <v/>
      </c>
      <c r="Y168" s="35"/>
      <c r="Z168" s="34" t="str">
        <f t="shared" si="53"/>
        <v/>
      </c>
      <c r="AA168" s="80" t="str">
        <f t="shared" si="45"/>
        <v/>
      </c>
    </row>
    <row r="169" spans="1:27" ht="25.5" customHeight="1" x14ac:dyDescent="0.25"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/>
      </c>
      <c r="J169" s="60" t="str">
        <f>IF(G169&lt;&gt;"",VLOOKUP(G169,'nhân viên sale'!$A$2:$B$1596,2,0),"")</f>
        <v/>
      </c>
      <c r="L169" s="31" t="str">
        <f t="shared" ref="L169:L193" si="55">IF(K169&lt;&gt;"",VLOOKUP(K169,tenhang,2,0),"")</f>
        <v/>
      </c>
      <c r="N169" s="50" t="str">
        <f t="shared" ref="N169:N194" si="56">IF(K169&lt;&gt;"","K-C6","")</f>
        <v/>
      </c>
      <c r="Q169" s="32" t="str">
        <f t="shared" ref="Q169:Q193" si="57">IF(K169&lt;&gt;"",VLOOKUP(K169,tenhang,3,0),"")</f>
        <v/>
      </c>
      <c r="T169" s="34">
        <f t="shared" ref="T169:T195" si="58">IF(K169&lt;&gt;"",VLOOKUP(K169,tenhang,4,0),0)</f>
        <v>0</v>
      </c>
      <c r="U169" s="34">
        <f t="shared" ref="U169:U195" si="59">R169*T169</f>
        <v>0</v>
      </c>
      <c r="X169" s="72" t="str">
        <f t="shared" ref="X169:X194" si="60">IF(K169&lt;&gt;"",8,"")</f>
        <v/>
      </c>
      <c r="Y169" s="35"/>
      <c r="Z169" s="34" t="str">
        <f t="shared" ref="Z169:Z194" si="61">IF(K169&lt;&gt;"",ROUND(U169*X169*1%,0),"")</f>
        <v/>
      </c>
      <c r="AA169" s="80" t="str">
        <f t="shared" ref="AA169:AA195" si="62">IF(I169&lt;&gt;"",IF(I169=I168,AA168,AA168+1),"")</f>
        <v/>
      </c>
    </row>
    <row r="170" spans="1:27" ht="25.5" customHeight="1" x14ac:dyDescent="0.25">
      <c r="B170" s="78" t="str">
        <f t="shared" si="54"/>
        <v/>
      </c>
      <c r="J170" s="60" t="str">
        <f>IF(G170&lt;&gt;"",VLOOKUP(G170,'nhân viên sale'!$A$2:$B$1596,2,0),"")</f>
        <v/>
      </c>
      <c r="L170" s="31" t="str">
        <f t="shared" si="55"/>
        <v/>
      </c>
      <c r="N170" s="50" t="str">
        <f t="shared" si="56"/>
        <v/>
      </c>
      <c r="Q170" s="32" t="str">
        <f t="shared" si="57"/>
        <v/>
      </c>
      <c r="T170" s="34">
        <f t="shared" si="58"/>
        <v>0</v>
      </c>
      <c r="U170" s="34">
        <f t="shared" si="59"/>
        <v>0</v>
      </c>
      <c r="X170" s="72" t="str">
        <f t="shared" si="60"/>
        <v/>
      </c>
      <c r="Y170" s="35"/>
      <c r="Z170" s="34" t="str">
        <f t="shared" si="61"/>
        <v/>
      </c>
      <c r="AA170" s="80" t="str">
        <f t="shared" si="62"/>
        <v/>
      </c>
    </row>
    <row r="171" spans="1:27" ht="25.5" customHeight="1" x14ac:dyDescent="0.25">
      <c r="B171" s="78" t="str">
        <f t="shared" si="54"/>
        <v/>
      </c>
      <c r="J171" s="60" t="str">
        <f>IF(G171&lt;&gt;"",VLOOKUP(G171,'nhân viên sale'!$A$2:$B$1596,2,0),"")</f>
        <v/>
      </c>
      <c r="L171" s="31" t="str">
        <f t="shared" si="55"/>
        <v/>
      </c>
      <c r="N171" s="50" t="str">
        <f t="shared" si="56"/>
        <v/>
      </c>
      <c r="Q171" s="32" t="str">
        <f t="shared" si="57"/>
        <v/>
      </c>
      <c r="T171" s="34">
        <f t="shared" si="58"/>
        <v>0</v>
      </c>
      <c r="U171" s="34">
        <f t="shared" si="59"/>
        <v>0</v>
      </c>
      <c r="X171" s="72" t="str">
        <f t="shared" si="60"/>
        <v/>
      </c>
      <c r="Y171" s="35"/>
      <c r="Z171" s="34" t="str">
        <f t="shared" si="61"/>
        <v/>
      </c>
      <c r="AA171" s="80" t="str">
        <f t="shared" si="62"/>
        <v/>
      </c>
    </row>
    <row r="172" spans="1:27" ht="25.5" customHeight="1" x14ac:dyDescent="0.25">
      <c r="B172" s="78" t="str">
        <f t="shared" si="54"/>
        <v/>
      </c>
      <c r="J172" s="60" t="str">
        <f>IF(G172&lt;&gt;"",VLOOKUP(G172,'nhân viên sale'!$A$2:$B$1596,2,0),"")</f>
        <v/>
      </c>
      <c r="L172" s="31" t="str">
        <f t="shared" si="55"/>
        <v/>
      </c>
      <c r="N172" s="50" t="str">
        <f t="shared" si="56"/>
        <v/>
      </c>
      <c r="Q172" s="32" t="str">
        <f t="shared" si="57"/>
        <v/>
      </c>
      <c r="T172" s="34">
        <f t="shared" si="58"/>
        <v>0</v>
      </c>
      <c r="U172" s="34">
        <f t="shared" si="59"/>
        <v>0</v>
      </c>
      <c r="X172" s="72" t="str">
        <f t="shared" si="60"/>
        <v/>
      </c>
      <c r="Y172" s="35"/>
      <c r="Z172" s="34" t="str">
        <f t="shared" si="61"/>
        <v/>
      </c>
      <c r="AA172" s="80" t="str">
        <f t="shared" si="62"/>
        <v/>
      </c>
    </row>
    <row r="173" spans="1:27" ht="25.5" customHeight="1" x14ac:dyDescent="0.25">
      <c r="B173" s="78" t="str">
        <f t="shared" si="54"/>
        <v/>
      </c>
      <c r="J173" s="60" t="str">
        <f>IF(G173&lt;&gt;"",VLOOKUP(G173,'nhân viên sale'!$A$2:$B$1596,2,0),"")</f>
        <v/>
      </c>
      <c r="L173" s="31" t="str">
        <f t="shared" si="55"/>
        <v/>
      </c>
      <c r="N173" s="50" t="str">
        <f t="shared" si="56"/>
        <v/>
      </c>
      <c r="Q173" s="32" t="str">
        <f t="shared" si="57"/>
        <v/>
      </c>
      <c r="T173" s="34">
        <f t="shared" si="58"/>
        <v>0</v>
      </c>
      <c r="U173" s="34">
        <f t="shared" si="59"/>
        <v>0</v>
      </c>
      <c r="X173" s="72" t="str">
        <f t="shared" si="60"/>
        <v/>
      </c>
      <c r="Y173" s="35"/>
      <c r="Z173" s="34" t="str">
        <f t="shared" si="61"/>
        <v/>
      </c>
      <c r="AA173" s="80" t="str">
        <f t="shared" si="62"/>
        <v/>
      </c>
    </row>
    <row r="174" spans="1:27" ht="25.5" customHeight="1" x14ac:dyDescent="0.25">
      <c r="B174" s="78" t="str">
        <f t="shared" si="54"/>
        <v/>
      </c>
      <c r="J174" s="60" t="str">
        <f>IF(G174&lt;&gt;"",VLOOKUP(G174,'nhân viên sale'!$A$2:$B$1596,2,0),"")</f>
        <v/>
      </c>
      <c r="L174" s="31" t="str">
        <f t="shared" si="55"/>
        <v/>
      </c>
      <c r="N174" s="50" t="str">
        <f t="shared" si="56"/>
        <v/>
      </c>
      <c r="Q174" s="32" t="str">
        <f t="shared" si="57"/>
        <v/>
      </c>
      <c r="T174" s="34">
        <f t="shared" si="58"/>
        <v>0</v>
      </c>
      <c r="U174" s="34">
        <f t="shared" si="59"/>
        <v>0</v>
      </c>
      <c r="X174" s="72" t="str">
        <f t="shared" si="60"/>
        <v/>
      </c>
      <c r="Y174" s="35"/>
      <c r="Z174" s="34" t="str">
        <f t="shared" si="61"/>
        <v/>
      </c>
      <c r="AA174" s="80" t="str">
        <f t="shared" si="62"/>
        <v/>
      </c>
    </row>
    <row r="175" spans="1:27" ht="25.5" customHeight="1" x14ac:dyDescent="0.25">
      <c r="B175" s="78" t="str">
        <f t="shared" si="54"/>
        <v/>
      </c>
      <c r="J175" s="60" t="str">
        <f>IF(G175&lt;&gt;"",VLOOKUP(G175,'nhân viên sale'!$A$2:$B$1596,2,0),"")</f>
        <v/>
      </c>
      <c r="L175" s="31" t="str">
        <f t="shared" si="55"/>
        <v/>
      </c>
      <c r="N175" s="50" t="str">
        <f t="shared" si="56"/>
        <v/>
      </c>
      <c r="Q175" s="32" t="str">
        <f t="shared" si="57"/>
        <v/>
      </c>
      <c r="T175" s="34">
        <f t="shared" si="58"/>
        <v>0</v>
      </c>
      <c r="U175" s="34">
        <f t="shared" si="59"/>
        <v>0</v>
      </c>
      <c r="X175" s="72" t="str">
        <f t="shared" si="60"/>
        <v/>
      </c>
      <c r="Y175" s="35"/>
      <c r="Z175" s="34" t="str">
        <f t="shared" si="61"/>
        <v/>
      </c>
      <c r="AA175" s="80" t="str">
        <f t="shared" si="62"/>
        <v/>
      </c>
    </row>
    <row r="176" spans="1:27" ht="25.5" customHeight="1" x14ac:dyDescent="0.25">
      <c r="B176" s="78" t="str">
        <f t="shared" si="54"/>
        <v/>
      </c>
      <c r="J176" s="60" t="str">
        <f>IF(G176&lt;&gt;"",VLOOKUP(G176,'nhân viên sale'!$A$2:$B$1596,2,0),"")</f>
        <v/>
      </c>
      <c r="L176" s="31" t="str">
        <f t="shared" si="55"/>
        <v/>
      </c>
      <c r="N176" s="50" t="str">
        <f t="shared" si="56"/>
        <v/>
      </c>
      <c r="Q176" s="32" t="str">
        <f t="shared" si="57"/>
        <v/>
      </c>
      <c r="T176" s="34">
        <f t="shared" si="58"/>
        <v>0</v>
      </c>
      <c r="U176" s="34">
        <f t="shared" si="59"/>
        <v>0</v>
      </c>
      <c r="X176" s="72" t="str">
        <f t="shared" si="60"/>
        <v/>
      </c>
      <c r="Y176" s="35"/>
      <c r="Z176" s="34" t="str">
        <f t="shared" si="61"/>
        <v/>
      </c>
      <c r="AA176" s="80" t="str">
        <f t="shared" si="62"/>
        <v/>
      </c>
    </row>
    <row r="177" spans="2:27" ht="25.5" customHeight="1" x14ac:dyDescent="0.25">
      <c r="B177" s="78" t="str">
        <f t="shared" si="54"/>
        <v/>
      </c>
      <c r="J177" s="60" t="str">
        <f>IF(G177&lt;&gt;"",VLOOKUP(G177,'nhân viên sale'!$A$2:$B$1596,2,0),"")</f>
        <v/>
      </c>
      <c r="L177" s="31" t="str">
        <f t="shared" si="55"/>
        <v/>
      </c>
      <c r="N177" s="50" t="str">
        <f t="shared" si="56"/>
        <v/>
      </c>
      <c r="Q177" s="32" t="str">
        <f t="shared" si="57"/>
        <v/>
      </c>
      <c r="T177" s="34">
        <f t="shared" si="58"/>
        <v>0</v>
      </c>
      <c r="U177" s="34">
        <f t="shared" si="59"/>
        <v>0</v>
      </c>
      <c r="X177" s="72" t="str">
        <f t="shared" si="60"/>
        <v/>
      </c>
      <c r="Y177" s="35"/>
      <c r="Z177" s="34" t="str">
        <f t="shared" si="61"/>
        <v/>
      </c>
      <c r="AA177" s="80" t="str">
        <f t="shared" si="62"/>
        <v/>
      </c>
    </row>
    <row r="178" spans="2:27" ht="25.5" customHeight="1" x14ac:dyDescent="0.25">
      <c r="B178" s="78" t="str">
        <f t="shared" si="54"/>
        <v/>
      </c>
      <c r="J178" s="60" t="str">
        <f>IF(G178&lt;&gt;"",VLOOKUP(G178,'nhân viên sale'!$A$2:$B$1596,2,0),"")</f>
        <v/>
      </c>
      <c r="L178" s="31" t="str">
        <f t="shared" si="55"/>
        <v/>
      </c>
      <c r="N178" s="50" t="str">
        <f t="shared" si="56"/>
        <v/>
      </c>
      <c r="Q178" s="32" t="str">
        <f t="shared" si="57"/>
        <v/>
      </c>
      <c r="T178" s="34">
        <f t="shared" si="58"/>
        <v>0</v>
      </c>
      <c r="U178" s="34">
        <f t="shared" si="59"/>
        <v>0</v>
      </c>
      <c r="X178" s="72" t="str">
        <f t="shared" si="60"/>
        <v/>
      </c>
      <c r="Y178" s="35"/>
      <c r="Z178" s="34" t="str">
        <f t="shared" si="61"/>
        <v/>
      </c>
      <c r="AA178" s="80" t="str">
        <f t="shared" si="62"/>
        <v/>
      </c>
    </row>
    <row r="179" spans="2:27" ht="25.5" customHeight="1" x14ac:dyDescent="0.25">
      <c r="B179" s="78" t="str">
        <f t="shared" si="54"/>
        <v/>
      </c>
      <c r="J179" s="60" t="str">
        <f>IF(G179&lt;&gt;"",VLOOKUP(G179,'nhân viên sale'!$A$2:$B$1596,2,0),"")</f>
        <v/>
      </c>
      <c r="L179" s="31" t="str">
        <f t="shared" si="55"/>
        <v/>
      </c>
      <c r="N179" s="50" t="str">
        <f t="shared" si="56"/>
        <v/>
      </c>
      <c r="Q179" s="32" t="str">
        <f t="shared" si="57"/>
        <v/>
      </c>
      <c r="T179" s="34">
        <f t="shared" si="58"/>
        <v>0</v>
      </c>
      <c r="U179" s="34">
        <f t="shared" si="59"/>
        <v>0</v>
      </c>
      <c r="X179" s="72" t="str">
        <f t="shared" si="60"/>
        <v/>
      </c>
      <c r="Y179" s="35"/>
      <c r="Z179" s="34" t="str">
        <f t="shared" si="61"/>
        <v/>
      </c>
      <c r="AA179" s="80" t="str">
        <f t="shared" si="62"/>
        <v/>
      </c>
    </row>
    <row r="180" spans="2:27" ht="25.5" customHeight="1" x14ac:dyDescent="0.25">
      <c r="B180" s="78" t="str">
        <f t="shared" si="54"/>
        <v/>
      </c>
      <c r="J180" s="60" t="str">
        <f>IF(G180&lt;&gt;"",VLOOKUP(G180,'nhân viên sale'!$A$2:$B$1596,2,0),"")</f>
        <v/>
      </c>
      <c r="L180" s="31" t="str">
        <f t="shared" si="55"/>
        <v/>
      </c>
      <c r="N180" s="50" t="str">
        <f t="shared" si="56"/>
        <v/>
      </c>
      <c r="Q180" s="32" t="str">
        <f t="shared" si="57"/>
        <v/>
      </c>
      <c r="T180" s="34">
        <f t="shared" si="58"/>
        <v>0</v>
      </c>
      <c r="U180" s="34">
        <f t="shared" si="59"/>
        <v>0</v>
      </c>
      <c r="X180" s="72" t="str">
        <f t="shared" si="60"/>
        <v/>
      </c>
      <c r="Y180" s="35"/>
      <c r="Z180" s="34" t="str">
        <f t="shared" si="61"/>
        <v/>
      </c>
      <c r="AA180" s="80" t="str">
        <f t="shared" si="62"/>
        <v/>
      </c>
    </row>
    <row r="181" spans="2:27" ht="25.5" customHeight="1" x14ac:dyDescent="0.25">
      <c r="B181" s="78" t="str">
        <f t="shared" si="54"/>
        <v/>
      </c>
      <c r="J181" s="60" t="str">
        <f>IF(G181&lt;&gt;"",VLOOKUP(G181,'nhân viên sale'!$A$2:$B$1596,2,0),"")</f>
        <v/>
      </c>
      <c r="L181" s="31" t="str">
        <f t="shared" si="55"/>
        <v/>
      </c>
      <c r="N181" s="50" t="str">
        <f t="shared" si="56"/>
        <v/>
      </c>
      <c r="Q181" s="32" t="str">
        <f t="shared" si="57"/>
        <v/>
      </c>
      <c r="T181" s="34">
        <f t="shared" si="58"/>
        <v>0</v>
      </c>
      <c r="U181" s="34">
        <f t="shared" si="59"/>
        <v>0</v>
      </c>
      <c r="X181" s="72" t="str">
        <f t="shared" si="60"/>
        <v/>
      </c>
      <c r="Y181" s="35"/>
      <c r="Z181" s="34" t="str">
        <f t="shared" si="61"/>
        <v/>
      </c>
      <c r="AA181" s="80" t="str">
        <f t="shared" si="62"/>
        <v/>
      </c>
    </row>
    <row r="182" spans="2:27" ht="25.5" customHeight="1" x14ac:dyDescent="0.25">
      <c r="B182" s="78" t="str">
        <f t="shared" si="54"/>
        <v/>
      </c>
      <c r="J182" s="60" t="str">
        <f>IF(G182&lt;&gt;"",VLOOKUP(G182,'nhân viên sale'!$A$2:$B$1596,2,0),"")</f>
        <v/>
      </c>
      <c r="L182" s="31" t="str">
        <f t="shared" si="55"/>
        <v/>
      </c>
      <c r="N182" s="50" t="str">
        <f t="shared" si="56"/>
        <v/>
      </c>
      <c r="Q182" s="32" t="str">
        <f t="shared" si="57"/>
        <v/>
      </c>
      <c r="T182" s="34">
        <f t="shared" si="58"/>
        <v>0</v>
      </c>
      <c r="U182" s="34">
        <f t="shared" si="59"/>
        <v>0</v>
      </c>
      <c r="X182" s="72" t="str">
        <f t="shared" si="60"/>
        <v/>
      </c>
      <c r="Y182" s="35"/>
      <c r="Z182" s="34" t="str">
        <f t="shared" si="61"/>
        <v/>
      </c>
      <c r="AA182" s="80" t="str">
        <f t="shared" si="62"/>
        <v/>
      </c>
    </row>
    <row r="183" spans="2:27" ht="25.5" customHeight="1" x14ac:dyDescent="0.25">
      <c r="B183" s="78" t="str">
        <f t="shared" si="54"/>
        <v/>
      </c>
      <c r="J183" s="60" t="str">
        <f>IF(G183&lt;&gt;"",VLOOKUP(G183,'nhân viên sale'!$A$2:$B$1596,2,0),"")</f>
        <v/>
      </c>
      <c r="L183" s="31" t="str">
        <f t="shared" si="55"/>
        <v/>
      </c>
      <c r="N183" s="50" t="str">
        <f t="shared" si="56"/>
        <v/>
      </c>
      <c r="Q183" s="32" t="str">
        <f t="shared" si="57"/>
        <v/>
      </c>
      <c r="T183" s="34">
        <f t="shared" si="58"/>
        <v>0</v>
      </c>
      <c r="U183" s="34">
        <f t="shared" si="59"/>
        <v>0</v>
      </c>
      <c r="X183" s="72" t="str">
        <f t="shared" si="60"/>
        <v/>
      </c>
      <c r="Y183" s="35"/>
      <c r="Z183" s="34" t="str">
        <f t="shared" si="61"/>
        <v/>
      </c>
      <c r="AA183" s="80" t="str">
        <f t="shared" si="62"/>
        <v/>
      </c>
    </row>
    <row r="184" spans="2:27" ht="25.5" customHeight="1" x14ac:dyDescent="0.25">
      <c r="B184" s="78" t="str">
        <f t="shared" si="54"/>
        <v/>
      </c>
      <c r="J184" s="60" t="str">
        <f>IF(G184&lt;&gt;"",VLOOKUP(G184,'nhân viên sale'!$A$2:$B$1596,2,0),"")</f>
        <v/>
      </c>
      <c r="L184" s="31" t="str">
        <f t="shared" si="55"/>
        <v/>
      </c>
      <c r="N184" s="50" t="str">
        <f t="shared" si="56"/>
        <v/>
      </c>
      <c r="Q184" s="32" t="str">
        <f t="shared" si="57"/>
        <v/>
      </c>
      <c r="T184" s="34">
        <f t="shared" si="58"/>
        <v>0</v>
      </c>
      <c r="U184" s="34">
        <f t="shared" si="59"/>
        <v>0</v>
      </c>
      <c r="X184" s="72" t="str">
        <f t="shared" si="60"/>
        <v/>
      </c>
      <c r="Y184" s="35"/>
      <c r="Z184" s="34" t="str">
        <f t="shared" si="61"/>
        <v/>
      </c>
      <c r="AA184" s="80" t="str">
        <f t="shared" si="62"/>
        <v/>
      </c>
    </row>
    <row r="185" spans="2:27" ht="25.5" customHeight="1" x14ac:dyDescent="0.25">
      <c r="B185" s="78" t="str">
        <f t="shared" si="54"/>
        <v/>
      </c>
      <c r="J185" s="60" t="str">
        <f>IF(G185&lt;&gt;"",VLOOKUP(G185,'nhân viên sale'!$A$2:$B$1596,2,0),"")</f>
        <v/>
      </c>
      <c r="L185" s="31" t="str">
        <f t="shared" si="55"/>
        <v/>
      </c>
      <c r="N185" s="50" t="str">
        <f t="shared" si="56"/>
        <v/>
      </c>
      <c r="Q185" s="32" t="str">
        <f t="shared" si="57"/>
        <v/>
      </c>
      <c r="T185" s="34">
        <f t="shared" si="58"/>
        <v>0</v>
      </c>
      <c r="U185" s="34">
        <f t="shared" si="59"/>
        <v>0</v>
      </c>
      <c r="X185" s="72" t="str">
        <f t="shared" si="60"/>
        <v/>
      </c>
      <c r="Y185" s="35"/>
      <c r="Z185" s="34" t="str">
        <f t="shared" si="61"/>
        <v/>
      </c>
      <c r="AA185" s="80" t="str">
        <f t="shared" si="62"/>
        <v/>
      </c>
    </row>
    <row r="186" spans="2:27" ht="25.5" customHeight="1" x14ac:dyDescent="0.25">
      <c r="B186" s="78" t="str">
        <f t="shared" si="54"/>
        <v/>
      </c>
      <c r="J186" s="60" t="str">
        <f>IF(G186&lt;&gt;"",VLOOKUP(G186,'nhân viên sale'!$A$2:$B$1596,2,0),"")</f>
        <v/>
      </c>
      <c r="L186" s="31" t="str">
        <f t="shared" si="55"/>
        <v/>
      </c>
      <c r="N186" s="50" t="str">
        <f t="shared" si="56"/>
        <v/>
      </c>
      <c r="Q186" s="32" t="str">
        <f t="shared" si="57"/>
        <v/>
      </c>
      <c r="T186" s="34">
        <f t="shared" si="58"/>
        <v>0</v>
      </c>
      <c r="U186" s="34">
        <f t="shared" si="59"/>
        <v>0</v>
      </c>
      <c r="X186" s="72" t="str">
        <f t="shared" si="60"/>
        <v/>
      </c>
      <c r="Y186" s="35"/>
      <c r="Z186" s="34" t="str">
        <f t="shared" si="61"/>
        <v/>
      </c>
      <c r="AA186" s="80" t="str">
        <f t="shared" si="62"/>
        <v/>
      </c>
    </row>
    <row r="187" spans="2:27" ht="25.5" customHeight="1" x14ac:dyDescent="0.25">
      <c r="B187" s="78" t="str">
        <f t="shared" si="54"/>
        <v/>
      </c>
      <c r="J187" s="60" t="str">
        <f>IF(G187&lt;&gt;"",VLOOKUP(G187,'nhân viên sale'!$A$2:$B$1596,2,0),"")</f>
        <v/>
      </c>
      <c r="L187" s="31" t="str">
        <f t="shared" si="55"/>
        <v/>
      </c>
      <c r="N187" s="50" t="str">
        <f t="shared" si="56"/>
        <v/>
      </c>
      <c r="Q187" s="32" t="str">
        <f t="shared" si="57"/>
        <v/>
      </c>
      <c r="T187" s="34">
        <f t="shared" si="58"/>
        <v>0</v>
      </c>
      <c r="U187" s="34">
        <f t="shared" si="59"/>
        <v>0</v>
      </c>
      <c r="X187" s="72" t="str">
        <f t="shared" si="60"/>
        <v/>
      </c>
      <c r="Y187" s="35"/>
      <c r="Z187" s="34" t="str">
        <f t="shared" si="61"/>
        <v/>
      </c>
      <c r="AA187" s="80" t="str">
        <f t="shared" si="62"/>
        <v/>
      </c>
    </row>
    <row r="188" spans="2:27" ht="25.5" customHeight="1" x14ac:dyDescent="0.25">
      <c r="B188" s="78" t="str">
        <f t="shared" si="54"/>
        <v/>
      </c>
      <c r="J188" s="60" t="str">
        <f>IF(G188&lt;&gt;"",VLOOKUP(G188,'nhân viên sale'!$A$2:$B$1596,2,0),"")</f>
        <v/>
      </c>
      <c r="L188" s="31" t="str">
        <f t="shared" si="55"/>
        <v/>
      </c>
      <c r="N188" s="50" t="str">
        <f t="shared" si="56"/>
        <v/>
      </c>
      <c r="Q188" s="32" t="str">
        <f t="shared" si="57"/>
        <v/>
      </c>
      <c r="T188" s="34">
        <f t="shared" si="58"/>
        <v>0</v>
      </c>
      <c r="U188" s="34">
        <f t="shared" si="59"/>
        <v>0</v>
      </c>
      <c r="X188" s="72" t="str">
        <f t="shared" si="60"/>
        <v/>
      </c>
      <c r="Y188" s="35"/>
      <c r="Z188" s="34" t="str">
        <f t="shared" si="61"/>
        <v/>
      </c>
      <c r="AA188" s="80" t="str">
        <f t="shared" si="62"/>
        <v/>
      </c>
    </row>
    <row r="189" spans="2:27" ht="25.5" customHeight="1" x14ac:dyDescent="0.25">
      <c r="B189" s="78" t="str">
        <f t="shared" si="54"/>
        <v/>
      </c>
      <c r="J189" s="60" t="str">
        <f>IF(G189&lt;&gt;"",VLOOKUP(G189,'nhân viên sale'!$A$2:$B$1596,2,0),"")</f>
        <v/>
      </c>
      <c r="L189" s="31" t="str">
        <f t="shared" si="55"/>
        <v/>
      </c>
      <c r="N189" s="50" t="str">
        <f t="shared" si="56"/>
        <v/>
      </c>
      <c r="Q189" s="32" t="str">
        <f t="shared" si="57"/>
        <v/>
      </c>
      <c r="T189" s="34">
        <f t="shared" si="58"/>
        <v>0</v>
      </c>
      <c r="U189" s="34">
        <f t="shared" si="59"/>
        <v>0</v>
      </c>
      <c r="X189" s="72" t="str">
        <f t="shared" si="60"/>
        <v/>
      </c>
      <c r="Y189" s="35"/>
      <c r="Z189" s="34" t="str">
        <f t="shared" si="61"/>
        <v/>
      </c>
      <c r="AA189" s="80" t="str">
        <f t="shared" si="62"/>
        <v/>
      </c>
    </row>
    <row r="190" spans="2:27" ht="25.5" customHeight="1" x14ac:dyDescent="0.25">
      <c r="B190" s="78" t="str">
        <f t="shared" si="54"/>
        <v/>
      </c>
      <c r="J190" s="60" t="str">
        <f>IF(G190&lt;&gt;"",VLOOKUP(G190,'nhân viên sale'!$A$2:$B$1596,2,0),"")</f>
        <v/>
      </c>
      <c r="L190" s="31" t="str">
        <f t="shared" si="55"/>
        <v/>
      </c>
      <c r="N190" s="50" t="str">
        <f t="shared" si="56"/>
        <v/>
      </c>
      <c r="Q190" s="32" t="str">
        <f t="shared" si="57"/>
        <v/>
      </c>
      <c r="T190" s="34">
        <f t="shared" si="58"/>
        <v>0</v>
      </c>
      <c r="U190" s="34">
        <f t="shared" si="59"/>
        <v>0</v>
      </c>
      <c r="X190" s="72" t="str">
        <f t="shared" si="60"/>
        <v/>
      </c>
      <c r="Y190" s="35"/>
      <c r="Z190" s="34" t="str">
        <f t="shared" si="61"/>
        <v/>
      </c>
      <c r="AA190" s="80" t="str">
        <f t="shared" si="62"/>
        <v/>
      </c>
    </row>
    <row r="191" spans="2:27" ht="25.5" customHeight="1" x14ac:dyDescent="0.25">
      <c r="B191" s="78" t="str">
        <f t="shared" si="54"/>
        <v/>
      </c>
      <c r="J191" s="60" t="str">
        <f>IF(G191&lt;&gt;"",VLOOKUP(G191,'nhân viên sale'!$A$2:$B$1596,2,0),"")</f>
        <v/>
      </c>
      <c r="L191" s="31" t="str">
        <f t="shared" si="55"/>
        <v/>
      </c>
      <c r="N191" s="50" t="str">
        <f t="shared" si="56"/>
        <v/>
      </c>
      <c r="Q191" s="32" t="str">
        <f t="shared" si="57"/>
        <v/>
      </c>
      <c r="T191" s="34">
        <f t="shared" si="58"/>
        <v>0</v>
      </c>
      <c r="U191" s="34">
        <f t="shared" si="59"/>
        <v>0</v>
      </c>
      <c r="X191" s="72" t="str">
        <f t="shared" si="60"/>
        <v/>
      </c>
      <c r="Y191" s="35"/>
      <c r="Z191" s="34" t="str">
        <f t="shared" si="61"/>
        <v/>
      </c>
      <c r="AA191" s="80" t="str">
        <f t="shared" si="62"/>
        <v/>
      </c>
    </row>
    <row r="192" spans="2:27" ht="25.5" customHeight="1" x14ac:dyDescent="0.25">
      <c r="B192" s="78" t="str">
        <f t="shared" si="54"/>
        <v/>
      </c>
      <c r="J192" s="60" t="str">
        <f>IF(G192&lt;&gt;"",VLOOKUP(G192,'nhân viên sale'!$A$2:$B$1596,2,0),"")</f>
        <v/>
      </c>
      <c r="L192" s="31" t="str">
        <f t="shared" si="55"/>
        <v/>
      </c>
      <c r="N192" s="50" t="str">
        <f t="shared" si="56"/>
        <v/>
      </c>
      <c r="Q192" s="32" t="str">
        <f t="shared" si="57"/>
        <v/>
      </c>
      <c r="T192" s="34">
        <f t="shared" si="58"/>
        <v>0</v>
      </c>
      <c r="U192" s="34">
        <f t="shared" si="59"/>
        <v>0</v>
      </c>
      <c r="X192" s="72" t="str">
        <f t="shared" si="60"/>
        <v/>
      </c>
      <c r="Y192" s="35"/>
      <c r="Z192" s="34" t="str">
        <f t="shared" si="61"/>
        <v/>
      </c>
      <c r="AA192" s="80" t="str">
        <f t="shared" si="62"/>
        <v/>
      </c>
    </row>
    <row r="193" spans="2:27" ht="25.5" customHeight="1" x14ac:dyDescent="0.25">
      <c r="B193" s="78" t="str">
        <f t="shared" si="54"/>
        <v/>
      </c>
      <c r="J193" s="60" t="str">
        <f>IF(G193&lt;&gt;"",VLOOKUP(G193,'nhân viên sale'!$A$2:$B$1596,2,0),"")</f>
        <v/>
      </c>
      <c r="L193" s="31" t="str">
        <f t="shared" si="55"/>
        <v/>
      </c>
      <c r="N193" s="50" t="str">
        <f t="shared" si="56"/>
        <v/>
      </c>
      <c r="Q193" s="32" t="str">
        <f t="shared" si="57"/>
        <v/>
      </c>
      <c r="T193" s="34">
        <f t="shared" si="58"/>
        <v>0</v>
      </c>
      <c r="U193" s="34">
        <f t="shared" si="59"/>
        <v>0</v>
      </c>
      <c r="X193" s="72" t="str">
        <f t="shared" si="60"/>
        <v/>
      </c>
      <c r="Y193" s="35"/>
      <c r="Z193" s="34" t="str">
        <f t="shared" si="61"/>
        <v/>
      </c>
      <c r="AA193" s="80" t="str">
        <f t="shared" si="62"/>
        <v/>
      </c>
    </row>
    <row r="194" spans="2:27" ht="25.5" customHeight="1" x14ac:dyDescent="0.25">
      <c r="B194" s="78" t="str">
        <f t="shared" si="54"/>
        <v/>
      </c>
      <c r="J194" s="60" t="str">
        <f>IF(G194&lt;&gt;"",VLOOKUP(G194,'nhân viên sale'!$A$2:$B$1596,2,0),"")</f>
        <v/>
      </c>
      <c r="L194" s="31" t="str">
        <f t="shared" ref="L194:L257" si="63">IF(K194&lt;&gt;"",VLOOKUP(K194,tenhang,2,0),"")</f>
        <v/>
      </c>
      <c r="N194" s="50" t="str">
        <f t="shared" si="56"/>
        <v/>
      </c>
      <c r="Q194" s="32" t="str">
        <f t="shared" ref="Q194:Q257" si="64">IF(K194&lt;&gt;"",VLOOKUP(K194,tenhang,3,0),"")</f>
        <v/>
      </c>
      <c r="T194" s="34">
        <f t="shared" si="58"/>
        <v>0</v>
      </c>
      <c r="U194" s="34">
        <f t="shared" si="59"/>
        <v>0</v>
      </c>
      <c r="X194" s="72" t="str">
        <f t="shared" si="60"/>
        <v/>
      </c>
      <c r="Y194" s="35"/>
      <c r="Z194" s="34" t="str">
        <f t="shared" si="61"/>
        <v/>
      </c>
      <c r="AA194" s="80" t="str">
        <f t="shared" si="62"/>
        <v/>
      </c>
    </row>
    <row r="195" spans="2:27" ht="25.5" customHeight="1" x14ac:dyDescent="0.25"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/>
      </c>
      <c r="J195" s="60" t="str">
        <f>IF(G195&lt;&gt;"",VLOOKUP(G195,'nhân viên sale'!$A$2:$B$1596,2,0),"")</f>
        <v/>
      </c>
      <c r="L195" s="31" t="str">
        <f t="shared" si="63"/>
        <v/>
      </c>
      <c r="N195" s="50" t="str">
        <f t="shared" ref="N195:N258" si="66">IF(K195&lt;&gt;"","K-C6","")</f>
        <v/>
      </c>
      <c r="Q195" s="32" t="str">
        <f t="shared" si="64"/>
        <v/>
      </c>
      <c r="T195" s="34">
        <f t="shared" si="58"/>
        <v>0</v>
      </c>
      <c r="U195" s="34">
        <f t="shared" si="59"/>
        <v>0</v>
      </c>
      <c r="X195" s="72" t="str">
        <f t="shared" ref="X195:X258" si="67">IF(K195&lt;&gt;"",8,"")</f>
        <v/>
      </c>
      <c r="Y195" s="35"/>
      <c r="Z195" s="34" t="str">
        <f t="shared" ref="Z195:Z258" si="68">IF(K195&lt;&gt;"",ROUND(U195*X195*1%,0),"")</f>
        <v/>
      </c>
      <c r="AA195" s="80" t="str">
        <f t="shared" si="62"/>
        <v/>
      </c>
    </row>
    <row r="196" spans="2:27" ht="25.5" customHeight="1" x14ac:dyDescent="0.25">
      <c r="B196" s="78" t="str">
        <f t="shared" si="65"/>
        <v/>
      </c>
      <c r="J196" s="60" t="str">
        <f>IF(G196&lt;&gt;"",VLOOKUP(G196,'nhân viên sale'!$A$2:$B$1596,2,0),"")</f>
        <v/>
      </c>
      <c r="L196" s="31" t="str">
        <f t="shared" si="63"/>
        <v/>
      </c>
      <c r="N196" s="50" t="str">
        <f t="shared" si="66"/>
        <v/>
      </c>
      <c r="Q196" s="32" t="str">
        <f t="shared" si="64"/>
        <v/>
      </c>
      <c r="T196" s="34">
        <f t="shared" ref="T196:T259" si="69">IF(K196&lt;&gt;"",VLOOKUP(K196,tenhang,4,0),0)</f>
        <v>0</v>
      </c>
      <c r="U196" s="34">
        <f t="shared" ref="U196:U259" si="70">R196*T196</f>
        <v>0</v>
      </c>
      <c r="X196" s="72" t="str">
        <f t="shared" si="67"/>
        <v/>
      </c>
      <c r="Y196" s="35"/>
      <c r="Z196" s="34" t="str">
        <f t="shared" si="68"/>
        <v/>
      </c>
      <c r="AA196" s="80" t="str">
        <f t="shared" ref="AA196:AA259" si="71">IF(I196&lt;&gt;"",IF(I196=I195,AA195,AA195+1),"")</f>
        <v/>
      </c>
    </row>
    <row r="197" spans="2:27" ht="25.5" customHeight="1" x14ac:dyDescent="0.25">
      <c r="B197" s="78" t="str">
        <f t="shared" si="65"/>
        <v/>
      </c>
      <c r="J197" s="60" t="str">
        <f>IF(G197&lt;&gt;"",VLOOKUP(G197,'nhân viên sale'!$A$2:$B$1596,2,0),"")</f>
        <v/>
      </c>
      <c r="L197" s="31" t="str">
        <f t="shared" si="63"/>
        <v/>
      </c>
      <c r="N197" s="50" t="str">
        <f t="shared" si="66"/>
        <v/>
      </c>
      <c r="Q197" s="32" t="str">
        <f t="shared" si="64"/>
        <v/>
      </c>
      <c r="T197" s="34">
        <f t="shared" si="69"/>
        <v>0</v>
      </c>
      <c r="U197" s="34">
        <f t="shared" si="70"/>
        <v>0</v>
      </c>
      <c r="X197" s="72" t="str">
        <f t="shared" si="67"/>
        <v/>
      </c>
      <c r="Y197" s="35"/>
      <c r="Z197" s="34" t="str">
        <f t="shared" si="68"/>
        <v/>
      </c>
      <c r="AA197" s="80" t="str">
        <f t="shared" si="71"/>
        <v/>
      </c>
    </row>
    <row r="198" spans="2:27" ht="25.5" customHeight="1" x14ac:dyDescent="0.25">
      <c r="B198" s="78" t="str">
        <f t="shared" si="65"/>
        <v/>
      </c>
      <c r="J198" s="60" t="str">
        <f>IF(G198&lt;&gt;"",VLOOKUP(G198,'nhân viên sale'!$A$2:$B$1596,2,0),"")</f>
        <v/>
      </c>
      <c r="L198" s="31" t="str">
        <f t="shared" si="63"/>
        <v/>
      </c>
      <c r="N198" s="50" t="str">
        <f t="shared" si="66"/>
        <v/>
      </c>
      <c r="Q198" s="32" t="str">
        <f t="shared" si="64"/>
        <v/>
      </c>
      <c r="T198" s="34">
        <f t="shared" si="69"/>
        <v>0</v>
      </c>
      <c r="U198" s="34">
        <f t="shared" si="70"/>
        <v>0</v>
      </c>
      <c r="X198" s="72" t="str">
        <f t="shared" si="67"/>
        <v/>
      </c>
      <c r="Y198" s="35"/>
      <c r="Z198" s="34" t="str">
        <f t="shared" si="68"/>
        <v/>
      </c>
      <c r="AA198" s="80" t="str">
        <f t="shared" si="71"/>
        <v/>
      </c>
    </row>
    <row r="199" spans="2:27" ht="25.5" customHeight="1" x14ac:dyDescent="0.25">
      <c r="B199" s="78" t="str">
        <f t="shared" si="65"/>
        <v/>
      </c>
      <c r="J199" s="60" t="str">
        <f>IF(G199&lt;&gt;"",VLOOKUP(G199,'nhân viên sale'!$A$2:$B$1596,2,0),"")</f>
        <v/>
      </c>
      <c r="L199" s="31" t="str">
        <f t="shared" si="63"/>
        <v/>
      </c>
      <c r="N199" s="50" t="str">
        <f t="shared" si="66"/>
        <v/>
      </c>
      <c r="Q199" s="32" t="str">
        <f t="shared" si="64"/>
        <v/>
      </c>
      <c r="T199" s="34">
        <f t="shared" si="69"/>
        <v>0</v>
      </c>
      <c r="U199" s="34">
        <f t="shared" si="70"/>
        <v>0</v>
      </c>
      <c r="X199" s="72" t="str">
        <f t="shared" si="67"/>
        <v/>
      </c>
      <c r="Y199" s="35"/>
      <c r="Z199" s="34" t="str">
        <f t="shared" si="68"/>
        <v/>
      </c>
      <c r="AA199" s="80" t="str">
        <f t="shared" si="71"/>
        <v/>
      </c>
    </row>
    <row r="200" spans="2:27" ht="25.5" customHeight="1" x14ac:dyDescent="0.25">
      <c r="B200" s="78" t="str">
        <f t="shared" si="65"/>
        <v/>
      </c>
      <c r="J200" s="60" t="str">
        <f>IF(G200&lt;&gt;"",VLOOKUP(G200,'nhân viên sale'!$A$2:$B$1596,2,0),"")</f>
        <v/>
      </c>
      <c r="L200" s="31" t="str">
        <f t="shared" si="63"/>
        <v/>
      </c>
      <c r="N200" s="50" t="str">
        <f t="shared" si="66"/>
        <v/>
      </c>
      <c r="Q200" s="32" t="str">
        <f t="shared" si="64"/>
        <v/>
      </c>
      <c r="T200" s="34">
        <f t="shared" si="69"/>
        <v>0</v>
      </c>
      <c r="U200" s="34">
        <f t="shared" si="70"/>
        <v>0</v>
      </c>
      <c r="X200" s="72" t="str">
        <f t="shared" si="67"/>
        <v/>
      </c>
      <c r="Y200" s="35"/>
      <c r="Z200" s="34" t="str">
        <f t="shared" si="68"/>
        <v/>
      </c>
      <c r="AA200" s="80" t="str">
        <f t="shared" si="71"/>
        <v/>
      </c>
    </row>
    <row r="201" spans="2:27" ht="25.5" customHeight="1" x14ac:dyDescent="0.25">
      <c r="B201" s="78" t="str">
        <f t="shared" si="65"/>
        <v/>
      </c>
      <c r="J201" s="60" t="str">
        <f>IF(G201&lt;&gt;"",VLOOKUP(G201,'nhân viên sale'!$A$2:$B$1596,2,0),"")</f>
        <v/>
      </c>
      <c r="L201" s="31" t="str">
        <f t="shared" si="63"/>
        <v/>
      </c>
      <c r="N201" s="50" t="str">
        <f t="shared" si="66"/>
        <v/>
      </c>
      <c r="Q201" s="32" t="str">
        <f t="shared" si="64"/>
        <v/>
      </c>
      <c r="T201" s="34">
        <f t="shared" si="69"/>
        <v>0</v>
      </c>
      <c r="U201" s="34">
        <f t="shared" si="70"/>
        <v>0</v>
      </c>
      <c r="X201" s="72" t="str">
        <f t="shared" si="67"/>
        <v/>
      </c>
      <c r="Y201" s="35"/>
      <c r="Z201" s="34" t="str">
        <f t="shared" si="68"/>
        <v/>
      </c>
      <c r="AA201" s="80" t="str">
        <f t="shared" si="71"/>
        <v/>
      </c>
    </row>
    <row r="202" spans="2:27" ht="25.5" customHeight="1" x14ac:dyDescent="0.25">
      <c r="B202" s="78" t="str">
        <f t="shared" si="65"/>
        <v/>
      </c>
      <c r="J202" s="60" t="str">
        <f>IF(G202&lt;&gt;"",VLOOKUP(G202,'nhân viên sale'!$A$2:$B$1596,2,0),"")</f>
        <v/>
      </c>
      <c r="L202" s="31" t="str">
        <f t="shared" si="63"/>
        <v/>
      </c>
      <c r="N202" s="50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2" t="str">
        <f t="shared" si="67"/>
        <v/>
      </c>
      <c r="Y202" s="35"/>
      <c r="Z202" s="34" t="str">
        <f t="shared" si="68"/>
        <v/>
      </c>
      <c r="AA202" s="80" t="str">
        <f t="shared" si="71"/>
        <v/>
      </c>
    </row>
    <row r="203" spans="2:27" ht="25.5" customHeight="1" x14ac:dyDescent="0.25">
      <c r="B203" s="78" t="str">
        <f t="shared" si="65"/>
        <v/>
      </c>
      <c r="J203" s="60" t="str">
        <f>IF(G203&lt;&gt;"",VLOOKUP(G203,'nhân viên sale'!$A$2:$B$1596,2,0),"")</f>
        <v/>
      </c>
      <c r="L203" s="31" t="str">
        <f t="shared" si="63"/>
        <v/>
      </c>
      <c r="N203" s="50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71"/>
        <v/>
      </c>
    </row>
    <row r="204" spans="2:27" ht="25.5" customHeight="1" x14ac:dyDescent="0.25">
      <c r="B204" s="78" t="str">
        <f t="shared" si="65"/>
        <v/>
      </c>
      <c r="J204" s="60" t="str">
        <f>IF(G204&lt;&gt;"",VLOOKUP(G204,'nhân viên sale'!$A$2:$B$1596,2,0),"")</f>
        <v/>
      </c>
      <c r="L204" s="31" t="str">
        <f t="shared" si="63"/>
        <v/>
      </c>
      <c r="N204" s="50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71"/>
        <v/>
      </c>
    </row>
    <row r="205" spans="2:27" ht="25.5" customHeight="1" x14ac:dyDescent="0.25">
      <c r="B205" s="78" t="str">
        <f t="shared" si="65"/>
        <v/>
      </c>
      <c r="J205" s="60" t="str">
        <f>IF(G205&lt;&gt;"",VLOOKUP(G205,'nhân viên sale'!$A$2:$B$1596,2,0),"")</f>
        <v/>
      </c>
      <c r="L205" s="31" t="str">
        <f t="shared" si="63"/>
        <v/>
      </c>
      <c r="N205" s="50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71"/>
        <v/>
      </c>
    </row>
    <row r="206" spans="2:27" ht="25.5" customHeight="1" x14ac:dyDescent="0.25">
      <c r="B206" s="78" t="str">
        <f t="shared" si="65"/>
        <v/>
      </c>
      <c r="J206" s="60" t="str">
        <f>IF(G206&lt;&gt;"",VLOOKUP(G206,'nhân viên sale'!$A$2:$B$1596,2,0),"")</f>
        <v/>
      </c>
      <c r="L206" s="31" t="str">
        <f t="shared" si="63"/>
        <v/>
      </c>
      <c r="N206" s="50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71"/>
        <v/>
      </c>
    </row>
    <row r="207" spans="2:27" ht="25.5" customHeight="1" x14ac:dyDescent="0.25">
      <c r="B207" s="78" t="str">
        <f t="shared" si="65"/>
        <v/>
      </c>
      <c r="J207" s="60" t="str">
        <f>IF(G207&lt;&gt;"",VLOOKUP(G207,'nhân viên sale'!$A$2:$B$1596,2,0),"")</f>
        <v/>
      </c>
      <c r="L207" s="31" t="str">
        <f t="shared" si="63"/>
        <v/>
      </c>
      <c r="N207" s="50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71"/>
        <v/>
      </c>
    </row>
    <row r="208" spans="2:27" ht="25.5" customHeight="1" x14ac:dyDescent="0.25">
      <c r="B208" s="78" t="str">
        <f t="shared" si="65"/>
        <v/>
      </c>
      <c r="J208" s="60" t="str">
        <f>IF(G208&lt;&gt;"",VLOOKUP(G208,'nhân viên sale'!$A$2:$B$1596,2,0),"")</f>
        <v/>
      </c>
      <c r="L208" s="31" t="str">
        <f t="shared" si="63"/>
        <v/>
      </c>
      <c r="N208" s="50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71"/>
        <v/>
      </c>
    </row>
    <row r="209" spans="2:27" ht="25.5" customHeight="1" x14ac:dyDescent="0.25">
      <c r="B209" s="78" t="str">
        <f t="shared" si="65"/>
        <v/>
      </c>
      <c r="J209" s="60" t="str">
        <f>IF(G209&lt;&gt;"",VLOOKUP(G209,'nhân viên sale'!$A$2:$B$1596,2,0),"")</f>
        <v/>
      </c>
      <c r="L209" s="31" t="str">
        <f t="shared" si="63"/>
        <v/>
      </c>
      <c r="N209" s="50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71"/>
        <v/>
      </c>
    </row>
    <row r="210" spans="2:27" ht="25.5" customHeight="1" x14ac:dyDescent="0.25">
      <c r="B210" s="78" t="str">
        <f t="shared" si="65"/>
        <v/>
      </c>
      <c r="J210" s="60" t="str">
        <f>IF(G210&lt;&gt;"",VLOOKUP(G210,'nhân viên sale'!$A$2:$B$1596,2,0),"")</f>
        <v/>
      </c>
      <c r="L210" s="31" t="str">
        <f t="shared" si="63"/>
        <v/>
      </c>
      <c r="N210" s="50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71"/>
        <v/>
      </c>
    </row>
    <row r="211" spans="2:27" ht="25.5" customHeight="1" x14ac:dyDescent="0.25">
      <c r="B211" s="78" t="str">
        <f t="shared" si="65"/>
        <v/>
      </c>
      <c r="J211" s="60" t="str">
        <f>IF(G211&lt;&gt;"",VLOOKUP(G211,'nhân viên sale'!$A$2:$B$1596,2,0),"")</f>
        <v/>
      </c>
      <c r="L211" s="31" t="str">
        <f t="shared" si="63"/>
        <v/>
      </c>
      <c r="N211" s="50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71"/>
        <v/>
      </c>
    </row>
    <row r="212" spans="2:27" ht="25.5" customHeight="1" x14ac:dyDescent="0.25">
      <c r="B212" s="78" t="str">
        <f t="shared" si="65"/>
        <v/>
      </c>
      <c r="J212" s="60" t="str">
        <f>IF(G212&lt;&gt;"",VLOOKUP(G212,'nhân viên sale'!$A$2:$B$1596,2,0),"")</f>
        <v/>
      </c>
      <c r="L212" s="31" t="str">
        <f t="shared" si="63"/>
        <v/>
      </c>
      <c r="N212" s="50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71"/>
        <v/>
      </c>
    </row>
    <row r="213" spans="2:27" ht="25.5" customHeight="1" x14ac:dyDescent="0.25">
      <c r="B213" s="78" t="str">
        <f t="shared" si="65"/>
        <v/>
      </c>
      <c r="J213" s="60" t="str">
        <f>IF(G213&lt;&gt;"",VLOOKUP(G213,'nhân viên sale'!$A$2:$B$1596,2,0),"")</f>
        <v/>
      </c>
      <c r="L213" s="31" t="str">
        <f t="shared" si="63"/>
        <v/>
      </c>
      <c r="N213" s="50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71"/>
        <v/>
      </c>
    </row>
    <row r="214" spans="2:27" ht="25.5" customHeight="1" x14ac:dyDescent="0.25">
      <c r="B214" s="78" t="str">
        <f t="shared" si="65"/>
        <v/>
      </c>
      <c r="J214" s="60" t="str">
        <f>IF(G214&lt;&gt;"",VLOOKUP(G214,'nhân viên sale'!$A$2:$B$1596,2,0),"")</f>
        <v/>
      </c>
      <c r="L214" s="31" t="str">
        <f t="shared" si="63"/>
        <v/>
      </c>
      <c r="N214" s="50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71"/>
        <v/>
      </c>
    </row>
    <row r="215" spans="2:27" ht="25.5" customHeight="1" x14ac:dyDescent="0.25">
      <c r="B215" s="78" t="str">
        <f t="shared" si="65"/>
        <v/>
      </c>
      <c r="J215" s="60" t="str">
        <f>IF(G215&lt;&gt;"",VLOOKUP(G215,'nhân viên sale'!$A$2:$B$1596,2,0),"")</f>
        <v/>
      </c>
      <c r="L215" s="31" t="str">
        <f t="shared" si="63"/>
        <v/>
      </c>
      <c r="N215" s="50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71"/>
        <v/>
      </c>
    </row>
    <row r="216" spans="2:27" ht="25.5" customHeight="1" x14ac:dyDescent="0.25">
      <c r="B216" s="78" t="str">
        <f t="shared" si="65"/>
        <v/>
      </c>
      <c r="J216" s="60" t="str">
        <f>IF(G216&lt;&gt;"",VLOOKUP(G216,'nhân viên sale'!$A$2:$B$1596,2,0),"")</f>
        <v/>
      </c>
      <c r="L216" s="31" t="str">
        <f t="shared" si="63"/>
        <v/>
      </c>
      <c r="N216" s="50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71"/>
        <v/>
      </c>
    </row>
    <row r="217" spans="2:27" ht="25.5" customHeight="1" x14ac:dyDescent="0.25">
      <c r="B217" s="78" t="str">
        <f t="shared" si="65"/>
        <v/>
      </c>
      <c r="J217" s="60" t="str">
        <f>IF(G217&lt;&gt;"",VLOOKUP(G217,'nhân viên sale'!$A$2:$B$1596,2,0),"")</f>
        <v/>
      </c>
      <c r="L217" s="31" t="str">
        <f t="shared" si="63"/>
        <v/>
      </c>
      <c r="N217" s="50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71"/>
        <v/>
      </c>
    </row>
    <row r="218" spans="2:27" ht="25.5" customHeight="1" x14ac:dyDescent="0.25">
      <c r="B218" s="78" t="str">
        <f t="shared" si="65"/>
        <v/>
      </c>
      <c r="J218" s="60" t="str">
        <f>IF(G218&lt;&gt;"",VLOOKUP(G218,'nhân viên sale'!$A$2:$B$1596,2,0),"")</f>
        <v/>
      </c>
      <c r="L218" s="31" t="str">
        <f t="shared" si="63"/>
        <v/>
      </c>
      <c r="N218" s="50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71"/>
        <v/>
      </c>
    </row>
    <row r="219" spans="2:27" ht="25.5" customHeight="1" x14ac:dyDescent="0.25">
      <c r="B219" s="78" t="str">
        <f t="shared" si="65"/>
        <v/>
      </c>
      <c r="J219" s="60" t="str">
        <f>IF(G219&lt;&gt;"",VLOOKUP(G219,'nhân viên sale'!$A$2:$B$1596,2,0),"")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2:27" ht="25.5" customHeight="1" x14ac:dyDescent="0.25">
      <c r="B220" s="78" t="str">
        <f t="shared" si="65"/>
        <v/>
      </c>
      <c r="J220" s="60" t="str">
        <f>IF(G220&lt;&gt;"",VLOOKUP(G220,'nhân viên sale'!$A$2:$B$1596,2,0),"")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2:27" ht="25.5" customHeight="1" x14ac:dyDescent="0.25">
      <c r="B221" s="78" t="str">
        <f t="shared" si="65"/>
        <v/>
      </c>
      <c r="J221" s="60" t="str">
        <f>IF(G221&lt;&gt;"",VLOOKUP(G221,'nhân viên sale'!$A$2:$B$1596,2,0),"")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2:27" ht="25.5" customHeight="1" x14ac:dyDescent="0.25">
      <c r="B222" s="78" t="str">
        <f t="shared" si="65"/>
        <v/>
      </c>
      <c r="J222" s="60" t="str">
        <f>IF(G222&lt;&gt;"",VLOOKUP(G222,'nhân viên sale'!$A$2:$B$1596,2,0),"")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2:27" ht="25.5" customHeight="1" x14ac:dyDescent="0.25">
      <c r="B223" s="78" t="str">
        <f t="shared" si="65"/>
        <v/>
      </c>
      <c r="J223" s="60" t="str">
        <f>IF(G223&lt;&gt;"",VLOOKUP(G223,'nhân viên sale'!$A$2:$B$1596,2,0),"")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2:27" ht="25.5" customHeight="1" x14ac:dyDescent="0.25">
      <c r="B224" s="78" t="str">
        <f t="shared" si="65"/>
        <v/>
      </c>
      <c r="J224" s="60" t="str">
        <f>IF(G224&lt;&gt;"",VLOOKUP(G224,'nhân viên sale'!$A$2:$B$1596,2,0),"")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sale'!$A$2:$B$1596,2,0),"")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sale'!$A$2:$B$1596,2,0),"")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sale'!$A$2:$B$1596,2,0),"")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sale'!$A$2:$B$1596,2,0),"")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sale'!$A$2:$B$1596,2,0),"")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sale'!$A$2:$B$1596,2,0),"")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sale'!$A$2:$B$1596,2,0),"")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sale'!$A$2:$B$1596,2,0),"")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sale'!$A$2:$B$1596,2,0),"")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sale'!$A$2:$B$1596,2,0),"")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sale'!$A$2:$B$1596,2,0),"")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sale'!$A$2:$B$1596,2,0),"")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sale'!$A$2:$B$1596,2,0),"")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sale'!$A$2:$B$1596,2,0),"")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sale'!$A$2:$B$1596,2,0),"")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sale'!$A$2:$B$1596,2,0),"")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sale'!$A$2:$B$1596,2,0),"")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sale'!$A$2:$B$1596,2,0),"")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sale'!$A$2:$B$1596,2,0),"")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sale'!$A$2:$B$1596,2,0),"")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sale'!$A$2:$B$1596,2,0),"")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sale'!$A$2:$B$1596,2,0),"")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sale'!$A$2:$B$1596,2,0),"")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sale'!$A$2:$B$1596,2,0),"")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sale'!$A$2:$B$1596,2,0),"")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sale'!$A$2:$B$1596,2,0),"")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sale'!$A$2:$B$1596,2,0),"")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sale'!$A$2:$B$1596,2,0),"")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sale'!$A$2:$B$1596,2,0),"")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sale'!$A$2:$B$1596,2,0),"")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sale'!$A$2:$B$1596,2,0),"")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sale'!$A$2:$B$1596,2,0),"")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sale'!$A$2:$B$1596,2,0),"")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sale'!$A$2:$B$1596,2,0),"")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sale'!$A$2:$B$1596,2,0),"")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sale'!$A$2:$B$1596,2,0),"")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sale'!$A$2:$B$1596,2,0),"")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sale'!$A$2:$B$1596,2,0),"")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sale'!$A$2:$B$1596,2,0),"")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sale'!$A$2:$B$1596,2,0),"")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sale'!$A$2:$B$1596,2,0),"")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sale'!$A$2:$B$1596,2,0),"")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sale'!$A$2:$B$1596,2,0),"")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sale'!$A$2:$B$1596,2,0),"")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sale'!$A$2:$B$1596,2,0),"")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sale'!$A$2:$B$1596,2,0),"")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sale'!$A$2:$B$1596,2,0),"")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sale'!$A$2:$B$1596,2,0),"")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sale'!$A$2:$B$1596,2,0),"")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sale'!$A$2:$B$1596,2,0),"")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sale'!$A$2:$B$1596,2,0),"")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sale'!$A$2:$B$1596,2,0),"")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sale'!$A$2:$B$1596,2,0),"")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sale'!$A$2:$B$1596,2,0),"")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sale'!$A$2:$B$1596,2,0),"")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sale'!$A$2:$B$1596,2,0),"")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sale'!$A$2:$B$1596,2,0),"")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sale'!$A$2:$B$1596,2,0),"")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sale'!$A$2:$B$1596,2,0),"")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sale'!$A$2:$B$1596,2,0),"")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sale'!$A$2:$B$1596,2,0),"")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sale'!$A$2:$B$1596,2,0),"")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sale'!$A$2:$B$1596,2,0),"")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sale'!$A$2:$B$1596,2,0),"")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sale'!$A$2:$B$1596,2,0),"")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sale'!$A$2:$B$1596,2,0),"")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sale'!$A$2:$B$1596,2,0),"")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sale'!$A$2:$B$1596,2,0),"")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sale'!$A$2:$B$1596,2,0),"")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sale'!$A$2:$B$1596,2,0),"")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sale'!$A$2:$B$1596,2,0),"")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sale'!$A$2:$B$1596,2,0),"")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sale'!$A$2:$B$1596,2,0),"")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sale'!$A$2:$B$1596,2,0),"")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sale'!$A$2:$B$1596,2,0),"")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sale'!$A$2:$B$1596,2,0),"")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sale'!$A$2:$B$1596,2,0),"")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sale'!$A$2:$B$1596,2,0),"")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sale'!$A$2:$B$1596,2,0),"")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sale'!$A$2:$B$1596,2,0),"")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sale'!$A$2:$B$1596,2,0),"")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sale'!$A$2:$B$1596,2,0),"")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sale'!$A$2:$B$1596,2,0),"")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sale'!$A$2:$B$1596,2,0),"")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sale'!$A$2:$B$1596,2,0),"")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sale'!$A$2:$B$1596,2,0),"")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sale'!$A$2:$B$1596,2,0),"")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sale'!$A$2:$B$1596,2,0),"")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sale'!$A$2:$B$1596,2,0),"")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sale'!$A$2:$B$1596,2,0),"")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sale'!$A$2:$B$1596,2,0),"")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sale'!$A$2:$B$1596,2,0),"")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sale'!$A$2:$B$1596,2,0),"")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sale'!$A$2:$B$1596,2,0),"")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sale'!$A$2:$B$1596,2,0),"")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sale'!$A$2:$B$1596,2,0),"")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sale'!$A$2:$B$1596,2,0),"")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sale'!$A$2:$B$1596,2,0),"")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sale'!$A$2:$B$1596,2,0),"")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sale'!$A$2:$B$1596,2,0),"")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sale'!$A$2:$B$1596,2,0),"")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sale'!$A$2:$B$1596,2,0),"")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sale'!$A$2:$B$1596,2,0),"")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sale'!$A$2:$B$1596,2,0),"")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sale'!$A$2:$B$1596,2,0),"")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sale'!$A$2:$B$1596,2,0),"")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sale'!$A$2:$B$1596,2,0),"")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sale'!$A$2:$B$1596,2,0),"")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sale'!$A$2:$B$1596,2,0),"")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sale'!$A$2:$B$1596,2,0),"")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sale'!$A$2:$B$1596,2,0),"")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sale'!$A$2:$B$1596,2,0),"")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sale'!$A$2:$B$1596,2,0),"")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sale'!$A$2:$B$1596,2,0),"")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sale'!$A$2:$B$1596,2,0),"")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sale'!$A$2:$B$1596,2,0),"")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sale'!$A$2:$B$1596,2,0),"")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sale'!$A$2:$B$1596,2,0),"")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sale'!$A$2:$B$1596,2,0),"")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sale'!$A$2:$B$1596,2,0),"")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sale'!$A$2:$B$1596,2,0),"")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sale'!$A$2:$B$1596,2,0),"")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sale'!$A$2:$B$1596,2,0),"")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sale'!$A$2:$B$1596,2,0),"")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sale'!$A$2:$B$1596,2,0),"")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sale'!$A$2:$B$1596,2,0),"")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sale'!$A$2:$B$1596,2,0),"")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sale'!$A$2:$B$1596,2,0),"")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sale'!$A$2:$B$1596,2,0),"")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sale'!$A$2:$B$1596,2,0),"")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sale'!$A$2:$B$1596,2,0),"")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sale'!$A$2:$B$1596,2,0),"")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sale'!$A$2:$B$1596,2,0),"")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sale'!$A$2:$B$1596,2,0),"")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sale'!$A$2:$B$1596,2,0),"")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sale'!$A$2:$B$1596,2,0),"")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sale'!$A$2:$B$1596,2,0),"")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sale'!$A$2:$B$1596,2,0),"")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sale'!$A$2:$B$1596,2,0),"")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sale'!$A$2:$B$1596,2,0),"")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sale'!$A$2:$B$1596,2,0),"")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sale'!$A$2:$B$1596,2,0),"")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sale'!$A$2:$B$1596,2,0),"")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sale'!$A$2:$B$1596,2,0),"")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sale'!$A$2:$B$1596,2,0),"")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sale'!$A$2:$B$1596,2,0),"")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sale'!$A$2:$B$1596,2,0),"")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sale'!$A$2:$B$1596,2,0),"")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sale'!$A$2:$B$1596,2,0),"")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sale'!$A$2:$B$1596,2,0),"")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sale'!$A$2:$B$1596,2,0),"")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sale'!$A$2:$B$1596,2,0),"")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sale'!$A$2:$B$1596,2,0),"")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sale'!$A$2:$B$1596,2,0),"")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sale'!$A$2:$B$1596,2,0),"")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sale'!$A$2:$B$1596,2,0),"")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sale'!$A$2:$B$1596,2,0),"")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sale'!$A$2:$B$1596,2,0),"")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sale'!$A$2:$B$1596,2,0),"")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sale'!$A$2:$B$1596,2,0),"")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sale'!$A$2:$B$1596,2,0),"")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sale'!$A$2:$B$1596,2,0),"")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sale'!$A$2:$B$1596,2,0),"")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sale'!$A$2:$B$1596,2,0),"")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sale'!$A$2:$B$1596,2,0),"")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sale'!$A$2:$B$1596,2,0),"")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sale'!$A$2:$B$1596,2,0),"")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sale'!$A$2:$B$1596,2,0),"")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sale'!$A$2:$B$1596,2,0),"")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sale'!$A$2:$B$1596,2,0),"")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sale'!$A$2:$B$1596,2,0),"")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sale'!$A$2:$B$1596,2,0),"")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sale'!$A$2:$B$1596,2,0),"")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sale'!$A$2:$B$1596,2,0),"")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sale'!$A$2:$B$1596,2,0),"")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sale'!$A$2:$B$1596,2,0),"")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sale'!$A$2:$B$1596,2,0),"")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sale'!$A$2:$B$1596,2,0),"")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sale'!$A$2:$B$1596,2,0),"")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sale'!$A$2:$B$1596,2,0),"")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sale'!$A$2:$B$1596,2,0),"")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sale'!$A$2:$B$1596,2,0),"")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sale'!$A$2:$B$1596,2,0),"")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sale'!$A$2:$B$1596,2,0),"")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sale'!$A$2:$B$1596,2,0),"")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sale'!$A$2:$B$1596,2,0),"")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sale'!$A$2:$B$1596,2,0),"")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sale'!$A$2:$B$1596,2,0),"")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sale'!$A$2:$B$1596,2,0),"")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sale'!$A$2:$B$1596,2,0),"")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sale'!$A$2:$B$1596,2,0),"")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sale'!$A$2:$B$1596,2,0),"")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sale'!$A$2:$B$1596,2,0),"")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sale'!$A$2:$B$1596,2,0),"")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sale'!$A$2:$B$1596,2,0),"")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sale'!$A$2:$B$1596,2,0),"")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sale'!$A$2:$B$1596,2,0),"")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sale'!$A$2:$B$1596,2,0),"")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sale'!$A$2:$B$1596,2,0),"")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sale'!$A$2:$B$1596,2,0),"")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sale'!$A$2:$B$1596,2,0),"")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sale'!$A$2:$B$1596,2,0),"")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sale'!$A$2:$B$1596,2,0),"")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sale'!$A$2:$B$1596,2,0),"")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sale'!$A$2:$B$1596,2,0),"")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sale'!$A$2:$B$1596,2,0),"")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sale'!$A$2:$B$1596,2,0),"")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sale'!$A$2:$B$1596,2,0),"")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sale'!$A$2:$B$1596,2,0),"")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sale'!$A$2:$B$1596,2,0),"")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sale'!$A$2:$B$1596,2,0),"")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sale'!$A$2:$B$1596,2,0),"")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sale'!$A$2:$B$1596,2,0),"")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sale'!$A$2:$B$1596,2,0),"")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sale'!$A$2:$B$1596,2,0),"")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sale'!$A$2:$B$1596,2,0),"")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sale'!$A$2:$B$1596,2,0),"")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sale'!$A$2:$B$1596,2,0),"")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sale'!$A$2:$B$1596,2,0),"")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sale'!$A$2:$B$1596,2,0),"")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sale'!$A$2:$B$1596,2,0),"")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sale'!$A$2:$B$1596,2,0),"")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sale'!$A$2:$B$1596,2,0),"")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sale'!$A$2:$B$1596,2,0),"")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sale'!$A$2:$B$1596,2,0),"")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sale'!$A$2:$B$1596,2,0),"")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sale'!$A$2:$B$1596,2,0),"")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sale'!$A$2:$B$1596,2,0),"")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sale'!$A$2:$B$1596,2,0),"")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sale'!$A$2:$B$1596,2,0),"")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sale'!$A$2:$B$1596,2,0),"")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sale'!$A$2:$B$1596,2,0),"")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sale'!$A$2:$B$1596,2,0),"")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sale'!$A$2:$B$1596,2,0),"")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sale'!$A$2:$B$1596,2,0),"")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sale'!$A$2:$B$1596,2,0),"")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sale'!$A$2:$B$1596,2,0),"")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sale'!$A$2:$B$1596,2,0),"")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sale'!$A$2:$B$1596,2,0),"")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sale'!$A$2:$B$1596,2,0),"")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sale'!$A$2:$B$1596,2,0),"")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sale'!$A$2:$B$1596,2,0),"")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sale'!$A$2:$B$1596,2,0),"")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sale'!$A$2:$B$1596,2,0),"")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sale'!$A$2:$B$1596,2,0),"")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sale'!$A$2:$B$1596,2,0),"")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sale'!$A$2:$B$1596,2,0),"")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sale'!$A$2:$B$1596,2,0),"")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sale'!$A$2:$B$1596,2,0),"")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sale'!$A$2:$B$1596,2,0),"")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sale'!$A$2:$B$1596,2,0),"")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sale'!$A$2:$B$1596,2,0),"")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sale'!$A$2:$B$1596,2,0),"")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sale'!$A$2:$B$1596,2,0),"")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sale'!$A$2:$B$1596,2,0),"")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sale'!$A$2:$B$1596,2,0),"")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sale'!$A$2:$B$1596,2,0),"")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sale'!$A$2:$B$1596,2,0),"")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sale'!$A$2:$B$1596,2,0),"")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sale'!$A$2:$B$1596,2,0),"")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sale'!$A$2:$B$1596,2,0),"")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sale'!$A$2:$B$1596,2,0),"")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sale'!$A$2:$B$1596,2,0),"")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sale'!$A$2:$B$1596,2,0),"")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sale'!$A$2:$B$1596,2,0),"")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sale'!$A$2:$B$1596,2,0),"")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sale'!$A$2:$B$1596,2,0),"")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sale'!$A$2:$B$1596,2,0),"")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sale'!$A$2:$B$1596,2,0),"")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sale'!$A$2:$B$1596,2,0),"")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sale'!$A$2:$B$1596,2,0),"")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sale'!$A$2:$B$1596,2,0),"")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sale'!$A$2:$B$1596,2,0),"")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sale'!$A$2:$B$1596,2,0),"")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sale'!$A$2:$B$1596,2,0),"")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sale'!$A$2:$B$1596,2,0),"")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sale'!$A$2:$B$1596,2,0),"")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sale'!$A$2:$B$1596,2,0),"")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sale'!$A$2:$B$1596,2,0),"")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sale'!$A$2:$B$1596,2,0),"")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sale'!$A$2:$B$1596,2,0),"")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sale'!$A$2:$B$1596,2,0),"")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sale'!$A$2:$B$1596,2,0),"")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sale'!$A$2:$B$1596,2,0),"")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sale'!$A$2:$B$1596,2,0),"")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sale'!$A$2:$B$1596,2,0),"")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sale'!$A$2:$B$1596,2,0),"")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sale'!$A$2:$B$1596,2,0),"")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sale'!$A$2:$B$1596,2,0),"")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sale'!$A$2:$B$1596,2,0),"")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sale'!$A$2:$B$1596,2,0),"")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sale'!$A$2:$B$1596,2,0),"")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sale'!$A$2:$B$1596,2,0),"")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sale'!$A$2:$B$1596,2,0),"")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sale'!$A$2:$B$1596,2,0),"")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sale'!$A$2:$B$1596,2,0),"")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sale'!$A$2:$B$1596,2,0),"")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sale'!$A$2:$B$1596,2,0),"")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sale'!$A$2:$B$1596,2,0),"")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sale'!$A$2:$B$1596,2,0),"")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sale'!$A$2:$B$1596,2,0),"")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sale'!$A$2:$B$1596,2,0),"")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sale'!$A$2:$B$1596,2,0),"")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sale'!$A$2:$B$1596,2,0),"")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sale'!$A$2:$B$1596,2,0),"")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sale'!$A$2:$B$1596,2,0),"")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sale'!$A$2:$B$1596,2,0),"")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sale'!$A$2:$B$1596,2,0),"")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sale'!$A$2:$B$1596,2,0),"")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sale'!$A$2:$B$1596,2,0),"")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sale'!$A$2:$B$1596,2,0),"")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sale'!$A$2:$B$1596,2,0),"")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sale'!$A$2:$B$1596,2,0),"")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sale'!$A$2:$B$1596,2,0),"")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sale'!$A$2:$B$1596,2,0),"")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sale'!$A$2:$B$1596,2,0),"")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sale'!$A$2:$B$1596,2,0),"")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sale'!$A$2:$B$1596,2,0),"")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sale'!$A$2:$B$1596,2,0),"")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sale'!$A$2:$B$1596,2,0),"")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sale'!$A$2:$B$1596,2,0),"")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sale'!$A$2:$B$1596,2,0),"")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sale'!$A$2:$B$1596,2,0),"")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sale'!$A$2:$B$1596,2,0),"")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sale'!$A$2:$B$1596,2,0),"")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sale'!$A$2:$B$1596,2,0),"")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sale'!$A$2:$B$1596,2,0),"")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sale'!$A$2:$B$1596,2,0),"")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sale'!$A$2:$B$1596,2,0),"")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sale'!$A$2:$B$1596,2,0),"")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sale'!$A$2:$B$1596,2,0),"")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sale'!$A$2:$B$1596,2,0),"")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sale'!$A$2:$B$1596,2,0),"")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sale'!$A$2:$B$1596,2,0),"")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sale'!$A$2:$B$1596,2,0),"")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sale'!$A$2:$B$1596,2,0),"")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sale'!$A$2:$B$1596,2,0),"")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sale'!$A$2:$B$1596,2,0),"")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sale'!$A$2:$B$1596,2,0),"")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sale'!$A$2:$B$1596,2,0),"")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sale'!$A$2:$B$1596,2,0),"")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sale'!$A$2:$B$1596,2,0),"")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sale'!$A$2:$B$1596,2,0),"")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sale'!$A$2:$B$1596,2,0),"")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sale'!$A$2:$B$1596,2,0),"")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sale'!$A$2:$B$1596,2,0),"")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sale'!$A$2:$B$1596,2,0),"")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sale'!$A$2:$B$1596,2,0),"")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sale'!$A$2:$B$1596,2,0),"")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sale'!$A$2:$B$1596,2,0),"")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sale'!$A$2:$B$1596,2,0),"")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sale'!$A$2:$B$1596,2,0),"")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sale'!$A$2:$B$1596,2,0),"")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sale'!$A$2:$B$1596,2,0),"")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sale'!$A$2:$B$1596,2,0),"")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sale'!$A$2:$B$1596,2,0),"")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sale'!$A$2:$B$1596,2,0),"")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sale'!$A$2:$B$1596,2,0),"")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sale'!$A$2:$B$1596,2,0),"")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sale'!$A$2:$B$1596,2,0),"")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sale'!$A$2:$B$1596,2,0),"")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sale'!$A$2:$B$1596,2,0),"")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sale'!$A$2:$B$1596,2,0),"")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sale'!$A$2:$B$1596,2,0),"")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sale'!$A$2:$B$1596,2,0),"")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sale'!$A$2:$B$1596,2,0),"")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sale'!$A$2:$B$1596,2,0),"")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sale'!$A$2:$B$1596,2,0),"")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sale'!$A$2:$B$1596,2,0),"")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sale'!$A$2:$B$1596,2,0),"")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sale'!$A$2:$B$1596,2,0),"")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sale'!$A$2:$B$1596,2,0),"")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sale'!$A$2:$B$1596,2,0),"")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sale'!$A$2:$B$1596,2,0),"")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sale'!$A$2:$B$1596,2,0),"")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sale'!$A$2:$B$1596,2,0),"")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sale'!$A$2:$B$1596,2,0),"")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sale'!$A$2:$B$1596,2,0),"")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sale'!$A$2:$B$1596,2,0),"")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sale'!$A$2:$B$1596,2,0),"")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sale'!$A$2:$B$1596,2,0),"")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sale'!$A$2:$B$1596,2,0),"")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sale'!$A$2:$B$1596,2,0),"")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sale'!$A$2:$B$1596,2,0),"")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sale'!$A$2:$B$1596,2,0),"")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sale'!$A$2:$B$1596,2,0),"")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sale'!$A$2:$B$1596,2,0),"")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sale'!$A$2:$B$1596,2,0),"")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sale'!$A$2:$B$1596,2,0),"")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sale'!$A$2:$B$1596,2,0),"")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sale'!$A$2:$B$1596,2,0),"")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sale'!$A$2:$B$1596,2,0),"")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sale'!$A$2:$B$1596,2,0),"")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sale'!$A$2:$B$1596,2,0),"")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sale'!$A$2:$B$1596,2,0),"")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sale'!$A$2:$B$1596,2,0),"")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sale'!$A$2:$B$1596,2,0),"")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sale'!$A$2:$B$1596,2,0),"")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sale'!$A$2:$B$1596,2,0),"")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sale'!$A$2:$B$1596,2,0),"")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sale'!$A$2:$B$1596,2,0),"")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sale'!$A$2:$B$1596,2,0),"")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sale'!$A$2:$B$1596,2,0),"")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sale'!$A$2:$B$1596,2,0),"")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sale'!$A$2:$B$1596,2,0),"")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sale'!$A$2:$B$1596,2,0),"")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sale'!$A$2:$B$1596,2,0),"")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sale'!$A$2:$B$1596,2,0),"")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sale'!$A$2:$B$1596,2,0),"")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sale'!$A$2:$B$1596,2,0),"")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sale'!$A$2:$B$1596,2,0),"")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sale'!$A$2:$B$1596,2,0),"")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sale'!$A$2:$B$1596,2,0),"")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sale'!$A$2:$B$1596,2,0),"")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sale'!$A$2:$B$1596,2,0),"")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sale'!$A$2:$B$1596,2,0),"")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sale'!$A$2:$B$1596,2,0),"")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sale'!$A$2:$B$1596,2,0),"")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sale'!$A$2:$B$1596,2,0),"")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sale'!$A$2:$B$1596,2,0),"")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sale'!$A$2:$B$1596,2,0),"")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sale'!$A$2:$B$1596,2,0),"")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sale'!$A$2:$B$1596,2,0),"")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sale'!$A$2:$B$1596,2,0),"")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sale'!$A$2:$B$1596,2,0),"")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sale'!$A$2:$B$1596,2,0),"")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sale'!$A$2:$B$1596,2,0),"")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sale'!$A$2:$B$1596,2,0),"")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sale'!$A$2:$B$1596,2,0),"")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sale'!$A$2:$B$1596,2,0),"")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sale'!$A$2:$B$1596,2,0),"")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sale'!$A$2:$B$1596,2,0),"")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sale'!$A$2:$B$1596,2,0),"")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sale'!$A$2:$B$1596,2,0),"")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sale'!$A$2:$B$1596,2,0),"")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sale'!$A$2:$B$1596,2,0),"")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sale'!$A$2:$B$1596,2,0),"")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sale'!$A$2:$B$1596,2,0),"")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sale'!$A$2:$B$1596,2,0),"")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sale'!$A$2:$B$1596,2,0),"")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sale'!$A$2:$B$1596,2,0),"")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sale'!$A$2:$B$1596,2,0),"")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sale'!$A$2:$B$1596,2,0),"")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sale'!$A$2:$B$1596,2,0),"")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sale'!$A$2:$B$1596,2,0),"")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sale'!$A$2:$B$1596,2,0),"")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sale'!$A$2:$B$1596,2,0),"")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sale'!$A$2:$B$1596,2,0),"")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sale'!$A$2:$B$1596,2,0),"")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sale'!$A$2:$B$1596,2,0),"")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sale'!$A$2:$B$1596,2,0),"")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sale'!$A$2:$B$1596,2,0),"")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sale'!$A$2:$B$1596,2,0),"")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sale'!$A$2:$B$1596,2,0),"")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sale'!$A$2:$B$1596,2,0),"")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sale'!$A$2:$B$1596,2,0),"")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sale'!$A$2:$B$1596,2,0),"")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sale'!$A$2:$B$1596,2,0),"")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sale'!$A$2:$B$1596,2,0),"")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sale'!$A$2:$B$1596,2,0),"")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sale'!$A$2:$B$1596,2,0),"")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sale'!$A$2:$B$1596,2,0),"")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sale'!$A$2:$B$1596,2,0),"")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sale'!$A$2:$B$1596,2,0),"")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sale'!$A$2:$B$1596,2,0),"")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sale'!$A$2:$B$1596,2,0),"")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sale'!$A$2:$B$1596,2,0),"")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sale'!$A$2:$B$1596,2,0),"")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sale'!$A$2:$B$1596,2,0),"")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sale'!$A$2:$B$1596,2,0),"")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sale'!$A$2:$B$1596,2,0),"")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sale'!$A$2:$B$1596,2,0),"")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sale'!$A$2:$B$1596,2,0),"")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sale'!$A$2:$B$1596,2,0),"")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sale'!$A$2:$B$1596,2,0),"")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sale'!$A$2:$B$1596,2,0),"")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sale'!$A$2:$B$1596,2,0),"")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sale'!$A$2:$B$1596,2,0),"")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sale'!$A$2:$B$1596,2,0),"")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sale'!$A$2:$B$1596,2,0),"")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sale'!$A$2:$B$1596,2,0),"")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sale'!$A$2:$B$1596,2,0),"")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sale'!$A$2:$B$1596,2,0),"")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sale'!$A$2:$B$1596,2,0),"")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sale'!$A$2:$B$1596,2,0),"")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sale'!$A$2:$B$1596,2,0),"")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sale'!$A$2:$B$1596,2,0),"")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sale'!$A$2:$B$1596,2,0),"")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sale'!$A$2:$B$1596,2,0),"")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sale'!$A$2:$B$1596,2,0),"")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sale'!$A$2:$B$1596,2,0),"")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sale'!$A$2:$B$1596,2,0),"")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sale'!$A$2:$B$1596,2,0),"")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sale'!$A$2:$B$1596,2,0),"")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sale'!$A$2:$B$1596,2,0),"")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sale'!$A$2:$B$1596,2,0),"")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sale'!$A$2:$B$1596,2,0),"")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sale'!$A$2:$B$1596,2,0),"")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sale'!$A$2:$B$1596,2,0),"")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sale'!$A$2:$B$1596,2,0),"")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sale'!$A$2:$B$1596,2,0),"")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sale'!$A$2:$B$1596,2,0),"")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sale'!$A$2:$B$1596,2,0),"")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sale'!$A$2:$B$1596,2,0),"")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sale'!$A$2:$B$1596,2,0),"")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sale'!$A$2:$B$1596,2,0),"")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sale'!$A$2:$B$1596,2,0),"")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sale'!$A$2:$B$1596,2,0),"")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sale'!$A$2:$B$1596,2,0),"")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sale'!$A$2:$B$1596,2,0),"")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sale'!$A$2:$B$1596,2,0),"")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sale'!$A$2:$B$1596,2,0),"")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sale'!$A$2:$B$1596,2,0),"")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sale'!$A$2:$B$1596,2,0),"")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sale'!$A$2:$B$1596,2,0),"")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sale'!$A$2:$B$1596,2,0),"")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sale'!$A$2:$B$1596,2,0),"")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sale'!$A$2:$B$1596,2,0),"")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sale'!$A$2:$B$1596,2,0),"")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sale'!$A$2:$B$1596,2,0),"")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sale'!$A$2:$B$1596,2,0),"")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sale'!$A$2:$B$1596,2,0),"")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sale'!$A$2:$B$1596,2,0),"")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sale'!$A$2:$B$1596,2,0),"")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sale'!$A$2:$B$1596,2,0),"")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sale'!$A$2:$B$1596,2,0),"")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sale'!$A$2:$B$1596,2,0),"")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sale'!$A$2:$B$1596,2,0),"")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sale'!$A$2:$B$1596,2,0),"")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sale'!$A$2:$B$1596,2,0),"")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sale'!$A$2:$B$1596,2,0),"")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sale'!$A$2:$B$1596,2,0),"")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sale'!$A$2:$B$1596,2,0),"")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sale'!$A$2:$B$1596,2,0),"")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sale'!$A$2:$B$1596,2,0),"")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sale'!$A$2:$B$1596,2,0),"")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sale'!$A$2:$B$1596,2,0),"")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sale'!$A$2:$B$1596,2,0),"")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sale'!$A$2:$B$1596,2,0),"")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sale'!$A$2:$B$1596,2,0),"")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sale'!$A$2:$B$1596,2,0),"")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sale'!$A$2:$B$1596,2,0),"")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sale'!$A$2:$B$1596,2,0),"")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sale'!$A$2:$B$1596,2,0),"")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sale'!$A$2:$B$1596,2,0),"")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sale'!$A$2:$B$1596,2,0),"")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sale'!$A$2:$B$1596,2,0),"")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sale'!$A$2:$B$1596,2,0),"")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sale'!$A$2:$B$1596,2,0),"")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sale'!$A$2:$B$1596,2,0),"")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sale'!$A$2:$B$1596,2,0),"")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sale'!$A$2:$B$1596,2,0),"")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sale'!$A$2:$B$1596,2,0),"")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sale'!$A$2:$B$1596,2,0),"")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sale'!$A$2:$B$1596,2,0),"")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sale'!$A$2:$B$1596,2,0),"")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sale'!$A$2:$B$1596,2,0),"")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sale'!$A$2:$B$1596,2,0),"")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sale'!$A$2:$B$1596,2,0),"")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sale'!$A$2:$B$1596,2,0),"")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sale'!$A$2:$B$1596,2,0),"")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sale'!$A$2:$B$1596,2,0),"")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sale'!$A$2:$B$1596,2,0),"")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sale'!$A$2:$B$1596,2,0),"")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sale'!$A$2:$B$1596,2,0),"")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sale'!$A$2:$B$1596,2,0),"")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sale'!$A$2:$B$1596,2,0),"")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sale'!$A$2:$B$1596,2,0),"")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sale'!$A$2:$B$1596,2,0),"")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sale'!$A$2:$B$1596,2,0),"")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sale'!$A$2:$B$1596,2,0),"")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sale'!$A$2:$B$1596,2,0),"")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sale'!$A$2:$B$1596,2,0),"")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sale'!$A$2:$B$1596,2,0),"")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sale'!$A$2:$B$1596,2,0),"")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sale'!$A$2:$B$1596,2,0),"")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sale'!$A$2:$B$1596,2,0),"")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sale'!$A$2:$B$1596,2,0),"")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sale'!$A$2:$B$1596,2,0),"")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sale'!$A$2:$B$1596,2,0),"")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sale'!$A$2:$B$1596,2,0),"")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sale'!$A$2:$B$1596,2,0),"")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sale'!$A$2:$B$1596,2,0),"")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sale'!$A$2:$B$1596,2,0),"")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sale'!$A$2:$B$1596,2,0),"")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sale'!$A$2:$B$1596,2,0),"")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sale'!$A$2:$B$1596,2,0),"")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sale'!$A$2:$B$1596,2,0),"")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sale'!$A$2:$B$1596,2,0),"")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sale'!$A$2:$B$1596,2,0),"")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sale'!$A$2:$B$1596,2,0),"")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sale'!$A$2:$B$1596,2,0),"")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sale'!$A$2:$B$1596,2,0),"")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sale'!$A$2:$B$1596,2,0),"")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sale'!$A$2:$B$1596,2,0),"")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sale'!$A$2:$B$1596,2,0),"")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sale'!$A$2:$B$1596,2,0),"")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sale'!$A$2:$B$1596,2,0),"")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sale'!$A$2:$B$1596,2,0),"")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sale'!$A$2:$B$1596,2,0),"")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sale'!$A$2:$B$1596,2,0),"")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sale'!$A$2:$B$1596,2,0),"")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sale'!$A$2:$B$1596,2,0),"")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sale'!$A$2:$B$1596,2,0),"")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sale'!$A$2:$B$1596,2,0),"")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sale'!$A$2:$B$1596,2,0),"")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sale'!$A$2:$B$1596,2,0),"")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sale'!$A$2:$B$1596,2,0),"")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sale'!$A$2:$B$1596,2,0),"")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sale'!$A$2:$B$1596,2,0),"")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sale'!$A$2:$B$1596,2,0),"")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sale'!$A$2:$B$1596,2,0),"")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sale'!$A$2:$B$1596,2,0),"")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sale'!$A$2:$B$1596,2,0),"")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sale'!$A$2:$B$1596,2,0),"")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sale'!$A$2:$B$1596,2,0),"")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sale'!$A$2:$B$1596,2,0),"")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sale'!$A$2:$B$1596,2,0),"")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sale'!$A$2:$B$1596,2,0),"")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sale'!$A$2:$B$1596,2,0),"")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sale'!$A$2:$B$1596,2,0),"")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sale'!$A$2:$B$1596,2,0),"")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sale'!$A$2:$B$1596,2,0),"")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sale'!$A$2:$B$1596,2,0),"")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sale'!$A$2:$B$1596,2,0),"")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sale'!$A$2:$B$1596,2,0),"")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sale'!$A$2:$B$1596,2,0),"")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sale'!$A$2:$B$1596,2,0),"")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sale'!$A$2:$B$1596,2,0),"")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sale'!$A$2:$B$1596,2,0),"")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sale'!$A$2:$B$1596,2,0),"")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sale'!$A$2:$B$1596,2,0),"")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sale'!$A$2:$B$1596,2,0),"")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sale'!$A$2:$B$1596,2,0),"")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sale'!$A$2:$B$1596,2,0),"")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sale'!$A$2:$B$1596,2,0),"")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sale'!$A$2:$B$1596,2,0),"")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sale'!$A$2:$B$1596,2,0),"")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sale'!$A$2:$B$1596,2,0),"")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sale'!$A$2:$B$1596,2,0),"")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sale'!$A$2:$B$1596,2,0),"")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sale'!$A$2:$B$1596,2,0),"")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sale'!$A$2:$B$1596,2,0),"")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sale'!$A$2:$B$1596,2,0),"")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sale'!$A$2:$B$1596,2,0),"")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sale'!$A$2:$B$1596,2,0),"")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sale'!$A$2:$B$1596,2,0),"")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sale'!$A$2:$B$1596,2,0),"")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sale'!$A$2:$B$1596,2,0),"")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sale'!$A$2:$B$1596,2,0),"")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sale'!$A$2:$B$1596,2,0),"")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sale'!$A$2:$B$1596,2,0),"")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sale'!$A$2:$B$1596,2,0),"")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sale'!$A$2:$B$1596,2,0),"")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sale'!$A$2:$B$1596,2,0),"")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sale'!$A$2:$B$1596,2,0),"")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sale'!$A$2:$B$1596,2,0),"")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sale'!$A$2:$B$1596,2,0),"")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sale'!$A$2:$B$1596,2,0),"")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sale'!$A$2:$B$1596,2,0),"")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sale'!$A$2:$B$1596,2,0),"")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sale'!$A$2:$B$1596,2,0),"")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sale'!$A$2:$B$1596,2,0),"")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sale'!$A$2:$B$1596,2,0),"")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sale'!$A$2:$B$1596,2,0),"")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sale'!$A$2:$B$1596,2,0),"")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sale'!$A$2:$B$1596,2,0),"")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sale'!$A$2:$B$1596,2,0),"")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sale'!$A$2:$B$1596,2,0),"")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sale'!$A$2:$B$1596,2,0),"")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sale'!$A$2:$B$1596,2,0),"")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sale'!$A$2:$B$1596,2,0),"")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sale'!$A$2:$B$1596,2,0),"")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sale'!$A$2:$B$1596,2,0),"")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sale'!$A$2:$B$1596,2,0),"")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sale'!$A$2:$B$1596,2,0),"")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sale'!$A$2:$B$1596,2,0),"")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sale'!$A$2:$B$1596,2,0),"")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sale'!$A$2:$B$1596,2,0),"")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sale'!$A$2:$B$1596,2,0),"")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sale'!$A$2:$B$1596,2,0),"")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sale'!$A$2:$B$1596,2,0),"")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sale'!$A$2:$B$1596,2,0),"")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sale'!$A$2:$B$1596,2,0),"")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sale'!$A$2:$B$1596,2,0),"")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sale'!$A$2:$B$1596,2,0),"")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sale'!$A$2:$B$1596,2,0),"")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sale'!$A$2:$B$1596,2,0),"")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sale'!$A$2:$B$1596,2,0),"")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sale'!$A$2:$B$1596,2,0),"")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sale'!$A$2:$B$1596,2,0),"")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sale'!$A$2:$B$1596,2,0),"")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sale'!$A$2:$B$1596,2,0),"")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sale'!$A$2:$B$1596,2,0),"")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sale'!$A$2:$B$1596,2,0),"")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sale'!$A$2:$B$1596,2,0),"")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sale'!$A$2:$B$1596,2,0),"")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sale'!$A$2:$B$1596,2,0),"")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sale'!$A$2:$B$1596,2,0),"")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sale'!$A$2:$B$1596,2,0),"")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sale'!$A$2:$B$1596,2,0),"")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sale'!$A$2:$B$1596,2,0),"")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sale'!$A$2:$B$1596,2,0),"")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sale'!$A$2:$B$1596,2,0),"")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sale'!$A$2:$B$1596,2,0),"")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sale'!$A$2:$B$1596,2,0),"")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sale'!$A$2:$B$1596,2,0),"")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sale'!$A$2:$B$1596,2,0),"")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sale'!$A$2:$B$1596,2,0),"")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sale'!$A$2:$B$1596,2,0),"")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sale'!$A$2:$B$1596,2,0),"")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sale'!$A$2:$B$1596,2,0),"")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sale'!$A$2:$B$1596,2,0),"")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sale'!$A$2:$B$1596,2,0),"")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sale'!$A$2:$B$1596,2,0),"")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sale'!$A$2:$B$1596,2,0),"")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sale'!$A$2:$B$1596,2,0),"")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sale'!$A$2:$B$1596,2,0),"")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sale'!$A$2:$B$1596,2,0),"")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sale'!$A$2:$B$1596,2,0),"")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sale'!$A$2:$B$1596,2,0),"")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sale'!$A$2:$B$1596,2,0),"")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sale'!$A$2:$B$1596,2,0),"")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sale'!$A$2:$B$1596,2,0),"")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sale'!$A$2:$B$1596,2,0),"")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sale'!$A$2:$B$1596,2,0),"")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sale'!$A$2:$B$1596,2,0),"")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sale'!$A$2:$B$1596,2,0),"")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sale'!$A$2:$B$1596,2,0),"")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sale'!$A$2:$B$1596,2,0),"")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sale'!$A$2:$B$1596,2,0),"")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sale'!$A$2:$B$1596,2,0),"")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sale'!$A$2:$B$1596,2,0),"")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sale'!$A$2:$B$1596,2,0),"")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sale'!$A$2:$B$1596,2,0),"")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sale'!$A$2:$B$1596,2,0),"")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sale'!$A$2:$B$1596,2,0),"")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sale'!$A$2:$B$1596,2,0),"")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sale'!$A$2:$B$1596,2,0),"")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sale'!$A$2:$B$1596,2,0),"")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sale'!$A$2:$B$1596,2,0),"")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sale'!$A$2:$B$1596,2,0),"")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sale'!$A$2:$B$1596,2,0),"")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sale'!$A$2:$B$1596,2,0),"")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sale'!$A$2:$B$1596,2,0),"")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sale'!$A$2:$B$1596,2,0),"")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sale'!$A$2:$B$1596,2,0),"")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sale'!$A$2:$B$1596,2,0),"")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sale'!$A$2:$B$1596,2,0),"")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sale'!$A$2:$B$1596,2,0),"")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sale'!$A$2:$B$1596,2,0),"")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sale'!$A$2:$B$1596,2,0),"")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sale'!$A$2:$B$1596,2,0),"")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sale'!$A$2:$B$1596,2,0),"")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sale'!$A$2:$B$1596,2,0),"")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sale'!$A$2:$B$1596,2,0),"")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sale'!$A$2:$B$1596,2,0),"")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sale'!$A$2:$B$1596,2,0),"")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sale'!$A$2:$B$1596,2,0),"")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sale'!$A$2:$B$1596,2,0),"")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sale'!$A$2:$B$1596,2,0),"")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sale'!$A$2:$B$1596,2,0),"")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sale'!$A$2:$B$1596,2,0),"")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sale'!$A$2:$B$1596,2,0),"")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sale'!$A$2:$B$1596,2,0),"")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sale'!$A$2:$B$1596,2,0),"")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sale'!$A$2:$B$1596,2,0),"")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sale'!$A$2:$B$1596,2,0),"")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sale'!$A$2:$B$1596,2,0),"")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sale'!$A$2:$B$1596,2,0),"")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sale'!$A$2:$B$1596,2,0),"")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sale'!$A$2:$B$1596,2,0),"")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sale'!$A$2:$B$1596,2,0),"")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sale'!$A$2:$B$1596,2,0),"")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sale'!$A$2:$B$1596,2,0),"")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sale'!$A$2:$B$1596,2,0),"")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sale'!$A$2:$B$1596,2,0),"")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sale'!$A$2:$B$1596,2,0),"")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sale'!$A$2:$B$1596,2,0),"")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sale'!$A$2:$B$1596,2,0),"")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sale'!$A$2:$B$1596,2,0),"")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sale'!$A$2:$B$1596,2,0),"")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sale'!$A$2:$B$1596,2,0),"")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sale'!$A$2:$B$1596,2,0),"")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sale'!$A$2:$B$1596,2,0),"")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sale'!$A$2:$B$1596,2,0),"")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sale'!$A$2:$B$1596,2,0),"")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sale'!$A$2:$B$1596,2,0),"")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sale'!$A$2:$B$1596,2,0),"")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sale'!$A$2:$B$1596,2,0),"")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sale'!$A$2:$B$1596,2,0),"")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sale'!$A$2:$B$1596,2,0),"")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sale'!$A$2:$B$1596,2,0),"")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sale'!$A$2:$B$1596,2,0),"")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sale'!$A$2:$B$1596,2,0),"")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sale'!$A$2:$B$1596,2,0),"")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sale'!$A$2:$B$1596,2,0),"")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sale'!$A$2:$B$1596,2,0),"")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sale'!$A$2:$B$1596,2,0),"")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sale'!$A$2:$B$1596,2,0),"")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sale'!$A$2:$B$1596,2,0),"")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sale'!$A$2:$B$1596,2,0),"")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sale'!$A$2:$B$1596,2,0),"")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sale'!$A$2:$B$1596,2,0),"")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sale'!$A$2:$B$1596,2,0),"")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sale'!$A$2:$B$1596,2,0),"")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sale'!$A$2:$B$1596,2,0),"")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sale'!$A$2:$B$1596,2,0),"")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sale'!$A$2:$B$1596,2,0),"")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sale'!$A$2:$B$1596,2,0),"")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sale'!$A$2:$B$1596,2,0),"")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sale'!$A$2:$B$1596,2,0),"")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sale'!$A$2:$B$1596,2,0),"")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sale'!$A$2:$B$1596,2,0),"")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sale'!$A$2:$B$1596,2,0),"")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sale'!$A$2:$B$1596,2,0),"")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sale'!$A$2:$B$1596,2,0),"")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sale'!$A$2:$B$1596,2,0),"")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sale'!$A$2:$B$1596,2,0),"")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sale'!$A$2:$B$1596,2,0),"")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sale'!$A$2:$B$1596,2,0),"")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sale'!$A$2:$B$1596,2,0),"")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sale'!$A$2:$B$1596,2,0),"")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sale'!$A$2:$B$1596,2,0),"")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sale'!$A$2:$B$1596,2,0),"")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sale'!$A$2:$B$1596,2,0),"")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sale'!$A$2:$B$1596,2,0),"")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sale'!$A$2:$B$1596,2,0),"")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sale'!$A$2:$B$1596,2,0),"")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sale'!$A$2:$B$1596,2,0),"")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sale'!$A$2:$B$1596,2,0),"")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sale'!$A$2:$B$1596,2,0),"")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sale'!$A$2:$B$1596,2,0),"")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sale'!$A$2:$B$1596,2,0),"")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sale'!$A$2:$B$1596,2,0),"")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sale'!$A$2:$B$1596,2,0),"")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sale'!$A$2:$B$1596,2,0),"")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sale'!$A$2:$B$1596,2,0),"")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sale'!$A$2:$B$1596,2,0),"")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sale'!$A$2:$B$1596,2,0),"")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sale'!$A$2:$B$1596,2,0),"")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sale'!$A$2:$B$1596,2,0),"")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sale'!$A$2:$B$1596,2,0),"")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sale'!$A$2:$B$1596,2,0),"")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sale'!$A$2:$B$1596,2,0),"")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sale'!$A$2:$B$1596,2,0),"")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sale'!$A$2:$B$1596,2,0),"")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sale'!$A$2:$B$1596,2,0),"")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sale'!$A$2:$B$1596,2,0),"")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sale'!$A$2:$B$1596,2,0),"")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sale'!$A$2:$B$1596,2,0),"")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sale'!$A$2:$B$1596,2,0),"")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sale'!$A$2:$B$1596,2,0),"")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sale'!$A$2:$B$1596,2,0),"")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sale'!$A$2:$B$1596,2,0),"")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sale'!$A$2:$B$1596,2,0),"")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sale'!$A$2:$B$1596,2,0),"")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sale'!$A$2:$B$1596,2,0),"")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sale'!$A$2:$B$1596,2,0),"")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sale'!$A$2:$B$1596,2,0),"")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sale'!$A$2:$B$1596,2,0),"")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sale'!$A$2:$B$1596,2,0),"")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sale'!$A$2:$B$1596,2,0),"")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sale'!$A$2:$B$1596,2,0),"")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sale'!$A$2:$B$1596,2,0),"")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sale'!$A$2:$B$1596,2,0),"")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sale'!$A$2:$B$1596,2,0),"")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sale'!$A$2:$B$1596,2,0),"")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sale'!$A$2:$B$1596,2,0),"")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sale'!$A$2:$B$1596,2,0),"")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sale'!$A$2:$B$1596,2,0),"")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sale'!$A$2:$B$1596,2,0),"")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sale'!$A$2:$B$1596,2,0),"")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sale'!$A$2:$B$1596,2,0),"")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sale'!$A$2:$B$1596,2,0),"")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sale'!$A$2:$B$1596,2,0),"")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sale'!$A$2:$B$1596,2,0),"")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sale'!$A$2:$B$1596,2,0),"")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sale'!$A$2:$B$1596,2,0),"")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sale'!$A$2:$B$1596,2,0),"")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sale'!$A$2:$B$1596,2,0),"")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sale'!$A$2:$B$1596,2,0),"")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sale'!$A$2:$B$1596,2,0),"")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sale'!$A$2:$B$1596,2,0),"")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sale'!$A$2:$B$1596,2,0),"")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sale'!$A$2:$B$1596,2,0),"")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sale'!$A$2:$B$1596,2,0),"")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sale'!$A$2:$B$1596,2,0),"")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sale'!$A$2:$B$1596,2,0),"")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sale'!$A$2:$B$1596,2,0),"")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sale'!$A$2:$B$1596,2,0),"")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sale'!$A$2:$B$1596,2,0),"")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sale'!$A$2:$B$1596,2,0),"")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sale'!$A$2:$B$1596,2,0),"")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sale'!$A$2:$B$1596,2,0),"")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sale'!$A$2:$B$1596,2,0),"")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sale'!$A$2:$B$1596,2,0),"")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sale'!$A$2:$B$1596,2,0),"")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sale'!$A$2:$B$1596,2,0),"")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sale'!$A$2:$B$1596,2,0),"")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sale'!$A$2:$B$1596,2,0),"")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sale'!$A$2:$B$1596,2,0),"")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sale'!$A$2:$B$1596,2,0),"")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sale'!$A$2:$B$1596,2,0),"")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sale'!$A$2:$B$1596,2,0),"")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sale'!$A$2:$B$1596,2,0),"")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sale'!$A$2:$B$1596,2,0),"")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sale'!$A$2:$B$1596,2,0),"")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sale'!$A$2:$B$1596,2,0),"")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sale'!$A$2:$B$1596,2,0),"")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sale'!$A$2:$B$1596,2,0),"")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sale'!$A$2:$B$1596,2,0),"")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sale'!$A$2:$B$1596,2,0),"")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sale'!$A$2:$B$1596,2,0),"")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sale'!$A$2:$B$1596,2,0),"")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sale'!$A$2:$B$1596,2,0),"")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sale'!$A$2:$B$1596,2,0),"")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sale'!$A$2:$B$1596,2,0),"")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sale'!$A$2:$B$1596,2,0),"")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sale'!$A$2:$B$1596,2,0),"")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sale'!$A$2:$B$1596,2,0),"")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sale'!$A$2:$B$1596,2,0),"")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sale'!$A$2:$B$1596,2,0),"")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sale'!$A$2:$B$1596,2,0),"")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sale'!$A$2:$B$1596,2,0),"")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sale'!$A$2:$B$1596,2,0),"")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sale'!$A$2:$B$1596,2,0),"")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sale'!$A$2:$B$1596,2,0),"")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sale'!$A$2:$B$1596,2,0),"")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sale'!$A$2:$B$1596,2,0),"")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sale'!$A$2:$B$1596,2,0),"")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sale'!$A$2:$B$1596,2,0),"")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sale'!$A$2:$B$1596,2,0),"")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sale'!$A$2:$B$1596,2,0),"")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sale'!$A$2:$B$1596,2,0),"")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sale'!$A$2:$B$1596,2,0),"")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sale'!$A$2:$B$1596,2,0),"")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sale'!$A$2:$B$1596,2,0),"")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sale'!$A$2:$B$1596,2,0),"")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sale'!$A$2:$B$1596,2,0),"")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sale'!$A$2:$B$1596,2,0),"")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sale'!$A$2:$B$1596,2,0),"")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sale'!$A$2:$B$1596,2,0),"")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sale'!$A$2:$B$1596,2,0),"")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sale'!$A$2:$B$1596,2,0),"")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sale'!$A$2:$B$1596,2,0),"")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sale'!$A$2:$B$1596,2,0),"")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sale'!$A$2:$B$1596,2,0),"")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sale'!$A$2:$B$1596,2,0),"")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sale'!$A$2:$B$1596,2,0),"")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sale'!$A$2:$B$1596,2,0),"")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sale'!$A$2:$B$1596,2,0),"")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sale'!$A$2:$B$1596,2,0),"")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sale'!$A$2:$B$1596,2,0),"")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sale'!$A$2:$B$1596,2,0),"")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sale'!$A$2:$B$1596,2,0),"")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sale'!$A$2:$B$1596,2,0),"")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sale'!$A$2:$B$1596,2,0),"")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sale'!$A$2:$B$1596,2,0),"")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sale'!$A$2:$B$1596,2,0),"")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sale'!$A$2:$B$1596,2,0),"")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sale'!$A$2:$B$1596,2,0),"")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sale'!$A$2:$B$1596,2,0),"")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sale'!$A$2:$B$1596,2,0),"")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sale'!$A$2:$B$1596,2,0),"")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sale'!$A$2:$B$1596,2,0),"")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sale'!$A$2:$B$1596,2,0),"")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sale'!$A$2:$B$1596,2,0),"")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sale'!$A$2:$B$1596,2,0),"")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sale'!$A$2:$B$1596,2,0),"")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sale'!$A$2:$B$1596,2,0),"")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sale'!$A$2:$B$1596,2,0),"")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sale'!$A$2:$B$1596,2,0),"")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sale'!$A$2:$B$1596,2,0),"")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sale'!$A$2:$B$1596,2,0),"")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sale'!$A$2:$B$1596,2,0),"")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1490</v>
      </c>
      <c r="AB1" s="47"/>
    </row>
    <row r="2" spans="1:28" ht="25.5" customHeight="1" x14ac:dyDescent="0.25">
      <c r="A2" s="17"/>
      <c r="B2" s="78" t="str">
        <f t="shared" ref="B2:B65" si="0"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19"/>
      <c r="K2" s="19"/>
      <c r="L2" s="31" t="str">
        <f t="shared" ref="L2:L65" si="1">IF(K2&lt;&gt;"",VLOOKUP(K2,tenhang,2,0),"")</f>
        <v/>
      </c>
      <c r="M2" s="20"/>
      <c r="N2" s="50" t="str">
        <f t="shared" ref="N2:N65" si="2">IF(K2&lt;&gt;"","K-C6","")</f>
        <v/>
      </c>
      <c r="O2" s="19"/>
      <c r="P2" s="19"/>
      <c r="Q2" s="32" t="str">
        <f t="shared" ref="Q2:Q65" si="3">IF(K2&lt;&gt;"",VLOOKUP(K2,tenhang,3,0),"")</f>
        <v/>
      </c>
      <c r="R2" s="33"/>
      <c r="S2" s="33"/>
      <c r="T2" s="34">
        <f t="shared" ref="T2:T65" si="4">IF(K2&lt;&gt;"",VLOOKUP(K2,tenhang,4,0),0)</f>
        <v>0</v>
      </c>
      <c r="U2" s="34">
        <f t="shared" ref="U2:U65" si="5">R2*T2</f>
        <v>0</v>
      </c>
      <c r="V2" s="33"/>
      <c r="W2" s="33"/>
      <c r="X2" s="72" t="str">
        <f t="shared" ref="X2:X65" si="6">IF(K2&lt;&gt;"",8,"")</f>
        <v/>
      </c>
      <c r="Y2" s="35"/>
      <c r="Z2" s="34" t="str">
        <f t="shared" ref="Z2:Z65" si="7">IF(K2&lt;&gt;"",ROUND(U2*X2*1%,0),"")</f>
        <v/>
      </c>
      <c r="AA2" s="80" t="str">
        <f>IF(I2&lt;&gt;"",AA1,"")</f>
        <v/>
      </c>
      <c r="AB2" s="88"/>
    </row>
    <row r="3" spans="1:28" ht="25.5" customHeight="1" x14ac:dyDescent="0.25">
      <c r="A3" s="17"/>
      <c r="B3" s="78" t="str">
        <f t="shared" si="0"/>
        <v/>
      </c>
      <c r="C3" s="84"/>
      <c r="D3" s="84"/>
      <c r="E3" s="85"/>
      <c r="F3" s="84"/>
      <c r="G3" s="85"/>
      <c r="H3" s="85"/>
      <c r="I3" s="85"/>
      <c r="J3" s="85"/>
      <c r="K3" s="85"/>
      <c r="L3" s="31" t="str">
        <f t="shared" si="1"/>
        <v/>
      </c>
      <c r="M3" s="20"/>
      <c r="N3" s="50" t="str">
        <f t="shared" si="2"/>
        <v/>
      </c>
      <c r="O3" s="85"/>
      <c r="P3" s="85"/>
      <c r="Q3" s="32" t="str">
        <f t="shared" si="3"/>
        <v/>
      </c>
      <c r="R3" s="87"/>
      <c r="S3" s="87"/>
      <c r="T3" s="34">
        <f t="shared" si="4"/>
        <v>0</v>
      </c>
      <c r="U3" s="34">
        <f t="shared" si="5"/>
        <v>0</v>
      </c>
      <c r="V3" s="87"/>
      <c r="W3" s="87"/>
      <c r="X3" s="72" t="str">
        <f t="shared" si="6"/>
        <v/>
      </c>
      <c r="Y3" s="35"/>
      <c r="Z3" s="34" t="str">
        <f t="shared" si="7"/>
        <v/>
      </c>
      <c r="AA3" s="80" t="str">
        <f t="shared" ref="AA3:AA34" si="8">IF(I3&lt;&gt;"",IF(I3=I2,AA2,AA2+1),"")</f>
        <v/>
      </c>
      <c r="AB3" s="88"/>
    </row>
    <row r="4" spans="1:28" ht="25.5" customHeight="1" x14ac:dyDescent="0.25">
      <c r="A4" s="17"/>
      <c r="B4" s="78" t="str">
        <f t="shared" si="0"/>
        <v/>
      </c>
      <c r="C4" s="84"/>
      <c r="D4" s="84"/>
      <c r="E4" s="85"/>
      <c r="F4" s="84"/>
      <c r="G4" s="85"/>
      <c r="H4" s="85"/>
      <c r="I4" s="85"/>
      <c r="J4" s="85"/>
      <c r="K4" s="85"/>
      <c r="L4" s="31" t="str">
        <f t="shared" si="1"/>
        <v/>
      </c>
      <c r="M4" s="90"/>
      <c r="N4" s="50" t="str">
        <f t="shared" si="2"/>
        <v/>
      </c>
      <c r="O4" s="85"/>
      <c r="P4" s="85"/>
      <c r="Q4" s="32" t="str">
        <f t="shared" si="3"/>
        <v/>
      </c>
      <c r="R4" s="87"/>
      <c r="S4" s="87"/>
      <c r="T4" s="34">
        <f t="shared" si="4"/>
        <v>0</v>
      </c>
      <c r="U4" s="34">
        <f t="shared" si="5"/>
        <v>0</v>
      </c>
      <c r="V4" s="87"/>
      <c r="W4" s="87"/>
      <c r="X4" s="72" t="str">
        <f t="shared" si="6"/>
        <v/>
      </c>
      <c r="Y4" s="35"/>
      <c r="Z4" s="34" t="str">
        <f t="shared" si="7"/>
        <v/>
      </c>
      <c r="AA4" s="80" t="str">
        <f t="shared" si="8"/>
        <v/>
      </c>
      <c r="AB4" s="88"/>
    </row>
    <row r="5" spans="1:28" ht="25.5" customHeight="1" x14ac:dyDescent="0.25">
      <c r="A5" s="17"/>
      <c r="B5" s="78" t="str">
        <f t="shared" si="0"/>
        <v/>
      </c>
      <c r="C5" s="84"/>
      <c r="D5" s="84"/>
      <c r="E5" s="85"/>
      <c r="F5" s="84"/>
      <c r="G5" s="85"/>
      <c r="H5" s="85"/>
      <c r="I5" s="85"/>
      <c r="J5" s="85"/>
      <c r="K5" s="85"/>
      <c r="L5" s="31" t="str">
        <f t="shared" si="1"/>
        <v/>
      </c>
      <c r="M5" s="90"/>
      <c r="N5" s="50" t="str">
        <f t="shared" si="2"/>
        <v/>
      </c>
      <c r="O5" s="85"/>
      <c r="P5" s="85"/>
      <c r="Q5" s="32" t="str">
        <f t="shared" si="3"/>
        <v/>
      </c>
      <c r="R5" s="87"/>
      <c r="S5" s="87"/>
      <c r="T5" s="34">
        <f t="shared" si="4"/>
        <v>0</v>
      </c>
      <c r="U5" s="34">
        <f t="shared" si="5"/>
        <v>0</v>
      </c>
      <c r="V5" s="87"/>
      <c r="W5" s="87"/>
      <c r="X5" s="72" t="str">
        <f t="shared" si="6"/>
        <v/>
      </c>
      <c r="Y5" s="35"/>
      <c r="Z5" s="34" t="str">
        <f t="shared" si="7"/>
        <v/>
      </c>
      <c r="AA5" s="80" t="str">
        <f t="shared" si="8"/>
        <v/>
      </c>
      <c r="AB5" s="88"/>
    </row>
    <row r="6" spans="1:28" ht="25.5" customHeight="1" x14ac:dyDescent="0.25">
      <c r="A6" s="17"/>
      <c r="B6" s="78" t="str">
        <f t="shared" si="0"/>
        <v/>
      </c>
      <c r="C6" s="84"/>
      <c r="D6" s="84"/>
      <c r="E6" s="85"/>
      <c r="F6" s="84"/>
      <c r="G6" s="85"/>
      <c r="H6" s="85"/>
      <c r="I6" s="85"/>
      <c r="J6" s="85"/>
      <c r="K6" s="85"/>
      <c r="L6" s="31" t="str">
        <f t="shared" si="1"/>
        <v/>
      </c>
      <c r="M6" s="90"/>
      <c r="N6" s="50" t="str">
        <f t="shared" si="2"/>
        <v/>
      </c>
      <c r="O6" s="85"/>
      <c r="P6" s="85"/>
      <c r="Q6" s="32" t="str">
        <f t="shared" si="3"/>
        <v/>
      </c>
      <c r="R6" s="87"/>
      <c r="S6" s="87"/>
      <c r="T6" s="34">
        <f t="shared" si="4"/>
        <v>0</v>
      </c>
      <c r="U6" s="34">
        <f t="shared" si="5"/>
        <v>0</v>
      </c>
      <c r="V6" s="87"/>
      <c r="W6" s="87"/>
      <c r="X6" s="72" t="str">
        <f t="shared" si="6"/>
        <v/>
      </c>
      <c r="Y6" s="35"/>
      <c r="Z6" s="34" t="str">
        <f t="shared" si="7"/>
        <v/>
      </c>
      <c r="AA6" s="80" t="str">
        <f t="shared" si="8"/>
        <v/>
      </c>
    </row>
    <row r="7" spans="1:28" ht="25.5" customHeight="1" x14ac:dyDescent="0.25">
      <c r="A7" s="17"/>
      <c r="B7" s="78" t="str">
        <f t="shared" si="0"/>
        <v/>
      </c>
      <c r="C7" s="18"/>
      <c r="D7" s="18"/>
      <c r="E7" s="19"/>
      <c r="F7" s="18"/>
      <c r="G7" s="19"/>
      <c r="H7" s="19"/>
      <c r="I7" s="19"/>
      <c r="J7" s="19"/>
      <c r="K7" s="19"/>
      <c r="L7" s="31" t="str">
        <f t="shared" si="1"/>
        <v/>
      </c>
      <c r="M7" s="20"/>
      <c r="N7" s="50" t="str">
        <f t="shared" si="2"/>
        <v/>
      </c>
      <c r="O7" s="19"/>
      <c r="P7" s="19"/>
      <c r="Q7" s="32" t="str">
        <f t="shared" si="3"/>
        <v/>
      </c>
      <c r="R7" s="33"/>
      <c r="S7" s="33"/>
      <c r="T7" s="34">
        <f t="shared" si="4"/>
        <v>0</v>
      </c>
      <c r="U7" s="34">
        <f t="shared" si="5"/>
        <v>0</v>
      </c>
      <c r="V7" s="33"/>
      <c r="W7" s="33"/>
      <c r="X7" s="72" t="str">
        <f t="shared" si="6"/>
        <v/>
      </c>
      <c r="Y7" s="35"/>
      <c r="Z7" s="34" t="str">
        <f t="shared" si="7"/>
        <v/>
      </c>
      <c r="AA7" s="80" t="str">
        <f t="shared" si="8"/>
        <v/>
      </c>
    </row>
    <row r="8" spans="1:28" ht="25.5" customHeight="1" x14ac:dyDescent="0.25">
      <c r="A8" s="17"/>
      <c r="B8" s="78" t="str">
        <f t="shared" si="0"/>
        <v/>
      </c>
      <c r="C8" s="18"/>
      <c r="D8" s="18"/>
      <c r="E8" s="19"/>
      <c r="F8" s="18"/>
      <c r="G8" s="19"/>
      <c r="H8" s="19"/>
      <c r="I8" s="19"/>
      <c r="J8" s="19"/>
      <c r="K8" s="19"/>
      <c r="L8" s="31" t="str">
        <f t="shared" si="1"/>
        <v/>
      </c>
      <c r="M8" s="20"/>
      <c r="N8" s="50" t="str">
        <f t="shared" si="2"/>
        <v/>
      </c>
      <c r="O8" s="19"/>
      <c r="P8" s="19"/>
      <c r="Q8" s="32" t="str">
        <f t="shared" si="3"/>
        <v/>
      </c>
      <c r="R8" s="33"/>
      <c r="S8" s="33"/>
      <c r="T8" s="34">
        <f t="shared" si="4"/>
        <v>0</v>
      </c>
      <c r="U8" s="34">
        <f t="shared" si="5"/>
        <v>0</v>
      </c>
      <c r="V8" s="33"/>
      <c r="W8" s="33"/>
      <c r="X8" s="72" t="str">
        <f t="shared" si="6"/>
        <v/>
      </c>
      <c r="Y8" s="35"/>
      <c r="Z8" s="34" t="str">
        <f t="shared" si="7"/>
        <v/>
      </c>
      <c r="AA8" s="80" t="str">
        <f t="shared" si="8"/>
        <v/>
      </c>
    </row>
    <row r="9" spans="1:28" ht="25.5" customHeight="1" x14ac:dyDescent="0.25">
      <c r="A9" s="17"/>
      <c r="B9" s="78" t="str">
        <f t="shared" si="0"/>
        <v/>
      </c>
      <c r="C9" s="18"/>
      <c r="D9" s="18"/>
      <c r="E9" s="19"/>
      <c r="F9" s="18"/>
      <c r="G9" s="19"/>
      <c r="H9" s="19"/>
      <c r="I9" s="19"/>
      <c r="J9" s="19"/>
      <c r="K9" s="19"/>
      <c r="L9" s="31" t="str">
        <f t="shared" si="1"/>
        <v/>
      </c>
      <c r="M9" s="20"/>
      <c r="N9" s="50" t="str">
        <f t="shared" si="2"/>
        <v/>
      </c>
      <c r="O9" s="19"/>
      <c r="P9" s="19"/>
      <c r="Q9" s="32" t="str">
        <f t="shared" si="3"/>
        <v/>
      </c>
      <c r="R9" s="33"/>
      <c r="S9" s="33"/>
      <c r="T9" s="34">
        <f t="shared" si="4"/>
        <v>0</v>
      </c>
      <c r="U9" s="34">
        <f t="shared" si="5"/>
        <v>0</v>
      </c>
      <c r="V9" s="33"/>
      <c r="W9" s="33"/>
      <c r="X9" s="72" t="str">
        <f t="shared" si="6"/>
        <v/>
      </c>
      <c r="Y9" s="35"/>
      <c r="Z9" s="34" t="str">
        <f t="shared" si="7"/>
        <v/>
      </c>
      <c r="AA9" s="80" t="str">
        <f t="shared" si="8"/>
        <v/>
      </c>
    </row>
    <row r="10" spans="1:28" ht="25.5" customHeight="1" x14ac:dyDescent="0.25">
      <c r="A10" s="17"/>
      <c r="B10" s="78" t="str">
        <f t="shared" si="0"/>
        <v/>
      </c>
      <c r="C10" s="84"/>
      <c r="D10" s="84"/>
      <c r="E10" s="85"/>
      <c r="F10" s="84"/>
      <c r="G10" s="85"/>
      <c r="H10" s="85"/>
      <c r="I10" s="85"/>
      <c r="J10" s="85"/>
      <c r="K10" s="85"/>
      <c r="L10" s="31" t="str">
        <f t="shared" si="1"/>
        <v/>
      </c>
      <c r="M10" s="90"/>
      <c r="N10" s="50" t="str">
        <f t="shared" si="2"/>
        <v/>
      </c>
      <c r="O10" s="85"/>
      <c r="P10" s="85"/>
      <c r="Q10" s="32" t="str">
        <f t="shared" si="3"/>
        <v/>
      </c>
      <c r="R10" s="87"/>
      <c r="S10" s="87"/>
      <c r="T10" s="34">
        <f t="shared" si="4"/>
        <v>0</v>
      </c>
      <c r="U10" s="34">
        <f t="shared" si="5"/>
        <v>0</v>
      </c>
      <c r="V10" s="87"/>
      <c r="W10" s="87"/>
      <c r="X10" s="72" t="str">
        <f t="shared" si="6"/>
        <v/>
      </c>
      <c r="Y10" s="35"/>
      <c r="Z10" s="34" t="str">
        <f t="shared" si="7"/>
        <v/>
      </c>
      <c r="AA10" s="80" t="str">
        <f t="shared" si="8"/>
        <v/>
      </c>
    </row>
    <row r="11" spans="1:28" ht="25.5" customHeight="1" x14ac:dyDescent="0.25">
      <c r="A11" s="17"/>
      <c r="B11" s="78" t="str">
        <f t="shared" si="0"/>
        <v/>
      </c>
      <c r="C11" s="84"/>
      <c r="D11" s="84"/>
      <c r="E11" s="85"/>
      <c r="F11" s="84"/>
      <c r="G11" s="85"/>
      <c r="H11" s="85"/>
      <c r="I11" s="85"/>
      <c r="J11" s="85"/>
      <c r="K11" s="85"/>
      <c r="L11" s="31" t="str">
        <f t="shared" si="1"/>
        <v/>
      </c>
      <c r="M11" s="20"/>
      <c r="N11" s="50" t="str">
        <f t="shared" si="2"/>
        <v/>
      </c>
      <c r="O11" s="85"/>
      <c r="P11" s="85"/>
      <c r="Q11" s="32" t="str">
        <f t="shared" si="3"/>
        <v/>
      </c>
      <c r="R11" s="87"/>
      <c r="S11" s="87"/>
      <c r="T11" s="34">
        <f t="shared" si="4"/>
        <v>0</v>
      </c>
      <c r="U11" s="34">
        <f t="shared" si="5"/>
        <v>0</v>
      </c>
      <c r="V11" s="87"/>
      <c r="W11" s="87"/>
      <c r="X11" s="72" t="str">
        <f t="shared" si="6"/>
        <v/>
      </c>
      <c r="Y11" s="35"/>
      <c r="Z11" s="34" t="str">
        <f t="shared" si="7"/>
        <v/>
      </c>
      <c r="AA11" s="80" t="str">
        <f t="shared" si="8"/>
        <v/>
      </c>
    </row>
    <row r="12" spans="1:28" ht="25.5" customHeight="1" x14ac:dyDescent="0.25">
      <c r="A12" s="17"/>
      <c r="B12" s="78" t="str">
        <f t="shared" si="0"/>
        <v/>
      </c>
      <c r="C12" s="18"/>
      <c r="D12" s="18"/>
      <c r="E12" s="19"/>
      <c r="F12" s="18"/>
      <c r="G12" s="19"/>
      <c r="H12" s="19"/>
      <c r="I12" s="19"/>
      <c r="J12" s="19"/>
      <c r="K12" s="19"/>
      <c r="L12" s="31" t="str">
        <f t="shared" si="1"/>
        <v/>
      </c>
      <c r="M12" s="20"/>
      <c r="N12" s="50" t="str">
        <f t="shared" si="2"/>
        <v/>
      </c>
      <c r="O12" s="19"/>
      <c r="P12" s="19"/>
      <c r="Q12" s="32" t="str">
        <f t="shared" si="3"/>
        <v/>
      </c>
      <c r="R12" s="33"/>
      <c r="S12" s="33"/>
      <c r="T12" s="34">
        <f t="shared" si="4"/>
        <v>0</v>
      </c>
      <c r="U12" s="34">
        <f t="shared" si="5"/>
        <v>0</v>
      </c>
      <c r="V12" s="33"/>
      <c r="W12" s="33"/>
      <c r="X12" s="72" t="str">
        <f t="shared" si="6"/>
        <v/>
      </c>
      <c r="Y12" s="35"/>
      <c r="Z12" s="34" t="str">
        <f t="shared" si="7"/>
        <v/>
      </c>
      <c r="AA12" s="80" t="str">
        <f t="shared" si="8"/>
        <v/>
      </c>
    </row>
    <row r="13" spans="1:28" ht="25.5" customHeight="1" x14ac:dyDescent="0.25">
      <c r="A13" s="17"/>
      <c r="B13" s="78" t="str">
        <f t="shared" si="0"/>
        <v/>
      </c>
      <c r="C13" s="18"/>
      <c r="D13" s="18"/>
      <c r="E13" s="19"/>
      <c r="F13" s="18"/>
      <c r="G13" s="19"/>
      <c r="H13" s="19"/>
      <c r="I13" s="19"/>
      <c r="J13" s="19"/>
      <c r="K13" s="19"/>
      <c r="L13" s="31" t="str">
        <f t="shared" si="1"/>
        <v/>
      </c>
      <c r="M13" s="20"/>
      <c r="N13" s="50" t="str">
        <f t="shared" si="2"/>
        <v/>
      </c>
      <c r="O13" s="19"/>
      <c r="P13" s="19"/>
      <c r="Q13" s="32" t="str">
        <f t="shared" si="3"/>
        <v/>
      </c>
      <c r="R13" s="33"/>
      <c r="S13" s="33"/>
      <c r="T13" s="34">
        <f t="shared" si="4"/>
        <v>0</v>
      </c>
      <c r="U13" s="34">
        <f t="shared" si="5"/>
        <v>0</v>
      </c>
      <c r="V13" s="33"/>
      <c r="W13" s="33"/>
      <c r="X13" s="72" t="str">
        <f t="shared" si="6"/>
        <v/>
      </c>
      <c r="Y13" s="35"/>
      <c r="Z13" s="34" t="str">
        <f t="shared" si="7"/>
        <v/>
      </c>
      <c r="AA13" s="80" t="str">
        <f t="shared" si="8"/>
        <v/>
      </c>
    </row>
    <row r="14" spans="1:28" ht="25.5" customHeight="1" x14ac:dyDescent="0.25">
      <c r="A14" s="17"/>
      <c r="B14" s="78" t="str">
        <f t="shared" si="0"/>
        <v/>
      </c>
      <c r="C14" s="18"/>
      <c r="D14" s="18"/>
      <c r="E14" s="19"/>
      <c r="F14" s="18"/>
      <c r="G14" s="19"/>
      <c r="H14" s="19"/>
      <c r="I14" s="19"/>
      <c r="J14" s="19"/>
      <c r="K14" s="19"/>
      <c r="L14" s="31" t="str">
        <f t="shared" si="1"/>
        <v/>
      </c>
      <c r="M14" s="20"/>
      <c r="N14" s="50" t="str">
        <f t="shared" si="2"/>
        <v/>
      </c>
      <c r="O14" s="19"/>
      <c r="P14" s="19"/>
      <c r="Q14" s="32" t="str">
        <f t="shared" si="3"/>
        <v/>
      </c>
      <c r="R14" s="33"/>
      <c r="S14" s="33"/>
      <c r="T14" s="34">
        <f t="shared" si="4"/>
        <v>0</v>
      </c>
      <c r="U14" s="34">
        <f t="shared" si="5"/>
        <v>0</v>
      </c>
      <c r="V14" s="33"/>
      <c r="W14" s="33"/>
      <c r="X14" s="72" t="str">
        <f t="shared" si="6"/>
        <v/>
      </c>
      <c r="Y14" s="35"/>
      <c r="Z14" s="34" t="str">
        <f t="shared" si="7"/>
        <v/>
      </c>
      <c r="AA14" s="80" t="str">
        <f t="shared" si="8"/>
        <v/>
      </c>
    </row>
    <row r="15" spans="1:28" ht="25.5" customHeight="1" x14ac:dyDescent="0.25">
      <c r="A15" s="17"/>
      <c r="B15" s="78" t="str">
        <f t="shared" si="0"/>
        <v/>
      </c>
      <c r="C15" s="84"/>
      <c r="D15" s="84"/>
      <c r="E15" s="85"/>
      <c r="F15" s="84"/>
      <c r="G15" s="85"/>
      <c r="H15" s="85"/>
      <c r="I15" s="85"/>
      <c r="J15" s="85"/>
      <c r="K15" s="85"/>
      <c r="L15" s="31" t="str">
        <f t="shared" si="1"/>
        <v/>
      </c>
      <c r="M15" s="20"/>
      <c r="N15" s="50" t="str">
        <f t="shared" si="2"/>
        <v/>
      </c>
      <c r="O15" s="85"/>
      <c r="P15" s="85"/>
      <c r="Q15" s="32" t="str">
        <f t="shared" si="3"/>
        <v/>
      </c>
      <c r="R15" s="87"/>
      <c r="S15" s="87"/>
      <c r="T15" s="34">
        <f t="shared" si="4"/>
        <v>0</v>
      </c>
      <c r="U15" s="34">
        <f t="shared" si="5"/>
        <v>0</v>
      </c>
      <c r="V15" s="87"/>
      <c r="W15" s="87"/>
      <c r="X15" s="72" t="str">
        <f t="shared" si="6"/>
        <v/>
      </c>
      <c r="Y15" s="35"/>
      <c r="Z15" s="34" t="str">
        <f t="shared" si="7"/>
        <v/>
      </c>
      <c r="AA15" s="80" t="str">
        <f t="shared" si="8"/>
        <v/>
      </c>
    </row>
    <row r="16" spans="1:28" ht="25.5" customHeight="1" x14ac:dyDescent="0.25">
      <c r="A16" s="17"/>
      <c r="B16" s="78" t="str">
        <f t="shared" si="0"/>
        <v/>
      </c>
      <c r="C16" s="18"/>
      <c r="D16" s="18"/>
      <c r="E16" s="19"/>
      <c r="F16" s="18"/>
      <c r="G16" s="19"/>
      <c r="H16" s="19"/>
      <c r="I16" s="19"/>
      <c r="J16" s="19"/>
      <c r="K16" s="19"/>
      <c r="L16" s="31" t="str">
        <f t="shared" si="1"/>
        <v/>
      </c>
      <c r="M16" s="20"/>
      <c r="N16" s="50" t="str">
        <f t="shared" si="2"/>
        <v/>
      </c>
      <c r="O16" s="19"/>
      <c r="P16" s="19"/>
      <c r="Q16" s="32" t="str">
        <f t="shared" si="3"/>
        <v/>
      </c>
      <c r="R16" s="33"/>
      <c r="S16" s="33"/>
      <c r="T16" s="34">
        <f t="shared" si="4"/>
        <v>0</v>
      </c>
      <c r="U16" s="34">
        <f t="shared" si="5"/>
        <v>0</v>
      </c>
      <c r="V16" s="33"/>
      <c r="W16" s="33"/>
      <c r="X16" s="72" t="str">
        <f t="shared" si="6"/>
        <v/>
      </c>
      <c r="Y16" s="35"/>
      <c r="Z16" s="34" t="str">
        <f t="shared" si="7"/>
        <v/>
      </c>
      <c r="AA16" s="80" t="str">
        <f t="shared" si="8"/>
        <v/>
      </c>
    </row>
    <row r="17" spans="1:27" ht="25.5" customHeight="1" x14ac:dyDescent="0.25">
      <c r="A17" s="17"/>
      <c r="B17" s="78" t="str">
        <f t="shared" si="0"/>
        <v/>
      </c>
      <c r="C17" s="18"/>
      <c r="D17" s="18"/>
      <c r="E17" s="19"/>
      <c r="F17" s="18"/>
      <c r="G17" s="19"/>
      <c r="H17" s="19"/>
      <c r="I17" s="19"/>
      <c r="J17" s="19"/>
      <c r="K17" s="19"/>
      <c r="L17" s="31" t="str">
        <f t="shared" si="1"/>
        <v/>
      </c>
      <c r="M17" s="20"/>
      <c r="N17" s="50" t="str">
        <f t="shared" si="2"/>
        <v/>
      </c>
      <c r="O17" s="19"/>
      <c r="P17" s="19"/>
      <c r="Q17" s="32" t="str">
        <f t="shared" si="3"/>
        <v/>
      </c>
      <c r="R17" s="33"/>
      <c r="S17" s="33"/>
      <c r="T17" s="34">
        <f t="shared" si="4"/>
        <v>0</v>
      </c>
      <c r="U17" s="34">
        <f t="shared" si="5"/>
        <v>0</v>
      </c>
      <c r="V17" s="33"/>
      <c r="W17" s="33"/>
      <c r="X17" s="72" t="str">
        <f t="shared" si="6"/>
        <v/>
      </c>
      <c r="Y17" s="35"/>
      <c r="Z17" s="34" t="str">
        <f t="shared" si="7"/>
        <v/>
      </c>
      <c r="AA17" s="80" t="str">
        <f t="shared" si="8"/>
        <v/>
      </c>
    </row>
    <row r="18" spans="1:27" ht="25.5" customHeight="1" x14ac:dyDescent="0.25">
      <c r="A18" s="17"/>
      <c r="B18" s="78" t="str">
        <f t="shared" si="0"/>
        <v/>
      </c>
      <c r="C18" s="84"/>
      <c r="D18" s="84"/>
      <c r="E18" s="85"/>
      <c r="F18" s="84"/>
      <c r="G18" s="85"/>
      <c r="H18" s="85"/>
      <c r="I18" s="85"/>
      <c r="J18" s="85"/>
      <c r="K18" s="85"/>
      <c r="L18" s="31" t="str">
        <f t="shared" si="1"/>
        <v/>
      </c>
      <c r="M18" s="20"/>
      <c r="N18" s="50" t="str">
        <f t="shared" si="2"/>
        <v/>
      </c>
      <c r="O18" s="85"/>
      <c r="P18" s="85"/>
      <c r="Q18" s="32" t="str">
        <f t="shared" si="3"/>
        <v/>
      </c>
      <c r="R18" s="87"/>
      <c r="S18" s="87"/>
      <c r="T18" s="34">
        <f t="shared" si="4"/>
        <v>0</v>
      </c>
      <c r="U18" s="34">
        <f t="shared" si="5"/>
        <v>0</v>
      </c>
      <c r="V18" s="87"/>
      <c r="W18" s="87"/>
      <c r="X18" s="72" t="str">
        <f t="shared" si="6"/>
        <v/>
      </c>
      <c r="Y18" s="35"/>
      <c r="Z18" s="34" t="str">
        <f t="shared" si="7"/>
        <v/>
      </c>
      <c r="AA18" s="80" t="str">
        <f t="shared" si="8"/>
        <v/>
      </c>
    </row>
    <row r="19" spans="1:27" ht="25.5" customHeight="1" x14ac:dyDescent="0.25">
      <c r="A19" s="17"/>
      <c r="B19" s="78" t="str">
        <f t="shared" si="0"/>
        <v/>
      </c>
      <c r="C19" s="84"/>
      <c r="D19" s="84"/>
      <c r="E19" s="85"/>
      <c r="F19" s="84"/>
      <c r="G19" s="85"/>
      <c r="H19" s="85"/>
      <c r="I19" s="85"/>
      <c r="J19" s="85"/>
      <c r="K19" s="85"/>
      <c r="L19" s="31" t="str">
        <f t="shared" si="1"/>
        <v/>
      </c>
      <c r="M19" s="90"/>
      <c r="N19" s="50" t="str">
        <f t="shared" si="2"/>
        <v/>
      </c>
      <c r="O19" s="85"/>
      <c r="P19" s="85"/>
      <c r="Q19" s="32" t="str">
        <f t="shared" si="3"/>
        <v/>
      </c>
      <c r="R19" s="87"/>
      <c r="S19" s="87"/>
      <c r="T19" s="34">
        <f t="shared" si="4"/>
        <v>0</v>
      </c>
      <c r="U19" s="34">
        <f t="shared" si="5"/>
        <v>0</v>
      </c>
      <c r="V19" s="87"/>
      <c r="W19" s="87"/>
      <c r="X19" s="72" t="str">
        <f t="shared" si="6"/>
        <v/>
      </c>
      <c r="Y19" s="35"/>
      <c r="Z19" s="34" t="str">
        <f t="shared" si="7"/>
        <v/>
      </c>
      <c r="AA19" s="80" t="str">
        <f t="shared" si="8"/>
        <v/>
      </c>
    </row>
    <row r="20" spans="1:27" ht="25.5" customHeight="1" x14ac:dyDescent="0.25">
      <c r="A20" s="17"/>
      <c r="B20" s="78" t="str">
        <f t="shared" si="0"/>
        <v/>
      </c>
      <c r="C20" s="84"/>
      <c r="D20" s="84"/>
      <c r="E20" s="85"/>
      <c r="F20" s="84"/>
      <c r="G20" s="85"/>
      <c r="H20" s="85"/>
      <c r="I20" s="85"/>
      <c r="J20" s="85"/>
      <c r="K20" s="85"/>
      <c r="L20" s="31" t="str">
        <f t="shared" si="1"/>
        <v/>
      </c>
      <c r="M20" s="90"/>
      <c r="N20" s="50" t="str">
        <f t="shared" si="2"/>
        <v/>
      </c>
      <c r="O20" s="85"/>
      <c r="P20" s="85"/>
      <c r="Q20" s="32" t="str">
        <f t="shared" si="3"/>
        <v/>
      </c>
      <c r="R20" s="87"/>
      <c r="S20" s="87"/>
      <c r="T20" s="34">
        <f t="shared" si="4"/>
        <v>0</v>
      </c>
      <c r="U20" s="34">
        <f t="shared" si="5"/>
        <v>0</v>
      </c>
      <c r="V20" s="87"/>
      <c r="W20" s="87"/>
      <c r="X20" s="72" t="str">
        <f t="shared" si="6"/>
        <v/>
      </c>
      <c r="Y20" s="35"/>
      <c r="Z20" s="34" t="str">
        <f t="shared" si="7"/>
        <v/>
      </c>
      <c r="AA20" s="80" t="str">
        <f t="shared" si="8"/>
        <v/>
      </c>
    </row>
    <row r="21" spans="1:27" ht="25.5" customHeight="1" x14ac:dyDescent="0.25">
      <c r="A21" s="17"/>
      <c r="B21" s="78" t="str">
        <f t="shared" si="0"/>
        <v/>
      </c>
      <c r="C21" s="84"/>
      <c r="D21" s="84"/>
      <c r="E21" s="85"/>
      <c r="F21" s="84"/>
      <c r="G21" s="85"/>
      <c r="H21" s="85"/>
      <c r="I21" s="85"/>
      <c r="J21" s="85"/>
      <c r="K21" s="85"/>
      <c r="L21" s="31" t="str">
        <f t="shared" si="1"/>
        <v/>
      </c>
      <c r="M21" s="20"/>
      <c r="N21" s="50" t="str">
        <f t="shared" si="2"/>
        <v/>
      </c>
      <c r="O21" s="85"/>
      <c r="P21" s="85"/>
      <c r="Q21" s="32" t="str">
        <f t="shared" si="3"/>
        <v/>
      </c>
      <c r="R21" s="87"/>
      <c r="S21" s="87"/>
      <c r="T21" s="34">
        <f t="shared" si="4"/>
        <v>0</v>
      </c>
      <c r="U21" s="34">
        <f t="shared" si="5"/>
        <v>0</v>
      </c>
      <c r="V21" s="87"/>
      <c r="W21" s="87"/>
      <c r="X21" s="72" t="str">
        <f t="shared" si="6"/>
        <v/>
      </c>
      <c r="Y21" s="35"/>
      <c r="Z21" s="34" t="str">
        <f t="shared" si="7"/>
        <v/>
      </c>
      <c r="AA21" s="80" t="str">
        <f t="shared" si="8"/>
        <v/>
      </c>
    </row>
    <row r="22" spans="1:27" ht="25.5" customHeight="1" x14ac:dyDescent="0.25">
      <c r="A22" s="17"/>
      <c r="B22" s="78" t="str">
        <f t="shared" si="0"/>
        <v/>
      </c>
      <c r="C22" s="84"/>
      <c r="D22" s="84"/>
      <c r="E22" s="85"/>
      <c r="F22" s="84"/>
      <c r="G22" s="85"/>
      <c r="H22" s="85"/>
      <c r="I22" s="85"/>
      <c r="J22" s="85"/>
      <c r="K22" s="85"/>
      <c r="L22" s="31" t="str">
        <f t="shared" si="1"/>
        <v/>
      </c>
      <c r="M22" s="90"/>
      <c r="N22" s="50" t="str">
        <f t="shared" si="2"/>
        <v/>
      </c>
      <c r="O22" s="85"/>
      <c r="P22" s="85"/>
      <c r="Q22" s="32" t="str">
        <f t="shared" si="3"/>
        <v/>
      </c>
      <c r="R22" s="87"/>
      <c r="S22" s="87"/>
      <c r="T22" s="34">
        <f t="shared" si="4"/>
        <v>0</v>
      </c>
      <c r="U22" s="34">
        <f t="shared" si="5"/>
        <v>0</v>
      </c>
      <c r="V22" s="87"/>
      <c r="W22" s="87"/>
      <c r="X22" s="72" t="str">
        <f t="shared" si="6"/>
        <v/>
      </c>
      <c r="Y22" s="35"/>
      <c r="Z22" s="34" t="str">
        <f t="shared" si="7"/>
        <v/>
      </c>
      <c r="AA22" s="80" t="str">
        <f t="shared" si="8"/>
        <v/>
      </c>
    </row>
    <row r="23" spans="1:27" ht="25.5" customHeight="1" x14ac:dyDescent="0.25">
      <c r="A23" s="17"/>
      <c r="B23" s="78" t="str">
        <f t="shared" si="0"/>
        <v/>
      </c>
      <c r="C23" s="84"/>
      <c r="D23" s="84"/>
      <c r="E23" s="85"/>
      <c r="F23" s="84"/>
      <c r="G23" s="85"/>
      <c r="H23" s="85"/>
      <c r="I23" s="85"/>
      <c r="J23" s="85"/>
      <c r="K23" s="85"/>
      <c r="L23" s="31" t="str">
        <f t="shared" si="1"/>
        <v/>
      </c>
      <c r="M23" s="90"/>
      <c r="N23" s="50" t="str">
        <f t="shared" si="2"/>
        <v/>
      </c>
      <c r="O23" s="85"/>
      <c r="P23" s="85"/>
      <c r="Q23" s="32" t="str">
        <f t="shared" si="3"/>
        <v/>
      </c>
      <c r="R23" s="87"/>
      <c r="S23" s="87"/>
      <c r="T23" s="34">
        <f t="shared" si="4"/>
        <v>0</v>
      </c>
      <c r="U23" s="34">
        <f t="shared" si="5"/>
        <v>0</v>
      </c>
      <c r="V23" s="87"/>
      <c r="W23" s="87"/>
      <c r="X23" s="72" t="str">
        <f t="shared" si="6"/>
        <v/>
      </c>
      <c r="Y23" s="35"/>
      <c r="Z23" s="34" t="str">
        <f t="shared" si="7"/>
        <v/>
      </c>
      <c r="AA23" s="80" t="str">
        <f t="shared" si="8"/>
        <v/>
      </c>
    </row>
    <row r="24" spans="1:27" ht="25.5" customHeight="1" x14ac:dyDescent="0.25">
      <c r="A24" s="17"/>
      <c r="B24" s="78" t="str">
        <f t="shared" si="0"/>
        <v/>
      </c>
      <c r="C24" s="18"/>
      <c r="D24" s="18"/>
      <c r="E24" s="19"/>
      <c r="F24" s="18"/>
      <c r="G24" s="19"/>
      <c r="H24" s="19"/>
      <c r="I24" s="19"/>
      <c r="J24" s="19"/>
      <c r="K24" s="19"/>
      <c r="L24" s="31" t="str">
        <f t="shared" si="1"/>
        <v/>
      </c>
      <c r="M24" s="20"/>
      <c r="N24" s="50" t="str">
        <f t="shared" si="2"/>
        <v/>
      </c>
      <c r="O24" s="19"/>
      <c r="P24" s="19"/>
      <c r="Q24" s="32" t="str">
        <f t="shared" si="3"/>
        <v/>
      </c>
      <c r="R24" s="33"/>
      <c r="S24" s="33"/>
      <c r="T24" s="34">
        <f t="shared" si="4"/>
        <v>0</v>
      </c>
      <c r="U24" s="34">
        <f t="shared" si="5"/>
        <v>0</v>
      </c>
      <c r="V24" s="33"/>
      <c r="W24" s="33"/>
      <c r="X24" s="72" t="str">
        <f t="shared" si="6"/>
        <v/>
      </c>
      <c r="Y24" s="35"/>
      <c r="Z24" s="34" t="str">
        <f t="shared" si="7"/>
        <v/>
      </c>
      <c r="AA24" s="80" t="str">
        <f t="shared" si="8"/>
        <v/>
      </c>
    </row>
    <row r="25" spans="1:27" ht="25.5" customHeight="1" x14ac:dyDescent="0.25">
      <c r="A25" s="17"/>
      <c r="B25" s="78" t="str">
        <f t="shared" si="0"/>
        <v/>
      </c>
      <c r="C25" s="18"/>
      <c r="D25" s="18"/>
      <c r="E25" s="19"/>
      <c r="F25" s="18"/>
      <c r="G25" s="19"/>
      <c r="H25" s="19"/>
      <c r="I25" s="19"/>
      <c r="J25" s="19"/>
      <c r="K25" s="19"/>
      <c r="L25" s="31" t="str">
        <f t="shared" si="1"/>
        <v/>
      </c>
      <c r="M25" s="20"/>
      <c r="N25" s="50" t="str">
        <f t="shared" si="2"/>
        <v/>
      </c>
      <c r="O25" s="19"/>
      <c r="P25" s="19"/>
      <c r="Q25" s="32" t="str">
        <f t="shared" si="3"/>
        <v/>
      </c>
      <c r="R25" s="33"/>
      <c r="S25" s="33"/>
      <c r="T25" s="34">
        <f t="shared" si="4"/>
        <v>0</v>
      </c>
      <c r="U25" s="34">
        <f t="shared" si="5"/>
        <v>0</v>
      </c>
      <c r="V25" s="33"/>
      <c r="W25" s="33"/>
      <c r="X25" s="72" t="str">
        <f t="shared" si="6"/>
        <v/>
      </c>
      <c r="Y25" s="35"/>
      <c r="Z25" s="34" t="str">
        <f t="shared" si="7"/>
        <v/>
      </c>
      <c r="AA25" s="80" t="str">
        <f t="shared" si="8"/>
        <v/>
      </c>
    </row>
    <row r="26" spans="1:27" ht="25.5" customHeight="1" x14ac:dyDescent="0.25">
      <c r="A26" s="17"/>
      <c r="B26" s="78" t="str">
        <f t="shared" si="0"/>
        <v/>
      </c>
      <c r="C26" s="84"/>
      <c r="D26" s="84"/>
      <c r="E26" s="85"/>
      <c r="F26" s="84"/>
      <c r="G26" s="85"/>
      <c r="H26" s="85"/>
      <c r="I26" s="85"/>
      <c r="J26" s="85"/>
      <c r="K26" s="85"/>
      <c r="L26" s="31" t="str">
        <f t="shared" si="1"/>
        <v/>
      </c>
      <c r="M26" s="20"/>
      <c r="N26" s="50" t="str">
        <f t="shared" si="2"/>
        <v/>
      </c>
      <c r="O26" s="85"/>
      <c r="P26" s="85"/>
      <c r="Q26" s="32" t="str">
        <f t="shared" si="3"/>
        <v/>
      </c>
      <c r="R26" s="87"/>
      <c r="S26" s="87"/>
      <c r="T26" s="34">
        <f t="shared" si="4"/>
        <v>0</v>
      </c>
      <c r="U26" s="34">
        <f t="shared" si="5"/>
        <v>0</v>
      </c>
      <c r="V26" s="87"/>
      <c r="W26" s="87"/>
      <c r="X26" s="72" t="str">
        <f t="shared" si="6"/>
        <v/>
      </c>
      <c r="Y26" s="35"/>
      <c r="Z26" s="34" t="str">
        <f t="shared" si="7"/>
        <v/>
      </c>
      <c r="AA26" s="80" t="str">
        <f t="shared" si="8"/>
        <v/>
      </c>
    </row>
    <row r="27" spans="1:27" ht="25.5" customHeight="1" x14ac:dyDescent="0.25">
      <c r="A27" s="17"/>
      <c r="B27" s="78" t="str">
        <f t="shared" si="0"/>
        <v/>
      </c>
      <c r="C27" s="18"/>
      <c r="D27" s="18"/>
      <c r="E27" s="19"/>
      <c r="F27" s="18"/>
      <c r="G27" s="19"/>
      <c r="H27" s="19"/>
      <c r="I27" s="19"/>
      <c r="J27" s="19"/>
      <c r="K27" s="19"/>
      <c r="L27" s="31" t="str">
        <f t="shared" si="1"/>
        <v/>
      </c>
      <c r="M27" s="20"/>
      <c r="N27" s="50" t="str">
        <f t="shared" si="2"/>
        <v/>
      </c>
      <c r="O27" s="19"/>
      <c r="P27" s="19"/>
      <c r="Q27" s="32" t="str">
        <f t="shared" si="3"/>
        <v/>
      </c>
      <c r="R27" s="33"/>
      <c r="S27" s="33"/>
      <c r="T27" s="34">
        <f t="shared" si="4"/>
        <v>0</v>
      </c>
      <c r="U27" s="34">
        <f t="shared" si="5"/>
        <v>0</v>
      </c>
      <c r="V27" s="33"/>
      <c r="W27" s="33"/>
      <c r="X27" s="72" t="str">
        <f t="shared" si="6"/>
        <v/>
      </c>
      <c r="Y27" s="35"/>
      <c r="Z27" s="34" t="str">
        <f t="shared" si="7"/>
        <v/>
      </c>
      <c r="AA27" s="80" t="str">
        <f t="shared" si="8"/>
        <v/>
      </c>
    </row>
    <row r="28" spans="1:27" ht="25.5" customHeight="1" x14ac:dyDescent="0.25">
      <c r="A28" s="17"/>
      <c r="B28" s="78" t="str">
        <f t="shared" si="0"/>
        <v/>
      </c>
      <c r="C28" s="84"/>
      <c r="D28" s="84"/>
      <c r="E28" s="85"/>
      <c r="F28" s="84"/>
      <c r="G28" s="85"/>
      <c r="H28" s="85"/>
      <c r="I28" s="85"/>
      <c r="J28" s="85"/>
      <c r="K28" s="85"/>
      <c r="L28" s="31" t="str">
        <f t="shared" si="1"/>
        <v/>
      </c>
      <c r="M28" s="20"/>
      <c r="N28" s="50" t="str">
        <f t="shared" si="2"/>
        <v/>
      </c>
      <c r="O28" s="85"/>
      <c r="P28" s="85"/>
      <c r="Q28" s="32" t="str">
        <f t="shared" si="3"/>
        <v/>
      </c>
      <c r="R28" s="87"/>
      <c r="S28" s="87"/>
      <c r="T28" s="34">
        <f t="shared" si="4"/>
        <v>0</v>
      </c>
      <c r="U28" s="34">
        <f t="shared" si="5"/>
        <v>0</v>
      </c>
      <c r="V28" s="87"/>
      <c r="W28" s="87"/>
      <c r="X28" s="72" t="str">
        <f t="shared" si="6"/>
        <v/>
      </c>
      <c r="Y28" s="35"/>
      <c r="Z28" s="34" t="str">
        <f t="shared" si="7"/>
        <v/>
      </c>
      <c r="AA28" s="80" t="str">
        <f t="shared" si="8"/>
        <v/>
      </c>
    </row>
    <row r="29" spans="1:27" ht="25.5" customHeight="1" x14ac:dyDescent="0.25">
      <c r="A29" s="17"/>
      <c r="B29" s="78" t="str">
        <f t="shared" si="0"/>
        <v/>
      </c>
      <c r="C29" s="84"/>
      <c r="D29" s="84"/>
      <c r="E29" s="85"/>
      <c r="F29" s="84"/>
      <c r="G29" s="85"/>
      <c r="H29" s="85"/>
      <c r="I29" s="85"/>
      <c r="J29" s="85"/>
      <c r="K29" s="85"/>
      <c r="L29" s="31" t="str">
        <f t="shared" si="1"/>
        <v/>
      </c>
      <c r="M29" s="90"/>
      <c r="N29" s="50" t="str">
        <f t="shared" si="2"/>
        <v/>
      </c>
      <c r="O29" s="85"/>
      <c r="P29" s="85"/>
      <c r="Q29" s="32" t="str">
        <f t="shared" si="3"/>
        <v/>
      </c>
      <c r="R29" s="87"/>
      <c r="S29" s="87"/>
      <c r="T29" s="34">
        <f t="shared" si="4"/>
        <v>0</v>
      </c>
      <c r="U29" s="34">
        <f t="shared" si="5"/>
        <v>0</v>
      </c>
      <c r="V29" s="87"/>
      <c r="W29" s="87"/>
      <c r="X29" s="72" t="str">
        <f t="shared" si="6"/>
        <v/>
      </c>
      <c r="Y29" s="35"/>
      <c r="Z29" s="34" t="str">
        <f t="shared" si="7"/>
        <v/>
      </c>
      <c r="AA29" s="80" t="str">
        <f t="shared" si="8"/>
        <v/>
      </c>
    </row>
    <row r="30" spans="1:27" ht="25.5" customHeight="1" x14ac:dyDescent="0.25">
      <c r="A30" s="17"/>
      <c r="B30" s="78" t="str">
        <f t="shared" si="0"/>
        <v/>
      </c>
      <c r="C30" s="84"/>
      <c r="D30" s="84"/>
      <c r="E30" s="85"/>
      <c r="F30" s="84"/>
      <c r="G30" s="85"/>
      <c r="H30" s="85"/>
      <c r="I30" s="85"/>
      <c r="J30" s="85"/>
      <c r="K30" s="85"/>
      <c r="L30" s="31" t="str">
        <f t="shared" si="1"/>
        <v/>
      </c>
      <c r="M30" s="90"/>
      <c r="N30" s="50" t="str">
        <f t="shared" si="2"/>
        <v/>
      </c>
      <c r="O30" s="85"/>
      <c r="P30" s="85"/>
      <c r="Q30" s="32" t="str">
        <f t="shared" si="3"/>
        <v/>
      </c>
      <c r="R30" s="87"/>
      <c r="S30" s="87"/>
      <c r="T30" s="34">
        <f t="shared" si="4"/>
        <v>0</v>
      </c>
      <c r="U30" s="34">
        <f t="shared" si="5"/>
        <v>0</v>
      </c>
      <c r="V30" s="87"/>
      <c r="W30" s="87"/>
      <c r="X30" s="72" t="str">
        <f t="shared" si="6"/>
        <v/>
      </c>
      <c r="Y30" s="35"/>
      <c r="Z30" s="34" t="str">
        <f t="shared" si="7"/>
        <v/>
      </c>
      <c r="AA30" s="80" t="str">
        <f t="shared" si="8"/>
        <v/>
      </c>
    </row>
    <row r="31" spans="1:27" ht="25.5" customHeight="1" x14ac:dyDescent="0.25">
      <c r="A31" s="17"/>
      <c r="B31" s="78" t="str">
        <f t="shared" si="0"/>
        <v/>
      </c>
      <c r="C31" s="84"/>
      <c r="D31" s="84"/>
      <c r="E31" s="85"/>
      <c r="F31" s="84"/>
      <c r="G31" s="85"/>
      <c r="H31" s="85"/>
      <c r="I31" s="85"/>
      <c r="J31" s="85"/>
      <c r="K31" s="85"/>
      <c r="L31" s="31" t="str">
        <f t="shared" si="1"/>
        <v/>
      </c>
      <c r="M31" s="20"/>
      <c r="N31" s="50" t="str">
        <f t="shared" si="2"/>
        <v/>
      </c>
      <c r="O31" s="85"/>
      <c r="P31" s="85"/>
      <c r="Q31" s="32" t="str">
        <f t="shared" si="3"/>
        <v/>
      </c>
      <c r="R31" s="87"/>
      <c r="S31" s="87"/>
      <c r="T31" s="34">
        <f t="shared" si="4"/>
        <v>0</v>
      </c>
      <c r="U31" s="34">
        <f t="shared" si="5"/>
        <v>0</v>
      </c>
      <c r="V31" s="87"/>
      <c r="W31" s="87"/>
      <c r="X31" s="72" t="str">
        <f t="shared" si="6"/>
        <v/>
      </c>
      <c r="Y31" s="35"/>
      <c r="Z31" s="34" t="str">
        <f t="shared" si="7"/>
        <v/>
      </c>
      <c r="AA31" s="80" t="str">
        <f t="shared" si="8"/>
        <v/>
      </c>
    </row>
    <row r="32" spans="1:27" ht="25.5" customHeight="1" x14ac:dyDescent="0.25">
      <c r="A32" s="17"/>
      <c r="B32" s="78" t="str">
        <f t="shared" si="0"/>
        <v/>
      </c>
      <c r="C32" s="84"/>
      <c r="D32" s="84"/>
      <c r="E32" s="85"/>
      <c r="F32" s="84"/>
      <c r="G32" s="85"/>
      <c r="H32" s="85"/>
      <c r="I32" s="85"/>
      <c r="J32" s="85"/>
      <c r="K32" s="85"/>
      <c r="L32" s="31" t="str">
        <f t="shared" si="1"/>
        <v/>
      </c>
      <c r="M32" s="90"/>
      <c r="N32" s="50" t="str">
        <f t="shared" si="2"/>
        <v/>
      </c>
      <c r="O32" s="85"/>
      <c r="P32" s="85"/>
      <c r="Q32" s="32" t="str">
        <f t="shared" si="3"/>
        <v/>
      </c>
      <c r="R32" s="87"/>
      <c r="S32" s="87"/>
      <c r="T32" s="34">
        <f t="shared" si="4"/>
        <v>0</v>
      </c>
      <c r="U32" s="34">
        <f t="shared" si="5"/>
        <v>0</v>
      </c>
      <c r="V32" s="87"/>
      <c r="W32" s="87"/>
      <c r="X32" s="72" t="str">
        <f t="shared" si="6"/>
        <v/>
      </c>
      <c r="Y32" s="35"/>
      <c r="Z32" s="34" t="str">
        <f t="shared" si="7"/>
        <v/>
      </c>
      <c r="AA32" s="80" t="str">
        <f t="shared" si="8"/>
        <v/>
      </c>
    </row>
    <row r="33" spans="1:27" ht="25.5" customHeight="1" x14ac:dyDescent="0.25">
      <c r="A33" s="17"/>
      <c r="B33" s="78" t="str">
        <f t="shared" si="0"/>
        <v/>
      </c>
      <c r="C33" s="18"/>
      <c r="D33" s="18"/>
      <c r="E33" s="19"/>
      <c r="F33" s="18"/>
      <c r="G33" s="19"/>
      <c r="H33" s="19"/>
      <c r="I33" s="19"/>
      <c r="J33" s="19"/>
      <c r="K33" s="19"/>
      <c r="L33" s="31" t="str">
        <f t="shared" si="1"/>
        <v/>
      </c>
      <c r="M33" s="20"/>
      <c r="N33" s="50" t="str">
        <f t="shared" si="2"/>
        <v/>
      </c>
      <c r="O33" s="19"/>
      <c r="P33" s="19"/>
      <c r="Q33" s="32" t="str">
        <f t="shared" si="3"/>
        <v/>
      </c>
      <c r="R33" s="33"/>
      <c r="S33" s="33"/>
      <c r="T33" s="34">
        <f t="shared" si="4"/>
        <v>0</v>
      </c>
      <c r="U33" s="34">
        <f t="shared" si="5"/>
        <v>0</v>
      </c>
      <c r="V33" s="33"/>
      <c r="W33" s="33"/>
      <c r="X33" s="72" t="str">
        <f t="shared" si="6"/>
        <v/>
      </c>
      <c r="Y33" s="35"/>
      <c r="Z33" s="34" t="str">
        <f t="shared" si="7"/>
        <v/>
      </c>
      <c r="AA33" s="80" t="str">
        <f t="shared" si="8"/>
        <v/>
      </c>
    </row>
    <row r="34" spans="1:27" ht="25.5" customHeight="1" x14ac:dyDescent="0.25">
      <c r="A34" s="17"/>
      <c r="B34" s="78" t="str">
        <f t="shared" si="0"/>
        <v/>
      </c>
      <c r="C34" s="84"/>
      <c r="D34" s="84"/>
      <c r="E34" s="85"/>
      <c r="F34" s="84"/>
      <c r="G34" s="85"/>
      <c r="H34" s="85"/>
      <c r="I34" s="85"/>
      <c r="J34" s="85"/>
      <c r="K34" s="85"/>
      <c r="L34" s="31" t="str">
        <f t="shared" si="1"/>
        <v/>
      </c>
      <c r="M34" s="20"/>
      <c r="N34" s="50" t="str">
        <f t="shared" si="2"/>
        <v/>
      </c>
      <c r="O34" s="85"/>
      <c r="P34" s="85"/>
      <c r="Q34" s="32" t="str">
        <f t="shared" si="3"/>
        <v/>
      </c>
      <c r="R34" s="87"/>
      <c r="S34" s="87"/>
      <c r="T34" s="34">
        <f t="shared" si="4"/>
        <v>0</v>
      </c>
      <c r="U34" s="34">
        <f t="shared" si="5"/>
        <v>0</v>
      </c>
      <c r="V34" s="87"/>
      <c r="W34" s="87"/>
      <c r="X34" s="72" t="str">
        <f t="shared" si="6"/>
        <v/>
      </c>
      <c r="Y34" s="35"/>
      <c r="Z34" s="34" t="str">
        <f t="shared" si="7"/>
        <v/>
      </c>
      <c r="AA34" s="80" t="str">
        <f t="shared" si="8"/>
        <v/>
      </c>
    </row>
    <row r="35" spans="1:27" ht="25.5" customHeight="1" x14ac:dyDescent="0.25">
      <c r="A35" s="17"/>
      <c r="B35" s="78" t="str">
        <f t="shared" si="0"/>
        <v/>
      </c>
      <c r="C35" s="84"/>
      <c r="D35" s="84"/>
      <c r="E35" s="85"/>
      <c r="F35" s="84"/>
      <c r="G35" s="85"/>
      <c r="H35" s="85"/>
      <c r="I35" s="85"/>
      <c r="J35" s="85"/>
      <c r="K35" s="85"/>
      <c r="L35" s="31" t="str">
        <f t="shared" si="1"/>
        <v/>
      </c>
      <c r="M35" s="85"/>
      <c r="N35" s="50" t="str">
        <f t="shared" si="2"/>
        <v/>
      </c>
      <c r="O35" s="85"/>
      <c r="P35" s="85"/>
      <c r="Q35" s="32" t="str">
        <f t="shared" si="3"/>
        <v/>
      </c>
      <c r="R35" s="87"/>
      <c r="S35" s="87"/>
      <c r="T35" s="34">
        <f t="shared" si="4"/>
        <v>0</v>
      </c>
      <c r="U35" s="34">
        <f t="shared" si="5"/>
        <v>0</v>
      </c>
      <c r="V35" s="87"/>
      <c r="W35" s="87"/>
      <c r="X35" s="72" t="str">
        <f t="shared" si="6"/>
        <v/>
      </c>
      <c r="Y35" s="35"/>
      <c r="Z35" s="34" t="str">
        <f t="shared" si="7"/>
        <v/>
      </c>
      <c r="AA35" s="80" t="str">
        <f t="shared" ref="AA35:AA66" si="9">IF(I35&lt;&gt;"",IF(I35=I34,AA34,AA34+1),"")</f>
        <v/>
      </c>
    </row>
    <row r="36" spans="1:27" ht="25.5" customHeight="1" x14ac:dyDescent="0.25">
      <c r="A36" s="17"/>
      <c r="B36" s="78" t="str">
        <f t="shared" si="0"/>
        <v/>
      </c>
      <c r="C36" s="84"/>
      <c r="D36" s="84"/>
      <c r="E36" s="85"/>
      <c r="F36" s="84"/>
      <c r="G36" s="85"/>
      <c r="H36" s="85"/>
      <c r="I36" s="85"/>
      <c r="J36" s="85"/>
      <c r="K36" s="85"/>
      <c r="L36" s="31" t="str">
        <f t="shared" si="1"/>
        <v/>
      </c>
      <c r="M36" s="85"/>
      <c r="N36" s="50" t="str">
        <f t="shared" si="2"/>
        <v/>
      </c>
      <c r="O36" s="85"/>
      <c r="P36" s="85"/>
      <c r="Q36" s="32" t="str">
        <f t="shared" si="3"/>
        <v/>
      </c>
      <c r="R36" s="87"/>
      <c r="S36" s="87"/>
      <c r="T36" s="34">
        <f t="shared" si="4"/>
        <v>0</v>
      </c>
      <c r="U36" s="34">
        <f t="shared" si="5"/>
        <v>0</v>
      </c>
      <c r="V36" s="87"/>
      <c r="W36" s="87"/>
      <c r="X36" s="72" t="str">
        <f t="shared" si="6"/>
        <v/>
      </c>
      <c r="Y36" s="35"/>
      <c r="Z36" s="34" t="str">
        <f t="shared" si="7"/>
        <v/>
      </c>
      <c r="AA36" s="80" t="str">
        <f t="shared" si="9"/>
        <v/>
      </c>
    </row>
    <row r="37" spans="1:27" ht="25.5" customHeight="1" x14ac:dyDescent="0.25">
      <c r="A37" s="17"/>
      <c r="B37" s="78" t="str">
        <f t="shared" si="0"/>
        <v/>
      </c>
      <c r="C37" s="84"/>
      <c r="D37" s="84"/>
      <c r="E37" s="85"/>
      <c r="F37" s="84"/>
      <c r="G37" s="85"/>
      <c r="H37" s="85"/>
      <c r="I37" s="85"/>
      <c r="J37" s="85"/>
      <c r="K37" s="85"/>
      <c r="L37" s="31" t="str">
        <f t="shared" si="1"/>
        <v/>
      </c>
      <c r="M37" s="85"/>
      <c r="N37" s="50" t="str">
        <f t="shared" si="2"/>
        <v/>
      </c>
      <c r="O37" s="85"/>
      <c r="P37" s="85"/>
      <c r="Q37" s="32" t="str">
        <f t="shared" si="3"/>
        <v/>
      </c>
      <c r="R37" s="87"/>
      <c r="S37" s="87"/>
      <c r="T37" s="34">
        <f t="shared" si="4"/>
        <v>0</v>
      </c>
      <c r="U37" s="34">
        <f t="shared" si="5"/>
        <v>0</v>
      </c>
      <c r="V37" s="87"/>
      <c r="W37" s="87"/>
      <c r="X37" s="72" t="str">
        <f t="shared" si="6"/>
        <v/>
      </c>
      <c r="Y37" s="35"/>
      <c r="Z37" s="34" t="str">
        <f t="shared" si="7"/>
        <v/>
      </c>
      <c r="AA37" s="80" t="str">
        <f t="shared" si="9"/>
        <v/>
      </c>
    </row>
    <row r="38" spans="1:27" ht="25.5" customHeight="1" x14ac:dyDescent="0.25">
      <c r="A38" s="17"/>
      <c r="B38" s="78" t="str">
        <f t="shared" si="0"/>
        <v/>
      </c>
      <c r="C38" s="84"/>
      <c r="D38" s="84"/>
      <c r="E38" s="85"/>
      <c r="F38" s="84"/>
      <c r="G38" s="85"/>
      <c r="H38" s="85"/>
      <c r="I38" s="85"/>
      <c r="J38" s="85"/>
      <c r="K38" s="85"/>
      <c r="L38" s="31" t="str">
        <f t="shared" si="1"/>
        <v/>
      </c>
      <c r="M38" s="85"/>
      <c r="N38" s="50" t="str">
        <f t="shared" si="2"/>
        <v/>
      </c>
      <c r="O38" s="85"/>
      <c r="P38" s="85"/>
      <c r="Q38" s="32" t="str">
        <f t="shared" si="3"/>
        <v/>
      </c>
      <c r="R38" s="87"/>
      <c r="S38" s="87"/>
      <c r="T38" s="34">
        <f t="shared" si="4"/>
        <v>0</v>
      </c>
      <c r="U38" s="34">
        <f t="shared" si="5"/>
        <v>0</v>
      </c>
      <c r="V38" s="87"/>
      <c r="W38" s="87"/>
      <c r="X38" s="72" t="str">
        <f t="shared" si="6"/>
        <v/>
      </c>
      <c r="Y38" s="35"/>
      <c r="Z38" s="34" t="str">
        <f t="shared" si="7"/>
        <v/>
      </c>
      <c r="AA38" s="80" t="str">
        <f t="shared" si="9"/>
        <v/>
      </c>
    </row>
    <row r="39" spans="1:27" ht="25.5" customHeight="1" x14ac:dyDescent="0.25">
      <c r="A39" s="17"/>
      <c r="B39" s="78" t="str">
        <f t="shared" si="0"/>
        <v/>
      </c>
      <c r="C39" s="84"/>
      <c r="D39" s="84"/>
      <c r="E39" s="85"/>
      <c r="F39" s="84"/>
      <c r="G39" s="85"/>
      <c r="H39" s="85"/>
      <c r="I39" s="85"/>
      <c r="J39" s="85"/>
      <c r="K39" s="85"/>
      <c r="L39" s="31" t="str">
        <f t="shared" si="1"/>
        <v/>
      </c>
      <c r="M39" s="85"/>
      <c r="N39" s="50" t="str">
        <f t="shared" si="2"/>
        <v/>
      </c>
      <c r="O39" s="85"/>
      <c r="P39" s="85"/>
      <c r="Q39" s="32" t="str">
        <f t="shared" si="3"/>
        <v/>
      </c>
      <c r="R39" s="87"/>
      <c r="S39" s="87"/>
      <c r="T39" s="34">
        <f t="shared" si="4"/>
        <v>0</v>
      </c>
      <c r="U39" s="34">
        <f t="shared" si="5"/>
        <v>0</v>
      </c>
      <c r="V39" s="87"/>
      <c r="W39" s="87"/>
      <c r="X39" s="72" t="str">
        <f t="shared" si="6"/>
        <v/>
      </c>
      <c r="Y39" s="35"/>
      <c r="Z39" s="34" t="str">
        <f t="shared" si="7"/>
        <v/>
      </c>
      <c r="AA39" s="80" t="str">
        <f t="shared" si="9"/>
        <v/>
      </c>
    </row>
    <row r="40" spans="1:27" ht="25.5" customHeight="1" x14ac:dyDescent="0.25">
      <c r="A40" s="17"/>
      <c r="B40" s="78" t="str">
        <f t="shared" si="0"/>
        <v/>
      </c>
      <c r="C40" s="84"/>
      <c r="D40" s="84"/>
      <c r="E40" s="85"/>
      <c r="F40" s="84"/>
      <c r="G40" s="85"/>
      <c r="H40" s="85"/>
      <c r="I40" s="85"/>
      <c r="J40" s="85"/>
      <c r="K40" s="85"/>
      <c r="L40" s="31" t="str">
        <f t="shared" si="1"/>
        <v/>
      </c>
      <c r="M40" s="85"/>
      <c r="N40" s="50" t="str">
        <f t="shared" si="2"/>
        <v/>
      </c>
      <c r="O40" s="85"/>
      <c r="P40" s="85"/>
      <c r="Q40" s="32" t="str">
        <f t="shared" si="3"/>
        <v/>
      </c>
      <c r="R40" s="87"/>
      <c r="S40" s="87"/>
      <c r="T40" s="34">
        <f t="shared" si="4"/>
        <v>0</v>
      </c>
      <c r="U40" s="34">
        <f t="shared" si="5"/>
        <v>0</v>
      </c>
      <c r="V40" s="87"/>
      <c r="W40" s="87"/>
      <c r="X40" s="72" t="str">
        <f t="shared" si="6"/>
        <v/>
      </c>
      <c r="Y40" s="35"/>
      <c r="Z40" s="34" t="str">
        <f t="shared" si="7"/>
        <v/>
      </c>
      <c r="AA40" s="80" t="str">
        <f t="shared" si="9"/>
        <v/>
      </c>
    </row>
    <row r="41" spans="1:27" ht="25.5" customHeight="1" x14ac:dyDescent="0.25">
      <c r="A41" s="17"/>
      <c r="B41" s="78" t="str">
        <f t="shared" si="0"/>
        <v/>
      </c>
      <c r="C41" s="18"/>
      <c r="D41" s="18"/>
      <c r="E41" s="19"/>
      <c r="F41" s="18"/>
      <c r="G41" s="19"/>
      <c r="H41" s="19"/>
      <c r="I41" s="19"/>
      <c r="J41" s="19"/>
      <c r="K41" s="19"/>
      <c r="L41" s="31" t="str">
        <f t="shared" si="1"/>
        <v/>
      </c>
      <c r="M41" s="20"/>
      <c r="N41" s="50" t="str">
        <f t="shared" si="2"/>
        <v/>
      </c>
      <c r="O41" s="19"/>
      <c r="P41" s="19"/>
      <c r="Q41" s="32" t="str">
        <f t="shared" si="3"/>
        <v/>
      </c>
      <c r="R41" s="33"/>
      <c r="S41" s="33"/>
      <c r="T41" s="34">
        <f t="shared" si="4"/>
        <v>0</v>
      </c>
      <c r="U41" s="34">
        <f t="shared" si="5"/>
        <v>0</v>
      </c>
      <c r="V41" s="33"/>
      <c r="W41" s="33"/>
      <c r="X41" s="72" t="str">
        <f t="shared" si="6"/>
        <v/>
      </c>
      <c r="Y41" s="35"/>
      <c r="Z41" s="34" t="str">
        <f t="shared" si="7"/>
        <v/>
      </c>
      <c r="AA41" s="80" t="str">
        <f t="shared" si="9"/>
        <v/>
      </c>
    </row>
    <row r="42" spans="1:27" ht="25.5" customHeight="1" x14ac:dyDescent="0.25">
      <c r="A42" s="17"/>
      <c r="B42" s="78" t="str">
        <f t="shared" si="0"/>
        <v/>
      </c>
      <c r="C42" s="84"/>
      <c r="D42" s="84"/>
      <c r="E42" s="85"/>
      <c r="F42" s="84"/>
      <c r="G42" s="85"/>
      <c r="H42" s="85"/>
      <c r="I42" s="85"/>
      <c r="J42" s="85"/>
      <c r="K42" s="85"/>
      <c r="L42" s="31" t="str">
        <f t="shared" si="1"/>
        <v/>
      </c>
      <c r="M42" s="20"/>
      <c r="N42" s="50" t="str">
        <f t="shared" si="2"/>
        <v/>
      </c>
      <c r="O42" s="85"/>
      <c r="P42" s="85"/>
      <c r="Q42" s="32" t="str">
        <f t="shared" si="3"/>
        <v/>
      </c>
      <c r="R42" s="87"/>
      <c r="S42" s="87"/>
      <c r="T42" s="34">
        <f t="shared" si="4"/>
        <v>0</v>
      </c>
      <c r="U42" s="34">
        <f t="shared" si="5"/>
        <v>0</v>
      </c>
      <c r="V42" s="87"/>
      <c r="W42" s="87"/>
      <c r="X42" s="72" t="str">
        <f t="shared" si="6"/>
        <v/>
      </c>
      <c r="Y42" s="35"/>
      <c r="Z42" s="34" t="str">
        <f t="shared" si="7"/>
        <v/>
      </c>
      <c r="AA42" s="80" t="str">
        <f t="shared" si="9"/>
        <v/>
      </c>
    </row>
    <row r="43" spans="1:27" ht="25.5" customHeight="1" x14ac:dyDescent="0.25">
      <c r="A43" s="17"/>
      <c r="B43" s="78" t="str">
        <f t="shared" si="0"/>
        <v/>
      </c>
      <c r="C43" s="84"/>
      <c r="D43" s="84"/>
      <c r="E43" s="85"/>
      <c r="F43" s="84"/>
      <c r="G43" s="85"/>
      <c r="H43" s="85"/>
      <c r="I43" s="85"/>
      <c r="J43" s="85"/>
      <c r="K43" s="85"/>
      <c r="L43" s="31" t="str">
        <f t="shared" si="1"/>
        <v/>
      </c>
      <c r="M43" s="90"/>
      <c r="N43" s="50" t="str">
        <f t="shared" si="2"/>
        <v/>
      </c>
      <c r="O43" s="85"/>
      <c r="P43" s="85"/>
      <c r="Q43" s="32" t="str">
        <f t="shared" si="3"/>
        <v/>
      </c>
      <c r="R43" s="87"/>
      <c r="S43" s="87"/>
      <c r="T43" s="34">
        <f t="shared" si="4"/>
        <v>0</v>
      </c>
      <c r="U43" s="34">
        <f t="shared" si="5"/>
        <v>0</v>
      </c>
      <c r="V43" s="87"/>
      <c r="W43" s="87"/>
      <c r="X43" s="72" t="str">
        <f t="shared" si="6"/>
        <v/>
      </c>
      <c r="Y43" s="35"/>
      <c r="Z43" s="34" t="str">
        <f t="shared" si="7"/>
        <v/>
      </c>
      <c r="AA43" s="80" t="str">
        <f t="shared" si="9"/>
        <v/>
      </c>
    </row>
    <row r="44" spans="1:27" ht="25.5" customHeight="1" x14ac:dyDescent="0.25">
      <c r="A44" s="17"/>
      <c r="B44" s="78" t="str">
        <f t="shared" si="0"/>
        <v/>
      </c>
      <c r="C44" s="84"/>
      <c r="D44" s="84"/>
      <c r="E44" s="85"/>
      <c r="F44" s="84"/>
      <c r="G44" s="85"/>
      <c r="H44" s="85"/>
      <c r="I44" s="85"/>
      <c r="J44" s="85"/>
      <c r="K44" s="85"/>
      <c r="L44" s="31" t="str">
        <f t="shared" si="1"/>
        <v/>
      </c>
      <c r="M44" s="20"/>
      <c r="N44" s="50" t="str">
        <f t="shared" si="2"/>
        <v/>
      </c>
      <c r="O44" s="85"/>
      <c r="P44" s="85"/>
      <c r="Q44" s="32" t="str">
        <f t="shared" si="3"/>
        <v/>
      </c>
      <c r="R44" s="87"/>
      <c r="S44" s="87"/>
      <c r="T44" s="34">
        <f t="shared" si="4"/>
        <v>0</v>
      </c>
      <c r="U44" s="34">
        <f t="shared" si="5"/>
        <v>0</v>
      </c>
      <c r="V44" s="87"/>
      <c r="W44" s="87"/>
      <c r="X44" s="72" t="str">
        <f t="shared" si="6"/>
        <v/>
      </c>
      <c r="Y44" s="35"/>
      <c r="Z44" s="34" t="str">
        <f t="shared" si="7"/>
        <v/>
      </c>
      <c r="AA44" s="80" t="str">
        <f t="shared" si="9"/>
        <v/>
      </c>
    </row>
    <row r="45" spans="1:27" ht="25.5" customHeight="1" x14ac:dyDescent="0.25">
      <c r="A45" s="17"/>
      <c r="B45" s="78" t="str">
        <f t="shared" si="0"/>
        <v/>
      </c>
      <c r="C45" s="84"/>
      <c r="D45" s="84"/>
      <c r="E45" s="85"/>
      <c r="F45" s="84"/>
      <c r="G45" s="85"/>
      <c r="H45" s="85"/>
      <c r="I45" s="85"/>
      <c r="J45" s="85"/>
      <c r="K45" s="85"/>
      <c r="L45" s="31" t="str">
        <f t="shared" si="1"/>
        <v/>
      </c>
      <c r="M45" s="90"/>
      <c r="N45" s="50" t="str">
        <f t="shared" si="2"/>
        <v/>
      </c>
      <c r="O45" s="85"/>
      <c r="P45" s="85"/>
      <c r="Q45" s="32" t="str">
        <f t="shared" si="3"/>
        <v/>
      </c>
      <c r="R45" s="87"/>
      <c r="S45" s="87"/>
      <c r="T45" s="34">
        <f t="shared" si="4"/>
        <v>0</v>
      </c>
      <c r="U45" s="34">
        <f t="shared" si="5"/>
        <v>0</v>
      </c>
      <c r="V45" s="87"/>
      <c r="W45" s="87"/>
      <c r="X45" s="72" t="str">
        <f t="shared" si="6"/>
        <v/>
      </c>
      <c r="Y45" s="35"/>
      <c r="Z45" s="34" t="str">
        <f t="shared" si="7"/>
        <v/>
      </c>
      <c r="AA45" s="80" t="str">
        <f t="shared" si="9"/>
        <v/>
      </c>
    </row>
    <row r="46" spans="1:27" ht="25.5" customHeight="1" x14ac:dyDescent="0.25">
      <c r="A46" s="17"/>
      <c r="B46" s="78" t="str">
        <f t="shared" si="0"/>
        <v/>
      </c>
      <c r="C46" s="18"/>
      <c r="D46" s="18"/>
      <c r="E46" s="19"/>
      <c r="F46" s="18"/>
      <c r="G46" s="19"/>
      <c r="H46" s="19"/>
      <c r="I46" s="19"/>
      <c r="J46" s="19"/>
      <c r="K46" s="19"/>
      <c r="L46" s="31" t="str">
        <f t="shared" si="1"/>
        <v/>
      </c>
      <c r="M46" s="20"/>
      <c r="N46" s="50" t="str">
        <f t="shared" si="2"/>
        <v/>
      </c>
      <c r="O46" s="19"/>
      <c r="P46" s="19"/>
      <c r="Q46" s="32" t="str">
        <f t="shared" si="3"/>
        <v/>
      </c>
      <c r="R46" s="33"/>
      <c r="S46" s="33"/>
      <c r="T46" s="34">
        <f t="shared" si="4"/>
        <v>0</v>
      </c>
      <c r="U46" s="34">
        <f t="shared" si="5"/>
        <v>0</v>
      </c>
      <c r="V46" s="33"/>
      <c r="W46" s="33"/>
      <c r="X46" s="72" t="str">
        <f t="shared" si="6"/>
        <v/>
      </c>
      <c r="Y46" s="35"/>
      <c r="Z46" s="34" t="str">
        <f t="shared" si="7"/>
        <v/>
      </c>
      <c r="AA46" s="80" t="str">
        <f t="shared" si="9"/>
        <v/>
      </c>
    </row>
    <row r="47" spans="1:27" ht="25.5" customHeight="1" x14ac:dyDescent="0.25">
      <c r="A47" s="17"/>
      <c r="B47" s="78" t="str">
        <f t="shared" si="0"/>
        <v/>
      </c>
      <c r="C47" s="18"/>
      <c r="D47" s="18"/>
      <c r="E47" s="19"/>
      <c r="F47" s="18"/>
      <c r="G47" s="19"/>
      <c r="H47" s="19"/>
      <c r="I47" s="19"/>
      <c r="J47" s="19"/>
      <c r="K47" s="19"/>
      <c r="L47" s="31" t="str">
        <f t="shared" si="1"/>
        <v/>
      </c>
      <c r="M47" s="20"/>
      <c r="N47" s="50" t="str">
        <f t="shared" si="2"/>
        <v/>
      </c>
      <c r="O47" s="19"/>
      <c r="P47" s="19"/>
      <c r="Q47" s="32" t="str">
        <f t="shared" si="3"/>
        <v/>
      </c>
      <c r="R47" s="33"/>
      <c r="S47" s="33"/>
      <c r="T47" s="34">
        <f t="shared" si="4"/>
        <v>0</v>
      </c>
      <c r="U47" s="34">
        <f t="shared" si="5"/>
        <v>0</v>
      </c>
      <c r="V47" s="33"/>
      <c r="W47" s="33"/>
      <c r="X47" s="72" t="str">
        <f t="shared" si="6"/>
        <v/>
      </c>
      <c r="Y47" s="35"/>
      <c r="Z47" s="34" t="str">
        <f t="shared" si="7"/>
        <v/>
      </c>
      <c r="AA47" s="80" t="str">
        <f t="shared" si="9"/>
        <v/>
      </c>
    </row>
    <row r="48" spans="1:27" ht="25.5" customHeight="1" x14ac:dyDescent="0.25">
      <c r="A48" s="17"/>
      <c r="B48" s="78" t="str">
        <f t="shared" si="0"/>
        <v/>
      </c>
      <c r="C48" s="18"/>
      <c r="D48" s="18"/>
      <c r="E48" s="19"/>
      <c r="F48" s="18"/>
      <c r="G48" s="19"/>
      <c r="H48" s="19"/>
      <c r="I48" s="19"/>
      <c r="J48" s="19"/>
      <c r="K48" s="19"/>
      <c r="L48" s="31" t="str">
        <f t="shared" si="1"/>
        <v/>
      </c>
      <c r="M48" s="20"/>
      <c r="N48" s="50" t="str">
        <f t="shared" si="2"/>
        <v/>
      </c>
      <c r="O48" s="19"/>
      <c r="P48" s="19"/>
      <c r="Q48" s="32" t="str">
        <f t="shared" si="3"/>
        <v/>
      </c>
      <c r="R48" s="33"/>
      <c r="S48" s="33"/>
      <c r="T48" s="34">
        <f t="shared" si="4"/>
        <v>0</v>
      </c>
      <c r="U48" s="34">
        <f t="shared" si="5"/>
        <v>0</v>
      </c>
      <c r="V48" s="33"/>
      <c r="W48" s="33"/>
      <c r="X48" s="72" t="str">
        <f t="shared" si="6"/>
        <v/>
      </c>
      <c r="Y48" s="35"/>
      <c r="Z48" s="34" t="str">
        <f t="shared" si="7"/>
        <v/>
      </c>
      <c r="AA48" s="80" t="str">
        <f t="shared" si="9"/>
        <v/>
      </c>
    </row>
    <row r="49" spans="1:27" ht="25.5" customHeight="1" x14ac:dyDescent="0.25">
      <c r="A49" s="17"/>
      <c r="B49" s="78" t="str">
        <f t="shared" si="0"/>
        <v/>
      </c>
      <c r="C49" s="84"/>
      <c r="D49" s="84"/>
      <c r="E49" s="85"/>
      <c r="F49" s="84"/>
      <c r="G49" s="85"/>
      <c r="H49" s="85"/>
      <c r="I49" s="85"/>
      <c r="J49" s="85"/>
      <c r="K49" s="85"/>
      <c r="L49" s="31" t="str">
        <f t="shared" si="1"/>
        <v/>
      </c>
      <c r="M49" s="90"/>
      <c r="N49" s="50" t="str">
        <f t="shared" si="2"/>
        <v/>
      </c>
      <c r="O49" s="85"/>
      <c r="P49" s="85"/>
      <c r="Q49" s="32" t="str">
        <f t="shared" si="3"/>
        <v/>
      </c>
      <c r="R49" s="87"/>
      <c r="S49" s="87"/>
      <c r="T49" s="34">
        <f t="shared" si="4"/>
        <v>0</v>
      </c>
      <c r="U49" s="34">
        <f t="shared" si="5"/>
        <v>0</v>
      </c>
      <c r="V49" s="87"/>
      <c r="W49" s="87"/>
      <c r="X49" s="72" t="str">
        <f t="shared" si="6"/>
        <v/>
      </c>
      <c r="Y49" s="35"/>
      <c r="Z49" s="34" t="str">
        <f t="shared" si="7"/>
        <v/>
      </c>
      <c r="AA49" s="80" t="str">
        <f t="shared" si="9"/>
        <v/>
      </c>
    </row>
    <row r="50" spans="1:27" ht="25.5" customHeight="1" x14ac:dyDescent="0.25">
      <c r="A50" s="17"/>
      <c r="B50" s="78" t="str">
        <f t="shared" si="0"/>
        <v/>
      </c>
      <c r="C50" s="84"/>
      <c r="D50" s="84"/>
      <c r="E50" s="85"/>
      <c r="F50" s="84"/>
      <c r="G50" s="85"/>
      <c r="H50" s="85"/>
      <c r="I50" s="85"/>
      <c r="J50" s="85"/>
      <c r="K50" s="85"/>
      <c r="L50" s="31" t="str">
        <f t="shared" si="1"/>
        <v/>
      </c>
      <c r="M50" s="90"/>
      <c r="N50" s="50" t="str">
        <f t="shared" si="2"/>
        <v/>
      </c>
      <c r="O50" s="85"/>
      <c r="P50" s="85"/>
      <c r="Q50" s="32" t="str">
        <f t="shared" si="3"/>
        <v/>
      </c>
      <c r="R50" s="87"/>
      <c r="S50" s="87"/>
      <c r="T50" s="34">
        <f t="shared" si="4"/>
        <v>0</v>
      </c>
      <c r="U50" s="34">
        <f t="shared" si="5"/>
        <v>0</v>
      </c>
      <c r="V50" s="87"/>
      <c r="W50" s="87"/>
      <c r="X50" s="72" t="str">
        <f t="shared" si="6"/>
        <v/>
      </c>
      <c r="Y50" s="35"/>
      <c r="Z50" s="34" t="str">
        <f t="shared" si="7"/>
        <v/>
      </c>
      <c r="AA50" s="80" t="str">
        <f t="shared" si="9"/>
        <v/>
      </c>
    </row>
    <row r="51" spans="1:27" ht="25.5" customHeight="1" x14ac:dyDescent="0.25">
      <c r="A51" s="17"/>
      <c r="B51" s="78" t="str">
        <f t="shared" si="0"/>
        <v/>
      </c>
      <c r="C51" s="84"/>
      <c r="D51" s="84"/>
      <c r="E51" s="85"/>
      <c r="F51" s="84"/>
      <c r="G51" s="85"/>
      <c r="H51" s="85"/>
      <c r="I51" s="85"/>
      <c r="J51" s="85"/>
      <c r="K51" s="85"/>
      <c r="L51" s="31" t="str">
        <f t="shared" si="1"/>
        <v/>
      </c>
      <c r="M51" s="20"/>
      <c r="N51" s="50" t="str">
        <f t="shared" si="2"/>
        <v/>
      </c>
      <c r="O51" s="85"/>
      <c r="P51" s="85"/>
      <c r="Q51" s="32" t="str">
        <f t="shared" si="3"/>
        <v/>
      </c>
      <c r="R51" s="87"/>
      <c r="S51" s="87"/>
      <c r="T51" s="34">
        <f t="shared" si="4"/>
        <v>0</v>
      </c>
      <c r="U51" s="34">
        <f t="shared" si="5"/>
        <v>0</v>
      </c>
      <c r="V51" s="87"/>
      <c r="W51" s="87"/>
      <c r="X51" s="72" t="str">
        <f t="shared" si="6"/>
        <v/>
      </c>
      <c r="Y51" s="35"/>
      <c r="Z51" s="34" t="str">
        <f t="shared" si="7"/>
        <v/>
      </c>
      <c r="AA51" s="80" t="str">
        <f t="shared" si="9"/>
        <v/>
      </c>
    </row>
    <row r="52" spans="1:27" ht="25.5" customHeight="1" x14ac:dyDescent="0.25">
      <c r="A52" s="17"/>
      <c r="B52" s="78" t="str">
        <f t="shared" si="0"/>
        <v/>
      </c>
      <c r="C52" s="18"/>
      <c r="D52" s="18"/>
      <c r="E52" s="19"/>
      <c r="F52" s="18"/>
      <c r="G52" s="19"/>
      <c r="H52" s="19"/>
      <c r="I52" s="19"/>
      <c r="J52" s="19"/>
      <c r="K52" s="19"/>
      <c r="L52" s="31" t="str">
        <f t="shared" si="1"/>
        <v/>
      </c>
      <c r="M52" s="20"/>
      <c r="N52" s="50" t="str">
        <f t="shared" si="2"/>
        <v/>
      </c>
      <c r="O52" s="19"/>
      <c r="P52" s="19"/>
      <c r="Q52" s="32" t="str">
        <f t="shared" si="3"/>
        <v/>
      </c>
      <c r="R52" s="33"/>
      <c r="S52" s="33"/>
      <c r="T52" s="34">
        <f t="shared" si="4"/>
        <v>0</v>
      </c>
      <c r="U52" s="34">
        <f t="shared" si="5"/>
        <v>0</v>
      </c>
      <c r="V52" s="33"/>
      <c r="W52" s="33"/>
      <c r="X52" s="72" t="str">
        <f t="shared" si="6"/>
        <v/>
      </c>
      <c r="Y52" s="35"/>
      <c r="Z52" s="34" t="str">
        <f t="shared" si="7"/>
        <v/>
      </c>
      <c r="AA52" s="80" t="str">
        <f t="shared" si="9"/>
        <v/>
      </c>
    </row>
    <row r="53" spans="1:27" ht="25.5" customHeight="1" x14ac:dyDescent="0.25">
      <c r="A53" s="17"/>
      <c r="B53" s="78" t="str">
        <f t="shared" si="0"/>
        <v/>
      </c>
      <c r="C53" s="84"/>
      <c r="D53" s="84"/>
      <c r="E53" s="85"/>
      <c r="F53" s="84"/>
      <c r="G53" s="85"/>
      <c r="H53" s="85"/>
      <c r="I53" s="85"/>
      <c r="J53" s="85"/>
      <c r="K53" s="85"/>
      <c r="L53" s="31" t="str">
        <f t="shared" si="1"/>
        <v/>
      </c>
      <c r="M53" s="85"/>
      <c r="N53" s="50" t="str">
        <f t="shared" si="2"/>
        <v/>
      </c>
      <c r="O53" s="85"/>
      <c r="P53" s="85"/>
      <c r="Q53" s="32" t="str">
        <f t="shared" si="3"/>
        <v/>
      </c>
      <c r="R53" s="87"/>
      <c r="S53" s="87"/>
      <c r="T53" s="34">
        <f t="shared" si="4"/>
        <v>0</v>
      </c>
      <c r="U53" s="34">
        <f t="shared" si="5"/>
        <v>0</v>
      </c>
      <c r="V53" s="87"/>
      <c r="W53" s="87"/>
      <c r="X53" s="72" t="str">
        <f t="shared" si="6"/>
        <v/>
      </c>
      <c r="Y53" s="35"/>
      <c r="Z53" s="34" t="str">
        <f t="shared" si="7"/>
        <v/>
      </c>
      <c r="AA53" s="80" t="str">
        <f t="shared" si="9"/>
        <v/>
      </c>
    </row>
    <row r="54" spans="1:27" ht="25.5" customHeight="1" x14ac:dyDescent="0.25">
      <c r="A54" s="17"/>
      <c r="B54" s="78" t="str">
        <f t="shared" si="0"/>
        <v/>
      </c>
      <c r="C54" s="84"/>
      <c r="D54" s="84"/>
      <c r="E54" s="85"/>
      <c r="F54" s="84"/>
      <c r="G54" s="85"/>
      <c r="H54" s="85"/>
      <c r="I54" s="85"/>
      <c r="J54" s="85"/>
      <c r="K54" s="85"/>
      <c r="L54" s="31" t="str">
        <f t="shared" si="1"/>
        <v/>
      </c>
      <c r="M54" s="90"/>
      <c r="N54" s="50" t="str">
        <f t="shared" si="2"/>
        <v/>
      </c>
      <c r="O54" s="85"/>
      <c r="P54" s="85"/>
      <c r="Q54" s="32" t="str">
        <f t="shared" si="3"/>
        <v/>
      </c>
      <c r="R54" s="87"/>
      <c r="S54" s="87"/>
      <c r="T54" s="34">
        <f t="shared" si="4"/>
        <v>0</v>
      </c>
      <c r="U54" s="34">
        <f t="shared" si="5"/>
        <v>0</v>
      </c>
      <c r="V54" s="87"/>
      <c r="W54" s="87"/>
      <c r="X54" s="72" t="str">
        <f t="shared" si="6"/>
        <v/>
      </c>
      <c r="Y54" s="35"/>
      <c r="Z54" s="34" t="str">
        <f t="shared" si="7"/>
        <v/>
      </c>
      <c r="AA54" s="80" t="str">
        <f t="shared" si="9"/>
        <v/>
      </c>
    </row>
    <row r="55" spans="1:27" ht="25.5" customHeight="1" x14ac:dyDescent="0.25">
      <c r="A55" s="17"/>
      <c r="B55" s="78" t="str">
        <f t="shared" si="0"/>
        <v/>
      </c>
      <c r="C55" s="84"/>
      <c r="D55" s="84"/>
      <c r="E55" s="85"/>
      <c r="F55" s="84"/>
      <c r="G55" s="85"/>
      <c r="H55" s="85"/>
      <c r="I55" s="85"/>
      <c r="J55" s="85"/>
      <c r="K55" s="85"/>
      <c r="L55" s="31" t="str">
        <f t="shared" si="1"/>
        <v/>
      </c>
      <c r="M55" s="90"/>
      <c r="N55" s="50" t="str">
        <f t="shared" si="2"/>
        <v/>
      </c>
      <c r="O55" s="85"/>
      <c r="P55" s="85"/>
      <c r="Q55" s="32" t="str">
        <f t="shared" si="3"/>
        <v/>
      </c>
      <c r="R55" s="87"/>
      <c r="S55" s="87"/>
      <c r="T55" s="34">
        <f t="shared" si="4"/>
        <v>0</v>
      </c>
      <c r="U55" s="34">
        <f t="shared" si="5"/>
        <v>0</v>
      </c>
      <c r="V55" s="87"/>
      <c r="W55" s="87"/>
      <c r="X55" s="72" t="str">
        <f t="shared" si="6"/>
        <v/>
      </c>
      <c r="Y55" s="35"/>
      <c r="Z55" s="34" t="str">
        <f t="shared" si="7"/>
        <v/>
      </c>
      <c r="AA55" s="80" t="str">
        <f t="shared" si="9"/>
        <v/>
      </c>
    </row>
    <row r="56" spans="1:27" ht="25.5" customHeight="1" x14ac:dyDescent="0.25">
      <c r="A56" s="17"/>
      <c r="B56" s="78" t="str">
        <f t="shared" si="0"/>
        <v/>
      </c>
      <c r="C56" s="84"/>
      <c r="D56" s="84"/>
      <c r="E56" s="85"/>
      <c r="F56" s="84"/>
      <c r="G56" s="85"/>
      <c r="H56" s="85"/>
      <c r="I56" s="85"/>
      <c r="J56" s="85"/>
      <c r="K56" s="85"/>
      <c r="L56" s="31" t="str">
        <f t="shared" si="1"/>
        <v/>
      </c>
      <c r="M56" s="90"/>
      <c r="N56" s="50" t="str">
        <f t="shared" si="2"/>
        <v/>
      </c>
      <c r="O56" s="85"/>
      <c r="P56" s="85"/>
      <c r="Q56" s="32" t="str">
        <f t="shared" si="3"/>
        <v/>
      </c>
      <c r="R56" s="87"/>
      <c r="S56" s="87"/>
      <c r="T56" s="34">
        <f t="shared" si="4"/>
        <v>0</v>
      </c>
      <c r="U56" s="34">
        <f t="shared" si="5"/>
        <v>0</v>
      </c>
      <c r="V56" s="87"/>
      <c r="W56" s="87"/>
      <c r="X56" s="72" t="str">
        <f t="shared" si="6"/>
        <v/>
      </c>
      <c r="Y56" s="35"/>
      <c r="Z56" s="34" t="str">
        <f t="shared" si="7"/>
        <v/>
      </c>
      <c r="AA56" s="80" t="str">
        <f t="shared" si="9"/>
        <v/>
      </c>
    </row>
    <row r="57" spans="1:27" ht="25.5" customHeight="1" x14ac:dyDescent="0.25">
      <c r="A57" s="17"/>
      <c r="B57" s="78" t="str">
        <f t="shared" si="0"/>
        <v/>
      </c>
      <c r="C57" s="84"/>
      <c r="D57" s="84"/>
      <c r="E57" s="85"/>
      <c r="F57" s="84"/>
      <c r="G57" s="85"/>
      <c r="H57" s="85"/>
      <c r="I57" s="85"/>
      <c r="J57" s="85"/>
      <c r="K57" s="85"/>
      <c r="L57" s="31" t="str">
        <f t="shared" si="1"/>
        <v/>
      </c>
      <c r="M57" s="90"/>
      <c r="N57" s="50" t="str">
        <f t="shared" si="2"/>
        <v/>
      </c>
      <c r="O57" s="85"/>
      <c r="P57" s="85"/>
      <c r="Q57" s="32" t="str">
        <f t="shared" si="3"/>
        <v/>
      </c>
      <c r="R57" s="87"/>
      <c r="S57" s="87"/>
      <c r="T57" s="34">
        <f t="shared" si="4"/>
        <v>0</v>
      </c>
      <c r="U57" s="34">
        <f t="shared" si="5"/>
        <v>0</v>
      </c>
      <c r="V57" s="87"/>
      <c r="W57" s="87"/>
      <c r="X57" s="72" t="str">
        <f t="shared" si="6"/>
        <v/>
      </c>
      <c r="Y57" s="35"/>
      <c r="Z57" s="34" t="str">
        <f t="shared" si="7"/>
        <v/>
      </c>
      <c r="AA57" s="80" t="str">
        <f t="shared" si="9"/>
        <v/>
      </c>
    </row>
    <row r="58" spans="1:27" ht="25.5" customHeight="1" x14ac:dyDescent="0.25">
      <c r="A58" s="17"/>
      <c r="B58" s="78" t="str">
        <f t="shared" si="0"/>
        <v/>
      </c>
      <c r="C58" s="84"/>
      <c r="D58" s="84"/>
      <c r="E58" s="85"/>
      <c r="F58" s="84"/>
      <c r="G58" s="85"/>
      <c r="H58" s="85"/>
      <c r="I58" s="85"/>
      <c r="J58" s="85"/>
      <c r="K58" s="85"/>
      <c r="L58" s="31" t="str">
        <f t="shared" si="1"/>
        <v/>
      </c>
      <c r="M58" s="85"/>
      <c r="N58" s="50" t="str">
        <f t="shared" si="2"/>
        <v/>
      </c>
      <c r="O58" s="85"/>
      <c r="P58" s="85"/>
      <c r="Q58" s="32" t="str">
        <f t="shared" si="3"/>
        <v/>
      </c>
      <c r="R58" s="87"/>
      <c r="S58" s="87"/>
      <c r="T58" s="34">
        <f t="shared" si="4"/>
        <v>0</v>
      </c>
      <c r="U58" s="34">
        <f t="shared" si="5"/>
        <v>0</v>
      </c>
      <c r="V58" s="87"/>
      <c r="W58" s="87"/>
      <c r="X58" s="72" t="str">
        <f t="shared" si="6"/>
        <v/>
      </c>
      <c r="Y58" s="35"/>
      <c r="Z58" s="34" t="str">
        <f t="shared" si="7"/>
        <v/>
      </c>
      <c r="AA58" s="80" t="str">
        <f t="shared" si="9"/>
        <v/>
      </c>
    </row>
    <row r="59" spans="1:27" ht="25.5" customHeight="1" x14ac:dyDescent="0.25">
      <c r="A59" s="17"/>
      <c r="B59" s="78" t="str">
        <f t="shared" si="0"/>
        <v/>
      </c>
      <c r="C59" s="84"/>
      <c r="D59" s="84"/>
      <c r="E59" s="85"/>
      <c r="F59" s="84"/>
      <c r="G59" s="85"/>
      <c r="H59" s="85"/>
      <c r="I59" s="85"/>
      <c r="J59" s="85"/>
      <c r="K59" s="85"/>
      <c r="L59" s="31" t="str">
        <f t="shared" si="1"/>
        <v/>
      </c>
      <c r="M59" s="85"/>
      <c r="N59" s="50" t="str">
        <f t="shared" si="2"/>
        <v/>
      </c>
      <c r="O59" s="85"/>
      <c r="P59" s="85"/>
      <c r="Q59" s="32" t="str">
        <f t="shared" si="3"/>
        <v/>
      </c>
      <c r="R59" s="87"/>
      <c r="S59" s="87"/>
      <c r="T59" s="34">
        <f t="shared" si="4"/>
        <v>0</v>
      </c>
      <c r="U59" s="34">
        <f t="shared" si="5"/>
        <v>0</v>
      </c>
      <c r="V59" s="87"/>
      <c r="W59" s="87"/>
      <c r="X59" s="72" t="str">
        <f t="shared" si="6"/>
        <v/>
      </c>
      <c r="Y59" s="35"/>
      <c r="Z59" s="34" t="str">
        <f t="shared" si="7"/>
        <v/>
      </c>
      <c r="AA59" s="80" t="str">
        <f t="shared" si="9"/>
        <v/>
      </c>
    </row>
    <row r="60" spans="1:27" ht="25.5" customHeight="1" x14ac:dyDescent="0.25">
      <c r="A60" s="17"/>
      <c r="B60" s="78" t="str">
        <f t="shared" si="0"/>
        <v/>
      </c>
      <c r="C60" s="84"/>
      <c r="D60" s="84"/>
      <c r="E60" s="85"/>
      <c r="F60" s="84"/>
      <c r="G60" s="85"/>
      <c r="H60" s="85"/>
      <c r="I60" s="85"/>
      <c r="J60" s="85"/>
      <c r="K60" s="85"/>
      <c r="L60" s="31" t="str">
        <f t="shared" si="1"/>
        <v/>
      </c>
      <c r="M60" s="85"/>
      <c r="N60" s="50" t="str">
        <f t="shared" si="2"/>
        <v/>
      </c>
      <c r="O60" s="85"/>
      <c r="P60" s="85"/>
      <c r="Q60" s="32" t="str">
        <f t="shared" si="3"/>
        <v/>
      </c>
      <c r="R60" s="87"/>
      <c r="S60" s="87"/>
      <c r="T60" s="34">
        <f t="shared" si="4"/>
        <v>0</v>
      </c>
      <c r="U60" s="34">
        <f t="shared" si="5"/>
        <v>0</v>
      </c>
      <c r="V60" s="87"/>
      <c r="W60" s="87"/>
      <c r="X60" s="72" t="str">
        <f t="shared" si="6"/>
        <v/>
      </c>
      <c r="Y60" s="35"/>
      <c r="Z60" s="34" t="str">
        <f t="shared" si="7"/>
        <v/>
      </c>
      <c r="AA60" s="80" t="str">
        <f t="shared" si="9"/>
        <v/>
      </c>
    </row>
    <row r="61" spans="1:27" ht="25.5" customHeight="1" x14ac:dyDescent="0.25">
      <c r="A61" s="17"/>
      <c r="B61" s="78" t="str">
        <f t="shared" si="0"/>
        <v/>
      </c>
      <c r="C61" s="84"/>
      <c r="D61" s="84"/>
      <c r="E61" s="85"/>
      <c r="F61" s="84"/>
      <c r="G61" s="85"/>
      <c r="H61" s="85"/>
      <c r="I61" s="85"/>
      <c r="J61" s="85"/>
      <c r="K61" s="85"/>
      <c r="L61" s="31" t="str">
        <f t="shared" si="1"/>
        <v/>
      </c>
      <c r="M61" s="85"/>
      <c r="N61" s="50" t="str">
        <f t="shared" si="2"/>
        <v/>
      </c>
      <c r="O61" s="85"/>
      <c r="P61" s="85"/>
      <c r="Q61" s="32" t="str">
        <f t="shared" si="3"/>
        <v/>
      </c>
      <c r="R61" s="87"/>
      <c r="S61" s="87"/>
      <c r="T61" s="34">
        <f t="shared" si="4"/>
        <v>0</v>
      </c>
      <c r="U61" s="34">
        <f t="shared" si="5"/>
        <v>0</v>
      </c>
      <c r="V61" s="87"/>
      <c r="W61" s="87"/>
      <c r="X61" s="72" t="str">
        <f t="shared" si="6"/>
        <v/>
      </c>
      <c r="Y61" s="35"/>
      <c r="Z61" s="34" t="str">
        <f t="shared" si="7"/>
        <v/>
      </c>
      <c r="AA61" s="80" t="str">
        <f t="shared" si="9"/>
        <v/>
      </c>
    </row>
    <row r="62" spans="1:27" ht="25.5" customHeight="1" x14ac:dyDescent="0.25">
      <c r="A62" s="17"/>
      <c r="B62" s="78" t="str">
        <f t="shared" si="0"/>
        <v/>
      </c>
      <c r="C62" s="84"/>
      <c r="D62" s="84"/>
      <c r="E62" s="85"/>
      <c r="F62" s="84"/>
      <c r="G62" s="85"/>
      <c r="H62" s="85"/>
      <c r="I62" s="85"/>
      <c r="J62" s="85"/>
      <c r="K62" s="85"/>
      <c r="L62" s="31" t="str">
        <f t="shared" si="1"/>
        <v/>
      </c>
      <c r="M62" s="85"/>
      <c r="N62" s="50" t="str">
        <f t="shared" si="2"/>
        <v/>
      </c>
      <c r="O62" s="85"/>
      <c r="P62" s="85"/>
      <c r="Q62" s="32" t="str">
        <f t="shared" si="3"/>
        <v/>
      </c>
      <c r="R62" s="87"/>
      <c r="S62" s="87"/>
      <c r="T62" s="34">
        <f t="shared" si="4"/>
        <v>0</v>
      </c>
      <c r="U62" s="34">
        <f t="shared" si="5"/>
        <v>0</v>
      </c>
      <c r="V62" s="87"/>
      <c r="W62" s="87"/>
      <c r="X62" s="72" t="str">
        <f t="shared" si="6"/>
        <v/>
      </c>
      <c r="Y62" s="35"/>
      <c r="Z62" s="34" t="str">
        <f t="shared" si="7"/>
        <v/>
      </c>
      <c r="AA62" s="80" t="str">
        <f t="shared" si="9"/>
        <v/>
      </c>
    </row>
    <row r="63" spans="1:27" ht="25.5" customHeight="1" x14ac:dyDescent="0.25">
      <c r="A63" s="17"/>
      <c r="B63" s="78" t="str">
        <f t="shared" si="0"/>
        <v/>
      </c>
      <c r="C63" s="84"/>
      <c r="D63" s="84"/>
      <c r="E63" s="85"/>
      <c r="F63" s="84"/>
      <c r="G63" s="85"/>
      <c r="H63" s="85"/>
      <c r="I63" s="85"/>
      <c r="J63" s="85"/>
      <c r="K63" s="85"/>
      <c r="L63" s="31" t="str">
        <f t="shared" si="1"/>
        <v/>
      </c>
      <c r="M63" s="85"/>
      <c r="N63" s="50" t="str">
        <f t="shared" si="2"/>
        <v/>
      </c>
      <c r="O63" s="85"/>
      <c r="P63" s="85"/>
      <c r="Q63" s="32" t="str">
        <f t="shared" si="3"/>
        <v/>
      </c>
      <c r="R63" s="87"/>
      <c r="S63" s="87"/>
      <c r="T63" s="34">
        <f t="shared" si="4"/>
        <v>0</v>
      </c>
      <c r="U63" s="34">
        <f t="shared" si="5"/>
        <v>0</v>
      </c>
      <c r="V63" s="87"/>
      <c r="W63" s="87"/>
      <c r="X63" s="72" t="str">
        <f t="shared" si="6"/>
        <v/>
      </c>
      <c r="Y63" s="35"/>
      <c r="Z63" s="34" t="str">
        <f t="shared" si="7"/>
        <v/>
      </c>
      <c r="AA63" s="80" t="str">
        <f t="shared" si="9"/>
        <v/>
      </c>
    </row>
    <row r="64" spans="1:27" ht="25.5" customHeight="1" x14ac:dyDescent="0.25">
      <c r="A64" s="17"/>
      <c r="B64" s="78" t="str">
        <f t="shared" si="0"/>
        <v/>
      </c>
      <c r="C64" s="84"/>
      <c r="D64" s="84"/>
      <c r="E64" s="85"/>
      <c r="F64" s="84"/>
      <c r="G64" s="85"/>
      <c r="H64" s="85"/>
      <c r="I64" s="85"/>
      <c r="J64" s="85"/>
      <c r="K64" s="85"/>
      <c r="L64" s="31" t="str">
        <f t="shared" si="1"/>
        <v/>
      </c>
      <c r="M64" s="85"/>
      <c r="N64" s="50" t="str">
        <f t="shared" si="2"/>
        <v/>
      </c>
      <c r="O64" s="85"/>
      <c r="P64" s="85"/>
      <c r="Q64" s="32" t="str">
        <f t="shared" si="3"/>
        <v/>
      </c>
      <c r="R64" s="87"/>
      <c r="S64" s="87"/>
      <c r="T64" s="34">
        <f t="shared" si="4"/>
        <v>0</v>
      </c>
      <c r="U64" s="34">
        <f t="shared" si="5"/>
        <v>0</v>
      </c>
      <c r="V64" s="87"/>
      <c r="W64" s="87"/>
      <c r="X64" s="72" t="str">
        <f t="shared" si="6"/>
        <v/>
      </c>
      <c r="Y64" s="35"/>
      <c r="Z64" s="34" t="str">
        <f t="shared" si="7"/>
        <v/>
      </c>
      <c r="AA64" s="80" t="str">
        <f t="shared" si="9"/>
        <v/>
      </c>
    </row>
    <row r="65" spans="1:27" ht="25.5" customHeight="1" x14ac:dyDescent="0.25">
      <c r="A65" s="17"/>
      <c r="B65" s="78" t="str">
        <f t="shared" si="0"/>
        <v/>
      </c>
      <c r="C65" s="84"/>
      <c r="D65" s="84"/>
      <c r="E65" s="85"/>
      <c r="F65" s="84"/>
      <c r="G65" s="85"/>
      <c r="H65" s="85"/>
      <c r="I65" s="85"/>
      <c r="J65" s="85"/>
      <c r="K65" s="85"/>
      <c r="L65" s="31" t="str">
        <f t="shared" si="1"/>
        <v/>
      </c>
      <c r="M65" s="85"/>
      <c r="N65" s="50" t="str">
        <f t="shared" si="2"/>
        <v/>
      </c>
      <c r="O65" s="85"/>
      <c r="P65" s="85"/>
      <c r="Q65" s="32" t="str">
        <f t="shared" si="3"/>
        <v/>
      </c>
      <c r="R65" s="87"/>
      <c r="S65" s="87"/>
      <c r="T65" s="34">
        <f t="shared" si="4"/>
        <v>0</v>
      </c>
      <c r="U65" s="34">
        <f t="shared" si="5"/>
        <v>0</v>
      </c>
      <c r="V65" s="87"/>
      <c r="W65" s="87"/>
      <c r="X65" s="72" t="str">
        <f t="shared" si="6"/>
        <v/>
      </c>
      <c r="Y65" s="35"/>
      <c r="Z65" s="34" t="str">
        <f t="shared" si="7"/>
        <v/>
      </c>
      <c r="AA65" s="80" t="str">
        <f t="shared" si="9"/>
        <v/>
      </c>
    </row>
    <row r="66" spans="1:27" ht="25.5" customHeight="1" x14ac:dyDescent="0.25">
      <c r="A66" s="17"/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/>
      </c>
      <c r="C66" s="84"/>
      <c r="D66" s="84"/>
      <c r="E66" s="85"/>
      <c r="F66" s="84"/>
      <c r="G66" s="85"/>
      <c r="H66" s="85"/>
      <c r="I66" s="85"/>
      <c r="J66" s="85"/>
      <c r="K66" s="85"/>
      <c r="L66" s="31" t="str">
        <f t="shared" ref="L66:L129" si="11">IF(K66&lt;&gt;"",VLOOKUP(K66,tenhang,2,0),"")</f>
        <v/>
      </c>
      <c r="M66" s="85"/>
      <c r="N66" s="50" t="str">
        <f t="shared" ref="N66:N129" si="12">IF(K66&lt;&gt;"","K-C6","")</f>
        <v/>
      </c>
      <c r="O66" s="85"/>
      <c r="P66" s="85"/>
      <c r="Q66" s="32" t="str">
        <f t="shared" ref="Q66:Q129" si="13">IF(K66&lt;&gt;"",VLOOKUP(K66,tenhang,3,0),"")</f>
        <v/>
      </c>
      <c r="R66" s="87"/>
      <c r="S66" s="87"/>
      <c r="T66" s="34">
        <f t="shared" ref="T66:T129" si="14">IF(K66&lt;&gt;"",VLOOKUP(K66,tenhang,4,0),0)</f>
        <v>0</v>
      </c>
      <c r="U66" s="34">
        <f t="shared" ref="U66:U129" si="15">R66*T66</f>
        <v>0</v>
      </c>
      <c r="V66" s="87"/>
      <c r="W66" s="87"/>
      <c r="X66" s="72" t="str">
        <f t="shared" ref="X66:X129" si="16">IF(K66&lt;&gt;"",8,"")</f>
        <v/>
      </c>
      <c r="Y66" s="35"/>
      <c r="Z66" s="34" t="str">
        <f t="shared" ref="Z66:Z129" si="17">IF(K66&lt;&gt;"",ROUND(U66*X66*1%,0),"")</f>
        <v/>
      </c>
      <c r="AA66" s="80" t="str">
        <f t="shared" si="9"/>
        <v/>
      </c>
    </row>
    <row r="67" spans="1:27" ht="25.5" customHeight="1" x14ac:dyDescent="0.25">
      <c r="A67" s="17"/>
      <c r="B67" s="78" t="str">
        <f t="shared" si="10"/>
        <v/>
      </c>
      <c r="C67" s="84"/>
      <c r="D67" s="84"/>
      <c r="E67" s="85"/>
      <c r="F67" s="84"/>
      <c r="G67" s="85"/>
      <c r="H67" s="85"/>
      <c r="I67" s="85"/>
      <c r="J67" s="85"/>
      <c r="K67" s="85"/>
      <c r="L67" s="31" t="str">
        <f t="shared" si="11"/>
        <v/>
      </c>
      <c r="M67" s="85"/>
      <c r="N67" s="50" t="str">
        <f t="shared" si="12"/>
        <v/>
      </c>
      <c r="O67" s="85"/>
      <c r="P67" s="85"/>
      <c r="Q67" s="32" t="str">
        <f t="shared" si="13"/>
        <v/>
      </c>
      <c r="R67" s="87"/>
      <c r="S67" s="87"/>
      <c r="T67" s="34">
        <f t="shared" si="14"/>
        <v>0</v>
      </c>
      <c r="U67" s="34">
        <f t="shared" si="15"/>
        <v>0</v>
      </c>
      <c r="V67" s="87"/>
      <c r="W67" s="87"/>
      <c r="X67" s="72" t="str">
        <f t="shared" si="16"/>
        <v/>
      </c>
      <c r="Y67" s="35"/>
      <c r="Z67" s="34" t="str">
        <f t="shared" si="17"/>
        <v/>
      </c>
      <c r="AA67" s="80" t="str">
        <f t="shared" ref="AA67:AA103" si="18">IF(I67&lt;&gt;"",IF(I67=I66,AA66,AA66+1),"")</f>
        <v/>
      </c>
    </row>
    <row r="68" spans="1:27" ht="25.5" customHeight="1" x14ac:dyDescent="0.25">
      <c r="A68" s="17"/>
      <c r="B68" s="78" t="str">
        <f t="shared" si="10"/>
        <v/>
      </c>
      <c r="C68" s="84"/>
      <c r="D68" s="84"/>
      <c r="E68" s="85"/>
      <c r="F68" s="84"/>
      <c r="G68" s="85"/>
      <c r="H68" s="85"/>
      <c r="I68" s="85"/>
      <c r="J68" s="85"/>
      <c r="K68" s="85"/>
      <c r="L68" s="31" t="str">
        <f t="shared" si="11"/>
        <v/>
      </c>
      <c r="M68" s="85"/>
      <c r="N68" s="50" t="str">
        <f t="shared" si="12"/>
        <v/>
      </c>
      <c r="O68" s="85"/>
      <c r="P68" s="85"/>
      <c r="Q68" s="32" t="str">
        <f t="shared" si="13"/>
        <v/>
      </c>
      <c r="R68" s="87"/>
      <c r="S68" s="87"/>
      <c r="T68" s="34">
        <f t="shared" si="14"/>
        <v>0</v>
      </c>
      <c r="U68" s="34">
        <f t="shared" si="15"/>
        <v>0</v>
      </c>
      <c r="V68" s="87"/>
      <c r="W68" s="87"/>
      <c r="X68" s="72" t="str">
        <f t="shared" si="16"/>
        <v/>
      </c>
      <c r="Y68" s="35"/>
      <c r="Z68" s="34" t="str">
        <f t="shared" si="17"/>
        <v/>
      </c>
      <c r="AA68" s="80" t="str">
        <f t="shared" si="18"/>
        <v/>
      </c>
    </row>
    <row r="69" spans="1:27" ht="25.5" customHeight="1" x14ac:dyDescent="0.25">
      <c r="A69" s="17"/>
      <c r="B69" s="78" t="str">
        <f t="shared" si="10"/>
        <v/>
      </c>
      <c r="C69" s="84"/>
      <c r="D69" s="84"/>
      <c r="E69" s="85"/>
      <c r="F69" s="84"/>
      <c r="G69" s="85"/>
      <c r="H69" s="85"/>
      <c r="I69" s="85"/>
      <c r="J69" s="85"/>
      <c r="K69" s="85"/>
      <c r="L69" s="31" t="str">
        <f t="shared" si="11"/>
        <v/>
      </c>
      <c r="M69" s="85"/>
      <c r="N69" s="50" t="str">
        <f t="shared" si="12"/>
        <v/>
      </c>
      <c r="O69" s="85"/>
      <c r="P69" s="85"/>
      <c r="Q69" s="32" t="str">
        <f t="shared" si="13"/>
        <v/>
      </c>
      <c r="R69" s="87"/>
      <c r="S69" s="87"/>
      <c r="T69" s="34">
        <f t="shared" si="14"/>
        <v>0</v>
      </c>
      <c r="U69" s="34">
        <f t="shared" si="15"/>
        <v>0</v>
      </c>
      <c r="V69" s="87"/>
      <c r="W69" s="87"/>
      <c r="X69" s="72" t="str">
        <f t="shared" si="16"/>
        <v/>
      </c>
      <c r="Y69" s="35"/>
      <c r="Z69" s="34" t="str">
        <f t="shared" si="17"/>
        <v/>
      </c>
      <c r="AA69" s="80" t="str">
        <f t="shared" si="18"/>
        <v/>
      </c>
    </row>
    <row r="70" spans="1:27" ht="25.5" customHeight="1" x14ac:dyDescent="0.25">
      <c r="A70" s="17"/>
      <c r="B70" s="78" t="str">
        <f t="shared" si="10"/>
        <v/>
      </c>
      <c r="C70" s="84"/>
      <c r="D70" s="84"/>
      <c r="E70" s="85"/>
      <c r="F70" s="84"/>
      <c r="G70" s="85"/>
      <c r="H70" s="85"/>
      <c r="I70" s="85"/>
      <c r="J70" s="85"/>
      <c r="K70" s="85"/>
      <c r="L70" s="31" t="str">
        <f t="shared" si="11"/>
        <v/>
      </c>
      <c r="M70" s="85"/>
      <c r="N70" s="50" t="str">
        <f t="shared" si="12"/>
        <v/>
      </c>
      <c r="O70" s="85"/>
      <c r="P70" s="85"/>
      <c r="Q70" s="32" t="str">
        <f t="shared" si="13"/>
        <v/>
      </c>
      <c r="R70" s="87"/>
      <c r="S70" s="87"/>
      <c r="T70" s="34">
        <f t="shared" si="14"/>
        <v>0</v>
      </c>
      <c r="U70" s="34">
        <f t="shared" si="15"/>
        <v>0</v>
      </c>
      <c r="V70" s="87"/>
      <c r="W70" s="87"/>
      <c r="X70" s="72" t="str">
        <f t="shared" si="16"/>
        <v/>
      </c>
      <c r="Y70" s="35"/>
      <c r="Z70" s="34" t="str">
        <f t="shared" si="17"/>
        <v/>
      </c>
      <c r="AA70" s="80" t="str">
        <f t="shared" si="18"/>
        <v/>
      </c>
    </row>
    <row r="71" spans="1:27" ht="25.5" customHeight="1" x14ac:dyDescent="0.25">
      <c r="A71" s="17"/>
      <c r="B71" s="78" t="str">
        <f t="shared" si="10"/>
        <v/>
      </c>
      <c r="C71" s="84"/>
      <c r="D71" s="84"/>
      <c r="E71" s="85"/>
      <c r="F71" s="84"/>
      <c r="G71" s="85"/>
      <c r="H71" s="85"/>
      <c r="I71" s="85"/>
      <c r="J71" s="85"/>
      <c r="K71" s="85"/>
      <c r="L71" s="31" t="str">
        <f t="shared" si="11"/>
        <v/>
      </c>
      <c r="M71" s="85"/>
      <c r="N71" s="50" t="str">
        <f t="shared" si="12"/>
        <v/>
      </c>
      <c r="O71" s="85"/>
      <c r="P71" s="85"/>
      <c r="Q71" s="32" t="str">
        <f t="shared" si="13"/>
        <v/>
      </c>
      <c r="R71" s="87"/>
      <c r="S71" s="87"/>
      <c r="T71" s="34">
        <f t="shared" si="14"/>
        <v>0</v>
      </c>
      <c r="U71" s="34">
        <f t="shared" si="15"/>
        <v>0</v>
      </c>
      <c r="V71" s="87"/>
      <c r="W71" s="87"/>
      <c r="X71" s="72" t="str">
        <f t="shared" si="16"/>
        <v/>
      </c>
      <c r="Y71" s="35"/>
      <c r="Z71" s="34" t="str">
        <f t="shared" si="17"/>
        <v/>
      </c>
      <c r="AA71" s="80" t="str">
        <f t="shared" si="18"/>
        <v/>
      </c>
    </row>
    <row r="72" spans="1:27" ht="25.5" customHeight="1" x14ac:dyDescent="0.25">
      <c r="A72" s="17"/>
      <c r="B72" s="78" t="str">
        <f t="shared" si="10"/>
        <v/>
      </c>
      <c r="C72" s="84"/>
      <c r="D72" s="84"/>
      <c r="E72" s="85"/>
      <c r="F72" s="84"/>
      <c r="G72" s="85"/>
      <c r="H72" s="85"/>
      <c r="I72" s="85"/>
      <c r="J72" s="85"/>
      <c r="K72" s="85"/>
      <c r="L72" s="31" t="str">
        <f t="shared" si="11"/>
        <v/>
      </c>
      <c r="M72" s="85"/>
      <c r="N72" s="50" t="str">
        <f t="shared" si="12"/>
        <v/>
      </c>
      <c r="O72" s="85"/>
      <c r="P72" s="85"/>
      <c r="Q72" s="32" t="str">
        <f t="shared" si="13"/>
        <v/>
      </c>
      <c r="R72" s="87"/>
      <c r="S72" s="87"/>
      <c r="T72" s="34">
        <f t="shared" si="14"/>
        <v>0</v>
      </c>
      <c r="U72" s="34">
        <f t="shared" si="15"/>
        <v>0</v>
      </c>
      <c r="V72" s="87"/>
      <c r="W72" s="87"/>
      <c r="X72" s="72" t="str">
        <f t="shared" si="16"/>
        <v/>
      </c>
      <c r="Y72" s="35"/>
      <c r="Z72" s="34" t="str">
        <f t="shared" si="17"/>
        <v/>
      </c>
      <c r="AA72" s="80" t="str">
        <f t="shared" si="18"/>
        <v/>
      </c>
    </row>
    <row r="73" spans="1:27" ht="25.5" customHeight="1" x14ac:dyDescent="0.25">
      <c r="A73" s="17"/>
      <c r="B73" s="78" t="str">
        <f t="shared" si="10"/>
        <v/>
      </c>
      <c r="C73" s="84"/>
      <c r="D73" s="84"/>
      <c r="E73" s="85"/>
      <c r="F73" s="84"/>
      <c r="G73" s="85"/>
      <c r="H73" s="85"/>
      <c r="I73" s="85"/>
      <c r="J73" s="85"/>
      <c r="K73" s="85"/>
      <c r="L73" s="31" t="str">
        <f t="shared" si="11"/>
        <v/>
      </c>
      <c r="M73" s="85"/>
      <c r="N73" s="50" t="str">
        <f t="shared" si="12"/>
        <v/>
      </c>
      <c r="O73" s="85"/>
      <c r="P73" s="85"/>
      <c r="Q73" s="32" t="str">
        <f t="shared" si="13"/>
        <v/>
      </c>
      <c r="R73" s="87"/>
      <c r="S73" s="87"/>
      <c r="T73" s="34">
        <f t="shared" si="14"/>
        <v>0</v>
      </c>
      <c r="U73" s="34">
        <f t="shared" si="15"/>
        <v>0</v>
      </c>
      <c r="V73" s="87"/>
      <c r="W73" s="87"/>
      <c r="X73" s="72" t="str">
        <f t="shared" si="16"/>
        <v/>
      </c>
      <c r="Y73" s="35"/>
      <c r="Z73" s="34" t="str">
        <f t="shared" si="17"/>
        <v/>
      </c>
      <c r="AA73" s="80" t="str">
        <f t="shared" si="18"/>
        <v/>
      </c>
    </row>
    <row r="74" spans="1:27" ht="25.5" customHeight="1" x14ac:dyDescent="0.25">
      <c r="A74" s="17"/>
      <c r="B74" s="78" t="str">
        <f t="shared" si="10"/>
        <v/>
      </c>
      <c r="C74" s="84"/>
      <c r="D74" s="84"/>
      <c r="E74" s="85"/>
      <c r="F74" s="84"/>
      <c r="G74" s="85"/>
      <c r="H74" s="85"/>
      <c r="I74" s="85"/>
      <c r="J74" s="85"/>
      <c r="K74" s="85"/>
      <c r="L74" s="31" t="str">
        <f t="shared" si="11"/>
        <v/>
      </c>
      <c r="M74" s="85"/>
      <c r="N74" s="50" t="str">
        <f t="shared" si="12"/>
        <v/>
      </c>
      <c r="O74" s="85"/>
      <c r="P74" s="85"/>
      <c r="Q74" s="32" t="str">
        <f t="shared" si="13"/>
        <v/>
      </c>
      <c r="R74" s="87"/>
      <c r="S74" s="87"/>
      <c r="T74" s="34">
        <f t="shared" si="14"/>
        <v>0</v>
      </c>
      <c r="U74" s="34">
        <f t="shared" si="15"/>
        <v>0</v>
      </c>
      <c r="V74" s="87"/>
      <c r="W74" s="87"/>
      <c r="X74" s="72" t="str">
        <f t="shared" si="16"/>
        <v/>
      </c>
      <c r="Y74" s="35"/>
      <c r="Z74" s="34" t="str">
        <f t="shared" si="17"/>
        <v/>
      </c>
      <c r="AA74" s="80" t="str">
        <f t="shared" si="18"/>
        <v/>
      </c>
    </row>
    <row r="75" spans="1:27" ht="25.5" customHeight="1" x14ac:dyDescent="0.25">
      <c r="A75" s="17"/>
      <c r="B75" s="78" t="str">
        <f t="shared" si="10"/>
        <v/>
      </c>
      <c r="C75" s="84"/>
      <c r="D75" s="84"/>
      <c r="E75" s="85"/>
      <c r="F75" s="84"/>
      <c r="G75" s="85"/>
      <c r="H75" s="85"/>
      <c r="I75" s="85"/>
      <c r="J75" s="85"/>
      <c r="K75" s="85"/>
      <c r="L75" s="31" t="str">
        <f t="shared" si="11"/>
        <v/>
      </c>
      <c r="M75" s="85"/>
      <c r="N75" s="50" t="str">
        <f t="shared" si="12"/>
        <v/>
      </c>
      <c r="O75" s="85"/>
      <c r="P75" s="85"/>
      <c r="Q75" s="32" t="str">
        <f t="shared" si="13"/>
        <v/>
      </c>
      <c r="R75" s="87"/>
      <c r="S75" s="87"/>
      <c r="T75" s="34">
        <f t="shared" si="14"/>
        <v>0</v>
      </c>
      <c r="U75" s="34">
        <f t="shared" si="15"/>
        <v>0</v>
      </c>
      <c r="V75" s="87"/>
      <c r="W75" s="87"/>
      <c r="X75" s="72" t="str">
        <f t="shared" si="16"/>
        <v/>
      </c>
      <c r="Y75" s="35"/>
      <c r="Z75" s="34" t="str">
        <f t="shared" si="17"/>
        <v/>
      </c>
      <c r="AA75" s="80" t="str">
        <f t="shared" si="18"/>
        <v/>
      </c>
    </row>
    <row r="76" spans="1:27" ht="25.5" customHeight="1" x14ac:dyDescent="0.25">
      <c r="A76" s="17"/>
      <c r="B76" s="78" t="str">
        <f t="shared" si="10"/>
        <v/>
      </c>
      <c r="C76" s="18"/>
      <c r="D76" s="18"/>
      <c r="E76" s="19"/>
      <c r="F76" s="18"/>
      <c r="G76" s="19"/>
      <c r="H76" s="19"/>
      <c r="I76" s="19"/>
      <c r="J76" s="19"/>
      <c r="K76" s="19"/>
      <c r="L76" s="31" t="str">
        <f t="shared" si="11"/>
        <v/>
      </c>
      <c r="M76" s="20"/>
      <c r="N76" s="50" t="str">
        <f t="shared" si="12"/>
        <v/>
      </c>
      <c r="O76" s="19"/>
      <c r="P76" s="19"/>
      <c r="Q76" s="32" t="str">
        <f t="shared" si="13"/>
        <v/>
      </c>
      <c r="R76" s="33"/>
      <c r="S76" s="33"/>
      <c r="T76" s="34">
        <f t="shared" si="14"/>
        <v>0</v>
      </c>
      <c r="U76" s="34">
        <f t="shared" si="15"/>
        <v>0</v>
      </c>
      <c r="V76" s="33"/>
      <c r="W76" s="33"/>
      <c r="X76" s="72" t="str">
        <f t="shared" si="16"/>
        <v/>
      </c>
      <c r="Y76" s="35"/>
      <c r="Z76" s="34" t="str">
        <f t="shared" si="17"/>
        <v/>
      </c>
      <c r="AA76" s="80" t="str">
        <f t="shared" si="18"/>
        <v/>
      </c>
    </row>
    <row r="77" spans="1:27" ht="25.5" customHeight="1" x14ac:dyDescent="0.25">
      <c r="A77" s="17"/>
      <c r="B77" s="78" t="str">
        <f t="shared" si="10"/>
        <v/>
      </c>
      <c r="C77" s="84"/>
      <c r="D77" s="84"/>
      <c r="E77" s="85"/>
      <c r="F77" s="84"/>
      <c r="G77" s="85"/>
      <c r="H77" s="85"/>
      <c r="I77" s="85"/>
      <c r="J77" s="85"/>
      <c r="K77" s="85"/>
      <c r="L77" s="31" t="str">
        <f t="shared" si="11"/>
        <v/>
      </c>
      <c r="M77" s="20"/>
      <c r="N77" s="50" t="str">
        <f t="shared" si="12"/>
        <v/>
      </c>
      <c r="O77" s="85"/>
      <c r="P77" s="85"/>
      <c r="Q77" s="32" t="str">
        <f t="shared" si="13"/>
        <v/>
      </c>
      <c r="R77" s="87"/>
      <c r="S77" s="87"/>
      <c r="T77" s="34">
        <f t="shared" si="14"/>
        <v>0</v>
      </c>
      <c r="U77" s="34">
        <f t="shared" si="15"/>
        <v>0</v>
      </c>
      <c r="V77" s="87"/>
      <c r="W77" s="87"/>
      <c r="X77" s="72" t="str">
        <f t="shared" si="16"/>
        <v/>
      </c>
      <c r="Y77" s="35"/>
      <c r="Z77" s="34" t="str">
        <f t="shared" si="17"/>
        <v/>
      </c>
      <c r="AA77" s="80" t="str">
        <f t="shared" si="18"/>
        <v/>
      </c>
    </row>
    <row r="78" spans="1:27" ht="25.5" customHeight="1" x14ac:dyDescent="0.25">
      <c r="A78" s="17"/>
      <c r="B78" s="78" t="str">
        <f t="shared" si="10"/>
        <v/>
      </c>
      <c r="C78" s="18"/>
      <c r="D78" s="18"/>
      <c r="E78" s="19"/>
      <c r="F78" s="18"/>
      <c r="G78" s="19"/>
      <c r="H78" s="19"/>
      <c r="I78" s="19"/>
      <c r="J78" s="19"/>
      <c r="K78" s="19"/>
      <c r="L78" s="31" t="str">
        <f t="shared" si="11"/>
        <v/>
      </c>
      <c r="M78" s="20"/>
      <c r="N78" s="50" t="str">
        <f t="shared" si="12"/>
        <v/>
      </c>
      <c r="O78" s="19"/>
      <c r="P78" s="19"/>
      <c r="Q78" s="32" t="str">
        <f t="shared" si="13"/>
        <v/>
      </c>
      <c r="R78" s="33"/>
      <c r="S78" s="33"/>
      <c r="T78" s="34">
        <f t="shared" si="14"/>
        <v>0</v>
      </c>
      <c r="U78" s="34">
        <f t="shared" si="15"/>
        <v>0</v>
      </c>
      <c r="V78" s="33"/>
      <c r="W78" s="33"/>
      <c r="X78" s="72" t="str">
        <f t="shared" si="16"/>
        <v/>
      </c>
      <c r="Y78" s="35"/>
      <c r="Z78" s="34" t="str">
        <f t="shared" si="17"/>
        <v/>
      </c>
      <c r="AA78" s="80" t="str">
        <f t="shared" si="18"/>
        <v/>
      </c>
    </row>
    <row r="79" spans="1:27" ht="25.5" customHeight="1" x14ac:dyDescent="0.25">
      <c r="A79" s="17"/>
      <c r="B79" s="78" t="str">
        <f t="shared" si="10"/>
        <v/>
      </c>
      <c r="C79" s="84"/>
      <c r="D79" s="84"/>
      <c r="E79" s="85"/>
      <c r="F79" s="84"/>
      <c r="G79" s="85"/>
      <c r="H79" s="85"/>
      <c r="I79" s="85"/>
      <c r="J79" s="85"/>
      <c r="K79" s="85"/>
      <c r="L79" s="31" t="str">
        <f t="shared" si="11"/>
        <v/>
      </c>
      <c r="M79" s="20"/>
      <c r="N79" s="50" t="str">
        <f t="shared" si="12"/>
        <v/>
      </c>
      <c r="O79" s="85"/>
      <c r="P79" s="85"/>
      <c r="Q79" s="32" t="str">
        <f t="shared" si="13"/>
        <v/>
      </c>
      <c r="R79" s="87"/>
      <c r="S79" s="87"/>
      <c r="T79" s="34">
        <f t="shared" si="14"/>
        <v>0</v>
      </c>
      <c r="U79" s="34">
        <f t="shared" si="15"/>
        <v>0</v>
      </c>
      <c r="V79" s="87"/>
      <c r="W79" s="87"/>
      <c r="X79" s="72" t="str">
        <f t="shared" si="16"/>
        <v/>
      </c>
      <c r="Y79" s="35"/>
      <c r="Z79" s="34" t="str">
        <f t="shared" si="17"/>
        <v/>
      </c>
      <c r="AA79" s="80" t="str">
        <f t="shared" si="18"/>
        <v/>
      </c>
    </row>
    <row r="80" spans="1:27" ht="25.5" customHeight="1" x14ac:dyDescent="0.25">
      <c r="A80" s="17"/>
      <c r="B80" s="78" t="str">
        <f t="shared" si="10"/>
        <v/>
      </c>
      <c r="C80" s="84"/>
      <c r="D80" s="84"/>
      <c r="E80" s="85"/>
      <c r="F80" s="84"/>
      <c r="G80" s="85"/>
      <c r="H80" s="85"/>
      <c r="I80" s="85"/>
      <c r="J80" s="85"/>
      <c r="K80" s="85"/>
      <c r="L80" s="31" t="str">
        <f t="shared" si="11"/>
        <v/>
      </c>
      <c r="M80" s="20"/>
      <c r="N80" s="50" t="str">
        <f t="shared" si="12"/>
        <v/>
      </c>
      <c r="O80" s="85"/>
      <c r="P80" s="85"/>
      <c r="Q80" s="32" t="str">
        <f t="shared" si="13"/>
        <v/>
      </c>
      <c r="R80" s="87"/>
      <c r="S80" s="87"/>
      <c r="T80" s="34">
        <f t="shared" si="14"/>
        <v>0</v>
      </c>
      <c r="U80" s="34">
        <f t="shared" si="15"/>
        <v>0</v>
      </c>
      <c r="V80" s="87"/>
      <c r="W80" s="87"/>
      <c r="X80" s="72" t="str">
        <f t="shared" si="16"/>
        <v/>
      </c>
      <c r="Y80" s="35"/>
      <c r="Z80" s="34" t="str">
        <f t="shared" si="17"/>
        <v/>
      </c>
      <c r="AA80" s="80" t="str">
        <f t="shared" si="18"/>
        <v/>
      </c>
    </row>
    <row r="81" spans="1:27" ht="25.5" customHeight="1" x14ac:dyDescent="0.25">
      <c r="A81" s="17"/>
      <c r="B81" s="78" t="str">
        <f t="shared" si="10"/>
        <v/>
      </c>
      <c r="C81" s="84"/>
      <c r="D81" s="84"/>
      <c r="E81" s="85"/>
      <c r="F81" s="84"/>
      <c r="G81" s="85"/>
      <c r="H81" s="85"/>
      <c r="I81" s="85"/>
      <c r="J81" s="85"/>
      <c r="K81" s="85"/>
      <c r="L81" s="31" t="str">
        <f t="shared" si="11"/>
        <v/>
      </c>
      <c r="M81" s="20"/>
      <c r="N81" s="50" t="str">
        <f t="shared" si="12"/>
        <v/>
      </c>
      <c r="O81" s="85"/>
      <c r="P81" s="85"/>
      <c r="Q81" s="32" t="str">
        <f t="shared" si="13"/>
        <v/>
      </c>
      <c r="R81" s="87"/>
      <c r="S81" s="87"/>
      <c r="T81" s="34">
        <f t="shared" si="14"/>
        <v>0</v>
      </c>
      <c r="U81" s="34">
        <f t="shared" si="15"/>
        <v>0</v>
      </c>
      <c r="V81" s="87"/>
      <c r="W81" s="87"/>
      <c r="X81" s="72" t="str">
        <f t="shared" si="16"/>
        <v/>
      </c>
      <c r="Y81" s="35"/>
      <c r="Z81" s="34" t="str">
        <f t="shared" si="17"/>
        <v/>
      </c>
      <c r="AA81" s="80" t="str">
        <f t="shared" si="18"/>
        <v/>
      </c>
    </row>
    <row r="82" spans="1:27" ht="25.5" customHeight="1" x14ac:dyDescent="0.25">
      <c r="A82" s="17"/>
      <c r="B82" s="78" t="str">
        <f t="shared" si="10"/>
        <v/>
      </c>
      <c r="C82" s="84"/>
      <c r="D82" s="84"/>
      <c r="E82" s="85"/>
      <c r="F82" s="84"/>
      <c r="G82" s="85"/>
      <c r="H82" s="85"/>
      <c r="I82" s="85"/>
      <c r="J82" s="85"/>
      <c r="K82" s="85"/>
      <c r="L82" s="31" t="str">
        <f t="shared" si="11"/>
        <v/>
      </c>
      <c r="M82" s="20"/>
      <c r="N82" s="50" t="str">
        <f t="shared" si="12"/>
        <v/>
      </c>
      <c r="O82" s="85"/>
      <c r="P82" s="85"/>
      <c r="Q82" s="32" t="str">
        <f t="shared" si="13"/>
        <v/>
      </c>
      <c r="R82" s="87"/>
      <c r="S82" s="87"/>
      <c r="T82" s="34">
        <f t="shared" si="14"/>
        <v>0</v>
      </c>
      <c r="U82" s="34">
        <f t="shared" si="15"/>
        <v>0</v>
      </c>
      <c r="V82" s="87"/>
      <c r="W82" s="87"/>
      <c r="X82" s="72" t="str">
        <f t="shared" si="16"/>
        <v/>
      </c>
      <c r="Y82" s="35"/>
      <c r="Z82" s="34" t="str">
        <f t="shared" si="17"/>
        <v/>
      </c>
      <c r="AA82" s="80" t="str">
        <f t="shared" si="18"/>
        <v/>
      </c>
    </row>
    <row r="83" spans="1:27" ht="25.5" customHeight="1" x14ac:dyDescent="0.25">
      <c r="A83" s="17"/>
      <c r="B83" s="78" t="str">
        <f t="shared" si="10"/>
        <v/>
      </c>
      <c r="C83" s="84"/>
      <c r="D83" s="84"/>
      <c r="E83" s="85"/>
      <c r="F83" s="84"/>
      <c r="G83" s="85"/>
      <c r="H83" s="85"/>
      <c r="I83" s="85"/>
      <c r="J83" s="85"/>
      <c r="K83" s="85"/>
      <c r="L83" s="31" t="str">
        <f t="shared" si="11"/>
        <v/>
      </c>
      <c r="M83" s="20"/>
      <c r="N83" s="50" t="str">
        <f t="shared" si="12"/>
        <v/>
      </c>
      <c r="O83" s="85"/>
      <c r="P83" s="85"/>
      <c r="Q83" s="32" t="str">
        <f t="shared" si="13"/>
        <v/>
      </c>
      <c r="R83" s="87"/>
      <c r="S83" s="87"/>
      <c r="T83" s="34">
        <f t="shared" si="14"/>
        <v>0</v>
      </c>
      <c r="U83" s="34">
        <f t="shared" si="15"/>
        <v>0</v>
      </c>
      <c r="V83" s="87"/>
      <c r="W83" s="87"/>
      <c r="X83" s="72" t="str">
        <f t="shared" si="16"/>
        <v/>
      </c>
      <c r="Y83" s="35"/>
      <c r="Z83" s="34" t="str">
        <f t="shared" si="17"/>
        <v/>
      </c>
      <c r="AA83" s="80" t="str">
        <f t="shared" si="18"/>
        <v/>
      </c>
    </row>
    <row r="84" spans="1:27" ht="25.5" customHeight="1" x14ac:dyDescent="0.25">
      <c r="A84" s="17"/>
      <c r="B84" s="78" t="str">
        <f t="shared" si="10"/>
        <v/>
      </c>
      <c r="C84" s="84"/>
      <c r="D84" s="84"/>
      <c r="E84" s="85"/>
      <c r="F84" s="84"/>
      <c r="G84" s="85"/>
      <c r="H84" s="85"/>
      <c r="I84" s="85"/>
      <c r="J84" s="85"/>
      <c r="K84" s="85"/>
      <c r="L84" s="31" t="str">
        <f t="shared" si="11"/>
        <v/>
      </c>
      <c r="M84" s="20"/>
      <c r="N84" s="50" t="str">
        <f t="shared" si="12"/>
        <v/>
      </c>
      <c r="O84" s="85"/>
      <c r="P84" s="85"/>
      <c r="Q84" s="32" t="str">
        <f t="shared" si="13"/>
        <v/>
      </c>
      <c r="R84" s="87"/>
      <c r="S84" s="87"/>
      <c r="T84" s="34">
        <f t="shared" si="14"/>
        <v>0</v>
      </c>
      <c r="U84" s="34">
        <f t="shared" si="15"/>
        <v>0</v>
      </c>
      <c r="V84" s="87"/>
      <c r="W84" s="87"/>
      <c r="X84" s="72" t="str">
        <f t="shared" si="16"/>
        <v/>
      </c>
      <c r="Y84" s="35"/>
      <c r="Z84" s="34" t="str">
        <f t="shared" si="17"/>
        <v/>
      </c>
      <c r="AA84" s="80" t="str">
        <f t="shared" si="18"/>
        <v/>
      </c>
    </row>
    <row r="85" spans="1:27" ht="25.5" customHeight="1" x14ac:dyDescent="0.25">
      <c r="A85" s="17"/>
      <c r="B85" s="78" t="str">
        <f t="shared" si="10"/>
        <v/>
      </c>
      <c r="C85" s="84"/>
      <c r="D85" s="84"/>
      <c r="E85" s="85"/>
      <c r="F85" s="84"/>
      <c r="G85" s="85"/>
      <c r="H85" s="85"/>
      <c r="I85" s="85"/>
      <c r="J85" s="85"/>
      <c r="K85" s="85"/>
      <c r="L85" s="31" t="str">
        <f t="shared" si="11"/>
        <v/>
      </c>
      <c r="M85" s="20"/>
      <c r="N85" s="50" t="str">
        <f t="shared" si="12"/>
        <v/>
      </c>
      <c r="O85" s="85"/>
      <c r="P85" s="85"/>
      <c r="Q85" s="32" t="str">
        <f t="shared" si="13"/>
        <v/>
      </c>
      <c r="R85" s="87"/>
      <c r="S85" s="87"/>
      <c r="T85" s="34">
        <f t="shared" si="14"/>
        <v>0</v>
      </c>
      <c r="U85" s="34">
        <f t="shared" si="15"/>
        <v>0</v>
      </c>
      <c r="V85" s="87"/>
      <c r="W85" s="87"/>
      <c r="X85" s="72" t="str">
        <f t="shared" si="16"/>
        <v/>
      </c>
      <c r="Y85" s="35"/>
      <c r="Z85" s="34" t="str">
        <f t="shared" si="17"/>
        <v/>
      </c>
      <c r="AA85" s="80" t="str">
        <f t="shared" si="18"/>
        <v/>
      </c>
    </row>
    <row r="86" spans="1:27" ht="25.5" customHeight="1" x14ac:dyDescent="0.25">
      <c r="A86" s="17"/>
      <c r="B86" s="78" t="str">
        <f t="shared" si="10"/>
        <v/>
      </c>
      <c r="L86" s="31" t="str">
        <f t="shared" si="11"/>
        <v/>
      </c>
      <c r="M86" s="90"/>
      <c r="N86" s="50" t="str">
        <f t="shared" si="12"/>
        <v/>
      </c>
      <c r="Q86" s="32" t="str">
        <f t="shared" si="13"/>
        <v/>
      </c>
      <c r="T86" s="34">
        <f t="shared" si="14"/>
        <v>0</v>
      </c>
      <c r="U86" s="34">
        <f t="shared" si="15"/>
        <v>0</v>
      </c>
      <c r="X86" s="72" t="str">
        <f t="shared" si="16"/>
        <v/>
      </c>
      <c r="Y86" s="35"/>
      <c r="Z86" s="34" t="str">
        <f t="shared" si="17"/>
        <v/>
      </c>
      <c r="AA86" s="80" t="str">
        <f t="shared" si="18"/>
        <v/>
      </c>
    </row>
    <row r="87" spans="1:27" ht="25.5" customHeight="1" x14ac:dyDescent="0.25">
      <c r="A87" s="17"/>
      <c r="B87" s="78" t="str">
        <f t="shared" si="10"/>
        <v/>
      </c>
      <c r="L87" s="31" t="str">
        <f t="shared" si="11"/>
        <v/>
      </c>
      <c r="M87" s="90"/>
      <c r="N87" s="50" t="str">
        <f t="shared" si="12"/>
        <v/>
      </c>
      <c r="Q87" s="32" t="str">
        <f t="shared" si="13"/>
        <v/>
      </c>
      <c r="T87" s="34">
        <f t="shared" si="14"/>
        <v>0</v>
      </c>
      <c r="U87" s="34">
        <f t="shared" si="15"/>
        <v>0</v>
      </c>
      <c r="X87" s="72" t="str">
        <f t="shared" si="16"/>
        <v/>
      </c>
      <c r="Y87" s="35"/>
      <c r="Z87" s="34" t="str">
        <f t="shared" si="17"/>
        <v/>
      </c>
      <c r="AA87" s="80" t="str">
        <f t="shared" si="18"/>
        <v/>
      </c>
    </row>
    <row r="88" spans="1:27" ht="25.5" customHeight="1" x14ac:dyDescent="0.25">
      <c r="A88" s="17"/>
      <c r="B88" s="78" t="str">
        <f t="shared" si="10"/>
        <v/>
      </c>
      <c r="L88" s="31" t="str">
        <f t="shared" si="11"/>
        <v/>
      </c>
      <c r="M88" s="20"/>
      <c r="N88" s="50" t="str">
        <f t="shared" si="12"/>
        <v/>
      </c>
      <c r="Q88" s="32" t="str">
        <f t="shared" si="13"/>
        <v/>
      </c>
      <c r="T88" s="34">
        <f t="shared" si="14"/>
        <v>0</v>
      </c>
      <c r="U88" s="34">
        <f t="shared" si="15"/>
        <v>0</v>
      </c>
      <c r="X88" s="72" t="str">
        <f t="shared" si="16"/>
        <v/>
      </c>
      <c r="Y88" s="35"/>
      <c r="Z88" s="34" t="str">
        <f t="shared" si="17"/>
        <v/>
      </c>
      <c r="AA88" s="80" t="str">
        <f t="shared" si="18"/>
        <v/>
      </c>
    </row>
    <row r="89" spans="1:27" ht="25.5" customHeight="1" x14ac:dyDescent="0.25">
      <c r="A89" s="17"/>
      <c r="B89" s="78" t="str">
        <f t="shared" si="10"/>
        <v/>
      </c>
      <c r="L89" s="31" t="str">
        <f t="shared" si="11"/>
        <v/>
      </c>
      <c r="M89" s="20"/>
      <c r="N89" s="50" t="str">
        <f t="shared" si="12"/>
        <v/>
      </c>
      <c r="Q89" s="32" t="str">
        <f t="shared" si="13"/>
        <v/>
      </c>
      <c r="T89" s="34">
        <f t="shared" si="14"/>
        <v>0</v>
      </c>
      <c r="U89" s="34">
        <f t="shared" si="15"/>
        <v>0</v>
      </c>
      <c r="X89" s="72" t="str">
        <f t="shared" si="16"/>
        <v/>
      </c>
      <c r="Y89" s="35"/>
      <c r="Z89" s="34" t="str">
        <f t="shared" si="17"/>
        <v/>
      </c>
      <c r="AA89" s="80" t="str">
        <f t="shared" si="18"/>
        <v/>
      </c>
    </row>
    <row r="90" spans="1:27" ht="25.5" customHeight="1" x14ac:dyDescent="0.25">
      <c r="A90" s="17"/>
      <c r="B90" s="78" t="str">
        <f t="shared" si="10"/>
        <v/>
      </c>
      <c r="L90" s="31" t="str">
        <f t="shared" si="11"/>
        <v/>
      </c>
      <c r="M90" s="20"/>
      <c r="N90" s="50" t="str">
        <f t="shared" si="12"/>
        <v/>
      </c>
      <c r="Q90" s="32" t="str">
        <f t="shared" si="13"/>
        <v/>
      </c>
      <c r="T90" s="34">
        <f t="shared" si="14"/>
        <v>0</v>
      </c>
      <c r="U90" s="34">
        <f t="shared" si="15"/>
        <v>0</v>
      </c>
      <c r="X90" s="72" t="str">
        <f t="shared" si="16"/>
        <v/>
      </c>
      <c r="Y90" s="35"/>
      <c r="Z90" s="34" t="str">
        <f t="shared" si="17"/>
        <v/>
      </c>
      <c r="AA90" s="80" t="str">
        <f t="shared" si="18"/>
        <v/>
      </c>
    </row>
    <row r="91" spans="1:27" ht="25.5" customHeight="1" x14ac:dyDescent="0.25">
      <c r="A91" s="17"/>
      <c r="B91" s="78" t="str">
        <f t="shared" si="10"/>
        <v/>
      </c>
      <c r="L91" s="31" t="str">
        <f t="shared" si="11"/>
        <v/>
      </c>
      <c r="M91" s="20"/>
      <c r="N91" s="50" t="str">
        <f t="shared" si="12"/>
        <v/>
      </c>
      <c r="Q91" s="32" t="str">
        <f t="shared" si="13"/>
        <v/>
      </c>
      <c r="T91" s="34">
        <f t="shared" si="14"/>
        <v>0</v>
      </c>
      <c r="U91" s="34">
        <f t="shared" si="15"/>
        <v>0</v>
      </c>
      <c r="X91" s="72" t="str">
        <f t="shared" si="16"/>
        <v/>
      </c>
      <c r="Y91" s="35"/>
      <c r="Z91" s="34" t="str">
        <f t="shared" si="17"/>
        <v/>
      </c>
      <c r="AA91" s="80" t="str">
        <f t="shared" si="18"/>
        <v/>
      </c>
    </row>
    <row r="92" spans="1:27" ht="25.5" customHeight="1" x14ac:dyDescent="0.25">
      <c r="A92" s="17"/>
      <c r="B92" s="78" t="str">
        <f t="shared" si="10"/>
        <v/>
      </c>
      <c r="L92" s="31" t="str">
        <f t="shared" si="11"/>
        <v/>
      </c>
      <c r="M92" s="20"/>
      <c r="N92" s="50" t="str">
        <f t="shared" si="12"/>
        <v/>
      </c>
      <c r="Q92" s="32" t="str">
        <f t="shared" si="13"/>
        <v/>
      </c>
      <c r="T92" s="34">
        <f t="shared" si="14"/>
        <v>0</v>
      </c>
      <c r="U92" s="34">
        <f t="shared" si="15"/>
        <v>0</v>
      </c>
      <c r="X92" s="72" t="str">
        <f t="shared" si="16"/>
        <v/>
      </c>
      <c r="Y92" s="35"/>
      <c r="Z92" s="34" t="str">
        <f t="shared" si="17"/>
        <v/>
      </c>
      <c r="AA92" s="80" t="str">
        <f t="shared" si="18"/>
        <v/>
      </c>
    </row>
    <row r="93" spans="1:27" ht="25.5" customHeight="1" x14ac:dyDescent="0.25">
      <c r="A93" s="17"/>
      <c r="B93" s="78" t="str">
        <f t="shared" si="10"/>
        <v/>
      </c>
      <c r="L93" s="31" t="str">
        <f t="shared" si="11"/>
        <v/>
      </c>
      <c r="M93" s="20"/>
      <c r="N93" s="50" t="str">
        <f t="shared" si="12"/>
        <v/>
      </c>
      <c r="Q93" s="32" t="str">
        <f t="shared" si="13"/>
        <v/>
      </c>
      <c r="T93" s="34">
        <f t="shared" si="14"/>
        <v>0</v>
      </c>
      <c r="U93" s="34">
        <f t="shared" si="15"/>
        <v>0</v>
      </c>
      <c r="X93" s="72" t="str">
        <f t="shared" si="16"/>
        <v/>
      </c>
      <c r="Y93" s="35"/>
      <c r="Z93" s="34" t="str">
        <f t="shared" si="17"/>
        <v/>
      </c>
      <c r="AA93" s="80" t="str">
        <f t="shared" si="18"/>
        <v/>
      </c>
    </row>
    <row r="94" spans="1:27" ht="25.5" customHeight="1" x14ac:dyDescent="0.25">
      <c r="A94" s="17"/>
      <c r="B94" s="78" t="str">
        <f t="shared" si="10"/>
        <v/>
      </c>
      <c r="L94" s="31" t="str">
        <f t="shared" si="11"/>
        <v/>
      </c>
      <c r="M94" s="20"/>
      <c r="N94" s="50" t="str">
        <f t="shared" si="12"/>
        <v/>
      </c>
      <c r="Q94" s="32" t="str">
        <f t="shared" si="13"/>
        <v/>
      </c>
      <c r="T94" s="34">
        <f t="shared" si="14"/>
        <v>0</v>
      </c>
      <c r="U94" s="34">
        <f t="shared" si="15"/>
        <v>0</v>
      </c>
      <c r="X94" s="72" t="str">
        <f t="shared" si="16"/>
        <v/>
      </c>
      <c r="Y94" s="35"/>
      <c r="Z94" s="34" t="str">
        <f t="shared" si="17"/>
        <v/>
      </c>
      <c r="AA94" s="80" t="str">
        <f t="shared" si="18"/>
        <v/>
      </c>
    </row>
    <row r="95" spans="1:27" ht="25.5" customHeight="1" x14ac:dyDescent="0.25">
      <c r="A95" s="17"/>
      <c r="B95" s="78" t="str">
        <f t="shared" si="10"/>
        <v/>
      </c>
      <c r="L95" s="31" t="str">
        <f t="shared" si="11"/>
        <v/>
      </c>
      <c r="M95" s="90"/>
      <c r="N95" s="50" t="str">
        <f t="shared" si="12"/>
        <v/>
      </c>
      <c r="Q95" s="32" t="str">
        <f t="shared" si="13"/>
        <v/>
      </c>
      <c r="T95" s="34">
        <f t="shared" si="14"/>
        <v>0</v>
      </c>
      <c r="U95" s="34">
        <f t="shared" si="15"/>
        <v>0</v>
      </c>
      <c r="X95" s="72" t="str">
        <f t="shared" si="16"/>
        <v/>
      </c>
      <c r="Y95" s="35"/>
      <c r="Z95" s="34" t="str">
        <f t="shared" si="17"/>
        <v/>
      </c>
      <c r="AA95" s="80" t="str">
        <f t="shared" si="18"/>
        <v/>
      </c>
    </row>
    <row r="96" spans="1:27" ht="25.5" customHeight="1" x14ac:dyDescent="0.25">
      <c r="A96" s="17"/>
      <c r="B96" s="78" t="str">
        <f t="shared" si="10"/>
        <v/>
      </c>
      <c r="L96" s="31" t="str">
        <f t="shared" si="11"/>
        <v/>
      </c>
      <c r="M96" s="90"/>
      <c r="N96" s="50" t="str">
        <f t="shared" si="12"/>
        <v/>
      </c>
      <c r="Q96" s="32" t="str">
        <f t="shared" si="13"/>
        <v/>
      </c>
      <c r="T96" s="34">
        <f t="shared" si="14"/>
        <v>0</v>
      </c>
      <c r="U96" s="34">
        <f t="shared" si="15"/>
        <v>0</v>
      </c>
      <c r="X96" s="72" t="str">
        <f t="shared" si="16"/>
        <v/>
      </c>
      <c r="Y96" s="35"/>
      <c r="Z96" s="34" t="str">
        <f t="shared" si="17"/>
        <v/>
      </c>
      <c r="AA96" s="80" t="str">
        <f t="shared" si="18"/>
        <v/>
      </c>
    </row>
    <row r="97" spans="1:28" ht="25.5" customHeight="1" x14ac:dyDescent="0.25">
      <c r="A97" s="17"/>
      <c r="B97" s="78" t="str">
        <f t="shared" si="10"/>
        <v/>
      </c>
      <c r="L97" s="31" t="str">
        <f t="shared" si="11"/>
        <v/>
      </c>
      <c r="M97" s="90"/>
      <c r="N97" s="50" t="str">
        <f t="shared" si="12"/>
        <v/>
      </c>
      <c r="Q97" s="32" t="str">
        <f t="shared" si="13"/>
        <v/>
      </c>
      <c r="T97" s="34">
        <f t="shared" si="14"/>
        <v>0</v>
      </c>
      <c r="U97" s="34">
        <f t="shared" si="15"/>
        <v>0</v>
      </c>
      <c r="X97" s="72" t="str">
        <f t="shared" si="16"/>
        <v/>
      </c>
      <c r="Y97" s="35"/>
      <c r="Z97" s="34" t="str">
        <f t="shared" si="17"/>
        <v/>
      </c>
      <c r="AA97" s="80" t="str">
        <f t="shared" si="18"/>
        <v/>
      </c>
    </row>
    <row r="98" spans="1:28" ht="25.5" customHeight="1" x14ac:dyDescent="0.25">
      <c r="A98" s="17"/>
      <c r="B98" s="78" t="str">
        <f t="shared" si="10"/>
        <v/>
      </c>
      <c r="L98" s="31" t="str">
        <f t="shared" si="11"/>
        <v/>
      </c>
      <c r="M98" s="90"/>
      <c r="N98" s="50" t="str">
        <f t="shared" si="12"/>
        <v/>
      </c>
      <c r="Q98" s="32" t="str">
        <f t="shared" si="13"/>
        <v/>
      </c>
      <c r="T98" s="34">
        <f t="shared" si="14"/>
        <v>0</v>
      </c>
      <c r="U98" s="34">
        <f t="shared" si="15"/>
        <v>0</v>
      </c>
      <c r="X98" s="72" t="str">
        <f t="shared" si="16"/>
        <v/>
      </c>
      <c r="Y98" s="35"/>
      <c r="Z98" s="34" t="str">
        <f t="shared" si="17"/>
        <v/>
      </c>
      <c r="AA98" s="80" t="str">
        <f t="shared" si="18"/>
        <v/>
      </c>
    </row>
    <row r="99" spans="1:28" ht="25.5" customHeight="1" x14ac:dyDescent="0.25">
      <c r="A99" s="17"/>
      <c r="B99" s="78" t="str">
        <f t="shared" si="10"/>
        <v/>
      </c>
      <c r="L99" s="31" t="str">
        <f t="shared" si="11"/>
        <v/>
      </c>
      <c r="M99" s="20"/>
      <c r="N99" s="50" t="str">
        <f t="shared" si="12"/>
        <v/>
      </c>
      <c r="Q99" s="32" t="str">
        <f t="shared" si="13"/>
        <v/>
      </c>
      <c r="T99" s="34">
        <f t="shared" si="14"/>
        <v>0</v>
      </c>
      <c r="U99" s="34">
        <f t="shared" si="15"/>
        <v>0</v>
      </c>
      <c r="X99" s="72" t="str">
        <f t="shared" si="16"/>
        <v/>
      </c>
      <c r="Y99" s="35"/>
      <c r="Z99" s="34" t="str">
        <f t="shared" si="17"/>
        <v/>
      </c>
      <c r="AA99" s="80" t="str">
        <f t="shared" si="18"/>
        <v/>
      </c>
    </row>
    <row r="100" spans="1:28" ht="25.5" customHeight="1" x14ac:dyDescent="0.25">
      <c r="A100" s="17"/>
      <c r="B100" s="78" t="str">
        <f t="shared" si="10"/>
        <v/>
      </c>
      <c r="L100" s="31" t="str">
        <f t="shared" si="11"/>
        <v/>
      </c>
      <c r="M100" s="20"/>
      <c r="N100" s="50" t="str">
        <f t="shared" si="12"/>
        <v/>
      </c>
      <c r="Q100" s="32" t="str">
        <f t="shared" si="13"/>
        <v/>
      </c>
      <c r="T100" s="34">
        <f t="shared" si="14"/>
        <v>0</v>
      </c>
      <c r="U100" s="34">
        <f t="shared" si="15"/>
        <v>0</v>
      </c>
      <c r="X100" s="72" t="str">
        <f t="shared" si="16"/>
        <v/>
      </c>
      <c r="Y100" s="35"/>
      <c r="Z100" s="34" t="str">
        <f t="shared" si="17"/>
        <v/>
      </c>
      <c r="AA100" s="80" t="str">
        <f t="shared" si="18"/>
        <v/>
      </c>
    </row>
    <row r="101" spans="1:28" ht="25.5" customHeight="1" x14ac:dyDescent="0.25">
      <c r="A101" s="17"/>
      <c r="B101" s="78" t="str">
        <f t="shared" si="10"/>
        <v/>
      </c>
      <c r="L101" s="31" t="str">
        <f t="shared" si="11"/>
        <v/>
      </c>
      <c r="M101" s="20"/>
      <c r="N101" s="50" t="str">
        <f t="shared" si="12"/>
        <v/>
      </c>
      <c r="Q101" s="32" t="str">
        <f t="shared" si="13"/>
        <v/>
      </c>
      <c r="T101" s="34">
        <f t="shared" si="14"/>
        <v>0</v>
      </c>
      <c r="U101" s="34">
        <f t="shared" si="15"/>
        <v>0</v>
      </c>
      <c r="X101" s="72" t="str">
        <f t="shared" si="16"/>
        <v/>
      </c>
      <c r="Y101" s="35"/>
      <c r="Z101" s="34" t="str">
        <f t="shared" si="17"/>
        <v/>
      </c>
      <c r="AA101" s="80" t="str">
        <f t="shared" si="18"/>
        <v/>
      </c>
    </row>
    <row r="102" spans="1:28" ht="25.5" customHeight="1" x14ac:dyDescent="0.25">
      <c r="A102" s="17"/>
      <c r="B102" s="78" t="str">
        <f t="shared" si="10"/>
        <v/>
      </c>
      <c r="L102" s="31" t="str">
        <f t="shared" si="11"/>
        <v/>
      </c>
      <c r="M102" s="90"/>
      <c r="N102" s="50" t="str">
        <f t="shared" si="12"/>
        <v/>
      </c>
      <c r="Q102" s="32" t="str">
        <f t="shared" si="13"/>
        <v/>
      </c>
      <c r="T102" s="34">
        <f t="shared" si="14"/>
        <v>0</v>
      </c>
      <c r="U102" s="34">
        <f t="shared" si="15"/>
        <v>0</v>
      </c>
      <c r="X102" s="72" t="str">
        <f t="shared" si="16"/>
        <v/>
      </c>
      <c r="Y102" s="35"/>
      <c r="Z102" s="34" t="str">
        <f t="shared" si="17"/>
        <v/>
      </c>
      <c r="AA102" s="80" t="str">
        <f t="shared" si="18"/>
        <v/>
      </c>
    </row>
    <row r="103" spans="1:28" ht="25.5" customHeight="1" x14ac:dyDescent="0.25">
      <c r="A103" s="17"/>
      <c r="B103" s="78" t="str">
        <f t="shared" si="10"/>
        <v/>
      </c>
      <c r="L103" s="31" t="str">
        <f t="shared" si="11"/>
        <v/>
      </c>
      <c r="M103" s="90"/>
      <c r="N103" s="50" t="str">
        <f t="shared" si="12"/>
        <v/>
      </c>
      <c r="Q103" s="32" t="str">
        <f t="shared" si="13"/>
        <v/>
      </c>
      <c r="T103" s="34">
        <f t="shared" si="14"/>
        <v>0</v>
      </c>
      <c r="U103" s="34">
        <f t="shared" si="15"/>
        <v>0</v>
      </c>
      <c r="X103" s="72" t="str">
        <f t="shared" si="16"/>
        <v/>
      </c>
      <c r="Y103" s="35"/>
      <c r="Z103" s="34" t="str">
        <f t="shared" si="17"/>
        <v/>
      </c>
      <c r="AA103" s="80" t="str">
        <f t="shared" si="18"/>
        <v/>
      </c>
    </row>
    <row r="104" spans="1:28" ht="25.5" customHeight="1" x14ac:dyDescent="0.25">
      <c r="A104" s="17"/>
      <c r="B104" s="78" t="str">
        <f t="shared" si="10"/>
        <v/>
      </c>
      <c r="L104" s="31" t="str">
        <f t="shared" si="11"/>
        <v/>
      </c>
      <c r="M104" s="90"/>
      <c r="N104" s="50" t="str">
        <f t="shared" si="12"/>
        <v/>
      </c>
      <c r="Q104" s="32" t="str">
        <f t="shared" si="13"/>
        <v/>
      </c>
      <c r="T104" s="34">
        <f t="shared" si="14"/>
        <v>0</v>
      </c>
      <c r="U104" s="34">
        <f t="shared" si="15"/>
        <v>0</v>
      </c>
      <c r="X104" s="72" t="str">
        <f t="shared" si="16"/>
        <v/>
      </c>
      <c r="Y104" s="35"/>
      <c r="Z104" s="34" t="str">
        <f t="shared" si="17"/>
        <v/>
      </c>
      <c r="AA104" s="80" t="str">
        <f>IF(I104&lt;&gt;"",AA103,"")</f>
        <v/>
      </c>
      <c r="AB104" s="89"/>
    </row>
    <row r="105" spans="1:28" ht="25.5" customHeight="1" x14ac:dyDescent="0.25">
      <c r="A105" s="17"/>
      <c r="B105" s="78" t="str">
        <f t="shared" si="10"/>
        <v/>
      </c>
      <c r="L105" s="31" t="str">
        <f t="shared" si="11"/>
        <v/>
      </c>
      <c r="M105" s="20"/>
      <c r="N105" s="50" t="str">
        <f t="shared" si="12"/>
        <v/>
      </c>
      <c r="Q105" s="32" t="str">
        <f t="shared" si="13"/>
        <v/>
      </c>
      <c r="T105" s="34">
        <f t="shared" si="14"/>
        <v>0</v>
      </c>
      <c r="U105" s="34">
        <f t="shared" si="15"/>
        <v>0</v>
      </c>
      <c r="X105" s="72" t="str">
        <f t="shared" si="16"/>
        <v/>
      </c>
      <c r="Y105" s="35"/>
      <c r="Z105" s="34" t="str">
        <f t="shared" si="17"/>
        <v/>
      </c>
      <c r="AA105" s="80" t="str">
        <f t="shared" ref="AA105:AA136" si="19">IF(I105&lt;&gt;"",IF(I105=I104,AA104,AA104+1),"")</f>
        <v/>
      </c>
      <c r="AB105" s="89"/>
    </row>
    <row r="106" spans="1:28" ht="25.5" customHeight="1" x14ac:dyDescent="0.25">
      <c r="A106" s="17"/>
      <c r="B106" s="78" t="str">
        <f t="shared" si="10"/>
        <v/>
      </c>
      <c r="L106" s="31" t="str">
        <f t="shared" si="11"/>
        <v/>
      </c>
      <c r="M106" s="90"/>
      <c r="N106" s="50" t="str">
        <f t="shared" si="12"/>
        <v/>
      </c>
      <c r="Q106" s="32" t="str">
        <f t="shared" si="13"/>
        <v/>
      </c>
      <c r="T106" s="34">
        <f t="shared" si="14"/>
        <v>0</v>
      </c>
      <c r="U106" s="34">
        <f t="shared" si="15"/>
        <v>0</v>
      </c>
      <c r="X106" s="72" t="str">
        <f t="shared" si="16"/>
        <v/>
      </c>
      <c r="Y106" s="35"/>
      <c r="Z106" s="34" t="str">
        <f t="shared" si="17"/>
        <v/>
      </c>
      <c r="AA106" s="80" t="str">
        <f t="shared" si="19"/>
        <v/>
      </c>
      <c r="AB106" s="89"/>
    </row>
    <row r="107" spans="1:28" ht="25.5" customHeight="1" x14ac:dyDescent="0.25">
      <c r="A107" s="17"/>
      <c r="B107" s="78" t="str">
        <f t="shared" si="10"/>
        <v/>
      </c>
      <c r="L107" s="31" t="str">
        <f t="shared" si="11"/>
        <v/>
      </c>
      <c r="M107" s="90"/>
      <c r="N107" s="50" t="str">
        <f t="shared" si="12"/>
        <v/>
      </c>
      <c r="Q107" s="32" t="str">
        <f t="shared" si="13"/>
        <v/>
      </c>
      <c r="T107" s="34">
        <f t="shared" si="14"/>
        <v>0</v>
      </c>
      <c r="U107" s="34">
        <f t="shared" si="15"/>
        <v>0</v>
      </c>
      <c r="X107" s="72" t="str">
        <f t="shared" si="16"/>
        <v/>
      </c>
      <c r="Y107" s="35"/>
      <c r="Z107" s="34" t="str">
        <f t="shared" si="17"/>
        <v/>
      </c>
      <c r="AA107" s="80" t="str">
        <f t="shared" si="19"/>
        <v/>
      </c>
      <c r="AB107" s="89"/>
    </row>
    <row r="108" spans="1:28" ht="25.5" customHeight="1" x14ac:dyDescent="0.25">
      <c r="A108" s="17"/>
      <c r="B108" s="78" t="str">
        <f t="shared" si="10"/>
        <v/>
      </c>
      <c r="L108" s="31" t="str">
        <f t="shared" si="11"/>
        <v/>
      </c>
      <c r="M108" s="85"/>
      <c r="N108" s="50" t="str">
        <f t="shared" si="12"/>
        <v/>
      </c>
      <c r="Q108" s="32" t="str">
        <f t="shared" si="13"/>
        <v/>
      </c>
      <c r="T108" s="34">
        <f t="shared" si="14"/>
        <v>0</v>
      </c>
      <c r="U108" s="34">
        <f t="shared" si="15"/>
        <v>0</v>
      </c>
      <c r="X108" s="72" t="str">
        <f t="shared" si="16"/>
        <v/>
      </c>
      <c r="Y108" s="35"/>
      <c r="Z108" s="34" t="str">
        <f t="shared" si="17"/>
        <v/>
      </c>
      <c r="AA108" s="80" t="str">
        <f t="shared" si="19"/>
        <v/>
      </c>
    </row>
    <row r="109" spans="1:28" ht="25.5" customHeight="1" x14ac:dyDescent="0.25">
      <c r="A109" s="17"/>
      <c r="B109" s="78" t="str">
        <f t="shared" si="10"/>
        <v/>
      </c>
      <c r="L109" s="31" t="str">
        <f t="shared" si="11"/>
        <v/>
      </c>
      <c r="M109" s="85"/>
      <c r="N109" s="50" t="str">
        <f t="shared" si="12"/>
        <v/>
      </c>
      <c r="Q109" s="32" t="str">
        <f t="shared" si="13"/>
        <v/>
      </c>
      <c r="T109" s="34">
        <f t="shared" si="14"/>
        <v>0</v>
      </c>
      <c r="U109" s="34">
        <f t="shared" si="15"/>
        <v>0</v>
      </c>
      <c r="X109" s="72" t="str">
        <f t="shared" si="16"/>
        <v/>
      </c>
      <c r="Y109" s="35"/>
      <c r="Z109" s="34" t="str">
        <f t="shared" si="17"/>
        <v/>
      </c>
      <c r="AA109" s="80" t="str">
        <f t="shared" si="19"/>
        <v/>
      </c>
    </row>
    <row r="110" spans="1:28" ht="25.5" customHeight="1" x14ac:dyDescent="0.25">
      <c r="A110" s="17"/>
      <c r="B110" s="78" t="str">
        <f t="shared" si="10"/>
        <v/>
      </c>
      <c r="L110" s="31" t="str">
        <f t="shared" si="11"/>
        <v/>
      </c>
      <c r="M110" s="85"/>
      <c r="N110" s="50" t="str">
        <f t="shared" si="12"/>
        <v/>
      </c>
      <c r="Q110" s="32" t="str">
        <f t="shared" si="13"/>
        <v/>
      </c>
      <c r="T110" s="34">
        <f t="shared" si="14"/>
        <v>0</v>
      </c>
      <c r="U110" s="34">
        <f t="shared" si="15"/>
        <v>0</v>
      </c>
      <c r="X110" s="72" t="str">
        <f t="shared" si="16"/>
        <v/>
      </c>
      <c r="Y110" s="35"/>
      <c r="Z110" s="34" t="str">
        <f t="shared" si="17"/>
        <v/>
      </c>
      <c r="AA110" s="80" t="str">
        <f t="shared" si="19"/>
        <v/>
      </c>
    </row>
    <row r="111" spans="1:28" ht="25.5" customHeight="1" x14ac:dyDescent="0.25">
      <c r="A111" s="17"/>
      <c r="B111" s="78" t="str">
        <f t="shared" si="10"/>
        <v/>
      </c>
      <c r="L111" s="31" t="str">
        <f t="shared" si="11"/>
        <v/>
      </c>
      <c r="M111" s="85"/>
      <c r="N111" s="50" t="str">
        <f t="shared" si="12"/>
        <v/>
      </c>
      <c r="Q111" s="32" t="str">
        <f t="shared" si="13"/>
        <v/>
      </c>
      <c r="T111" s="34">
        <f t="shared" si="14"/>
        <v>0</v>
      </c>
      <c r="U111" s="34">
        <f t="shared" si="15"/>
        <v>0</v>
      </c>
      <c r="X111" s="72" t="str">
        <f t="shared" si="16"/>
        <v/>
      </c>
      <c r="Y111" s="35"/>
      <c r="Z111" s="34" t="str">
        <f t="shared" si="17"/>
        <v/>
      </c>
      <c r="AA111" s="80" t="str">
        <f t="shared" si="19"/>
        <v/>
      </c>
    </row>
    <row r="112" spans="1:28" ht="25.5" customHeight="1" x14ac:dyDescent="0.25">
      <c r="A112" s="17"/>
      <c r="B112" s="78" t="str">
        <f t="shared" si="10"/>
        <v/>
      </c>
      <c r="L112" s="31" t="str">
        <f t="shared" si="11"/>
        <v/>
      </c>
      <c r="M112" s="85"/>
      <c r="N112" s="50" t="str">
        <f t="shared" si="12"/>
        <v/>
      </c>
      <c r="Q112" s="32" t="str">
        <f t="shared" si="13"/>
        <v/>
      </c>
      <c r="T112" s="34">
        <f t="shared" si="14"/>
        <v>0</v>
      </c>
      <c r="U112" s="34">
        <f t="shared" si="15"/>
        <v>0</v>
      </c>
      <c r="X112" s="72" t="str">
        <f t="shared" si="16"/>
        <v/>
      </c>
      <c r="Y112" s="35"/>
      <c r="Z112" s="34" t="str">
        <f t="shared" si="17"/>
        <v/>
      </c>
      <c r="AA112" s="80" t="str">
        <f t="shared" si="19"/>
        <v/>
      </c>
    </row>
    <row r="113" spans="1:27" ht="25.5" customHeight="1" x14ac:dyDescent="0.25">
      <c r="A113" s="17"/>
      <c r="B113" s="78" t="str">
        <f t="shared" si="10"/>
        <v/>
      </c>
      <c r="L113" s="31" t="str">
        <f t="shared" si="11"/>
        <v/>
      </c>
      <c r="M113" s="85"/>
      <c r="N113" s="50" t="str">
        <f t="shared" si="12"/>
        <v/>
      </c>
      <c r="Q113" s="32" t="str">
        <f t="shared" si="13"/>
        <v/>
      </c>
      <c r="T113" s="34">
        <f t="shared" si="14"/>
        <v>0</v>
      </c>
      <c r="U113" s="34">
        <f t="shared" si="15"/>
        <v>0</v>
      </c>
      <c r="X113" s="72" t="str">
        <f t="shared" si="16"/>
        <v/>
      </c>
      <c r="Y113" s="35"/>
      <c r="Z113" s="34" t="str">
        <f t="shared" si="17"/>
        <v/>
      </c>
      <c r="AA113" s="80" t="str">
        <f t="shared" si="19"/>
        <v/>
      </c>
    </row>
    <row r="114" spans="1:27" ht="25.5" customHeight="1" x14ac:dyDescent="0.25">
      <c r="A114" s="17"/>
      <c r="B114" s="78" t="str">
        <f t="shared" si="10"/>
        <v/>
      </c>
      <c r="L114" s="31" t="str">
        <f t="shared" si="11"/>
        <v/>
      </c>
      <c r="M114" s="85"/>
      <c r="N114" s="50" t="str">
        <f t="shared" si="12"/>
        <v/>
      </c>
      <c r="Q114" s="32" t="str">
        <f t="shared" si="13"/>
        <v/>
      </c>
      <c r="T114" s="34">
        <f t="shared" si="14"/>
        <v>0</v>
      </c>
      <c r="U114" s="34">
        <f t="shared" si="15"/>
        <v>0</v>
      </c>
      <c r="X114" s="72" t="str">
        <f t="shared" si="16"/>
        <v/>
      </c>
      <c r="Y114" s="35"/>
      <c r="Z114" s="34" t="str">
        <f t="shared" si="17"/>
        <v/>
      </c>
      <c r="AA114" s="80" t="str">
        <f t="shared" si="19"/>
        <v/>
      </c>
    </row>
    <row r="115" spans="1:27" ht="25.5" customHeight="1" x14ac:dyDescent="0.25">
      <c r="A115" s="17"/>
      <c r="B115" s="78" t="str">
        <f t="shared" si="10"/>
        <v/>
      </c>
      <c r="L115" s="31" t="str">
        <f t="shared" si="11"/>
        <v/>
      </c>
      <c r="M115" s="85"/>
      <c r="N115" s="50" t="str">
        <f t="shared" si="12"/>
        <v/>
      </c>
      <c r="Q115" s="32" t="str">
        <f t="shared" si="13"/>
        <v/>
      </c>
      <c r="T115" s="34">
        <f t="shared" si="14"/>
        <v>0</v>
      </c>
      <c r="U115" s="34">
        <f t="shared" si="15"/>
        <v>0</v>
      </c>
      <c r="X115" s="72" t="str">
        <f t="shared" si="16"/>
        <v/>
      </c>
      <c r="Y115" s="35"/>
      <c r="Z115" s="34" t="str">
        <f t="shared" si="17"/>
        <v/>
      </c>
      <c r="AA115" s="80" t="str">
        <f t="shared" si="19"/>
        <v/>
      </c>
    </row>
    <row r="116" spans="1:27" ht="25.5" customHeight="1" x14ac:dyDescent="0.25">
      <c r="A116" s="17"/>
      <c r="B116" s="78" t="str">
        <f t="shared" si="10"/>
        <v/>
      </c>
      <c r="L116" s="31" t="str">
        <f t="shared" si="11"/>
        <v/>
      </c>
      <c r="M116" s="85"/>
      <c r="N116" s="50" t="str">
        <f t="shared" si="12"/>
        <v/>
      </c>
      <c r="Q116" s="32" t="str">
        <f t="shared" si="13"/>
        <v/>
      </c>
      <c r="T116" s="34">
        <f t="shared" si="14"/>
        <v>0</v>
      </c>
      <c r="U116" s="34">
        <f t="shared" si="15"/>
        <v>0</v>
      </c>
      <c r="X116" s="72" t="str">
        <f t="shared" si="16"/>
        <v/>
      </c>
      <c r="Y116" s="35"/>
      <c r="Z116" s="34" t="str">
        <f t="shared" si="17"/>
        <v/>
      </c>
      <c r="AA116" s="80" t="str">
        <f t="shared" si="19"/>
        <v/>
      </c>
    </row>
    <row r="117" spans="1:27" ht="25.5" customHeight="1" x14ac:dyDescent="0.25">
      <c r="A117" s="17"/>
      <c r="B117" s="78" t="str">
        <f t="shared" si="10"/>
        <v/>
      </c>
      <c r="L117" s="31" t="str">
        <f t="shared" si="11"/>
        <v/>
      </c>
      <c r="M117" s="85"/>
      <c r="N117" s="50" t="str">
        <f t="shared" si="12"/>
        <v/>
      </c>
      <c r="Q117" s="32" t="str">
        <f t="shared" si="13"/>
        <v/>
      </c>
      <c r="T117" s="34">
        <f t="shared" si="14"/>
        <v>0</v>
      </c>
      <c r="U117" s="34">
        <f t="shared" si="15"/>
        <v>0</v>
      </c>
      <c r="X117" s="72" t="str">
        <f t="shared" si="16"/>
        <v/>
      </c>
      <c r="Y117" s="35"/>
      <c r="Z117" s="34" t="str">
        <f t="shared" si="17"/>
        <v/>
      </c>
      <c r="AA117" s="80" t="str">
        <f t="shared" si="19"/>
        <v/>
      </c>
    </row>
    <row r="118" spans="1:27" ht="25.5" customHeight="1" x14ac:dyDescent="0.25">
      <c r="A118" s="17"/>
      <c r="B118" s="78" t="str">
        <f t="shared" si="10"/>
        <v/>
      </c>
      <c r="L118" s="31" t="str">
        <f t="shared" si="11"/>
        <v/>
      </c>
      <c r="M118" s="85"/>
      <c r="N118" s="50" t="str">
        <f t="shared" si="12"/>
        <v/>
      </c>
      <c r="Q118" s="32" t="str">
        <f t="shared" si="13"/>
        <v/>
      </c>
      <c r="T118" s="34">
        <f t="shared" si="14"/>
        <v>0</v>
      </c>
      <c r="U118" s="34">
        <f t="shared" si="15"/>
        <v>0</v>
      </c>
      <c r="X118" s="72" t="str">
        <f t="shared" si="16"/>
        <v/>
      </c>
      <c r="Y118" s="35"/>
      <c r="Z118" s="34" t="str">
        <f t="shared" si="17"/>
        <v/>
      </c>
      <c r="AA118" s="80" t="str">
        <f t="shared" si="19"/>
        <v/>
      </c>
    </row>
    <row r="119" spans="1:27" ht="25.5" customHeight="1" x14ac:dyDescent="0.25">
      <c r="A119" s="17"/>
      <c r="B119" s="78" t="str">
        <f t="shared" si="10"/>
        <v/>
      </c>
      <c r="L119" s="31" t="str">
        <f t="shared" si="11"/>
        <v/>
      </c>
      <c r="M119" s="85"/>
      <c r="N119" s="50" t="str">
        <f t="shared" si="12"/>
        <v/>
      </c>
      <c r="Q119" s="32" t="str">
        <f t="shared" si="13"/>
        <v/>
      </c>
      <c r="T119" s="34">
        <f t="shared" si="14"/>
        <v>0</v>
      </c>
      <c r="U119" s="34">
        <f t="shared" si="15"/>
        <v>0</v>
      </c>
      <c r="X119" s="72" t="str">
        <f t="shared" si="16"/>
        <v/>
      </c>
      <c r="Y119" s="35"/>
      <c r="Z119" s="34" t="str">
        <f t="shared" si="17"/>
        <v/>
      </c>
      <c r="AA119" s="80" t="str">
        <f t="shared" si="19"/>
        <v/>
      </c>
    </row>
    <row r="120" spans="1:27" ht="25.5" customHeight="1" x14ac:dyDescent="0.25">
      <c r="A120" s="17"/>
      <c r="B120" s="78" t="str">
        <f t="shared" si="10"/>
        <v/>
      </c>
      <c r="L120" s="31" t="str">
        <f t="shared" si="11"/>
        <v/>
      </c>
      <c r="M120" s="85"/>
      <c r="N120" s="50" t="str">
        <f t="shared" si="12"/>
        <v/>
      </c>
      <c r="Q120" s="32" t="str">
        <f t="shared" si="13"/>
        <v/>
      </c>
      <c r="T120" s="34">
        <f t="shared" si="14"/>
        <v>0</v>
      </c>
      <c r="U120" s="34">
        <f t="shared" si="15"/>
        <v>0</v>
      </c>
      <c r="X120" s="72" t="str">
        <f t="shared" si="16"/>
        <v/>
      </c>
      <c r="Y120" s="35"/>
      <c r="Z120" s="34" t="str">
        <f t="shared" si="17"/>
        <v/>
      </c>
      <c r="AA120" s="80" t="str">
        <f t="shared" si="19"/>
        <v/>
      </c>
    </row>
    <row r="121" spans="1:27" ht="25.5" customHeight="1" x14ac:dyDescent="0.25">
      <c r="A121" s="17"/>
      <c r="B121" s="78" t="str">
        <f t="shared" si="10"/>
        <v/>
      </c>
      <c r="L121" s="31" t="str">
        <f t="shared" si="11"/>
        <v/>
      </c>
      <c r="M121" s="85"/>
      <c r="N121" s="50" t="str">
        <f t="shared" si="12"/>
        <v/>
      </c>
      <c r="Q121" s="32" t="str">
        <f t="shared" si="13"/>
        <v/>
      </c>
      <c r="T121" s="34">
        <f t="shared" si="14"/>
        <v>0</v>
      </c>
      <c r="U121" s="34">
        <f t="shared" si="15"/>
        <v>0</v>
      </c>
      <c r="X121" s="72" t="str">
        <f t="shared" si="16"/>
        <v/>
      </c>
      <c r="Y121" s="35"/>
      <c r="Z121" s="34" t="str">
        <f t="shared" si="17"/>
        <v/>
      </c>
      <c r="AA121" s="80" t="str">
        <f t="shared" si="19"/>
        <v/>
      </c>
    </row>
    <row r="122" spans="1:27" ht="25.5" customHeight="1" x14ac:dyDescent="0.25">
      <c r="A122" s="17"/>
      <c r="B122" s="78" t="str">
        <f t="shared" si="10"/>
        <v/>
      </c>
      <c r="L122" s="31" t="str">
        <f t="shared" si="11"/>
        <v/>
      </c>
      <c r="M122" s="85"/>
      <c r="N122" s="50" t="str">
        <f t="shared" si="12"/>
        <v/>
      </c>
      <c r="Q122" s="32" t="str">
        <f t="shared" si="13"/>
        <v/>
      </c>
      <c r="T122" s="34">
        <f t="shared" si="14"/>
        <v>0</v>
      </c>
      <c r="U122" s="34">
        <f t="shared" si="15"/>
        <v>0</v>
      </c>
      <c r="X122" s="72" t="str">
        <f t="shared" si="16"/>
        <v/>
      </c>
      <c r="Y122" s="35"/>
      <c r="Z122" s="34" t="str">
        <f t="shared" si="17"/>
        <v/>
      </c>
      <c r="AA122" s="80" t="str">
        <f t="shared" si="19"/>
        <v/>
      </c>
    </row>
    <row r="123" spans="1:27" ht="25.5" customHeight="1" x14ac:dyDescent="0.25">
      <c r="A123" s="17"/>
      <c r="B123" s="78" t="str">
        <f t="shared" si="10"/>
        <v/>
      </c>
      <c r="L123" s="31" t="str">
        <f t="shared" si="11"/>
        <v/>
      </c>
      <c r="M123" s="85"/>
      <c r="N123" s="50" t="str">
        <f t="shared" si="12"/>
        <v/>
      </c>
      <c r="Q123" s="32" t="str">
        <f t="shared" si="13"/>
        <v/>
      </c>
      <c r="T123" s="34">
        <f t="shared" si="14"/>
        <v>0</v>
      </c>
      <c r="U123" s="34">
        <f t="shared" si="15"/>
        <v>0</v>
      </c>
      <c r="X123" s="72" t="str">
        <f t="shared" si="16"/>
        <v/>
      </c>
      <c r="Y123" s="35"/>
      <c r="Z123" s="34" t="str">
        <f t="shared" si="17"/>
        <v/>
      </c>
      <c r="AA123" s="80" t="str">
        <f t="shared" si="19"/>
        <v/>
      </c>
    </row>
    <row r="124" spans="1:27" ht="25.5" customHeight="1" x14ac:dyDescent="0.25">
      <c r="A124" s="17"/>
      <c r="B124" s="78" t="str">
        <f t="shared" si="10"/>
        <v/>
      </c>
      <c r="L124" s="31" t="str">
        <f t="shared" si="11"/>
        <v/>
      </c>
      <c r="M124" s="90"/>
      <c r="N124" s="50" t="str">
        <f t="shared" si="12"/>
        <v/>
      </c>
      <c r="Q124" s="32" t="str">
        <f t="shared" si="13"/>
        <v/>
      </c>
      <c r="T124" s="34">
        <f t="shared" si="14"/>
        <v>0</v>
      </c>
      <c r="U124" s="34">
        <f t="shared" si="15"/>
        <v>0</v>
      </c>
      <c r="X124" s="72" t="str">
        <f t="shared" si="16"/>
        <v/>
      </c>
      <c r="Y124" s="35"/>
      <c r="Z124" s="34" t="str">
        <f t="shared" si="17"/>
        <v/>
      </c>
      <c r="AA124" s="80" t="str">
        <f t="shared" si="19"/>
        <v/>
      </c>
    </row>
    <row r="125" spans="1:27" ht="25.5" customHeight="1" x14ac:dyDescent="0.25">
      <c r="A125" s="17"/>
      <c r="B125" s="78" t="str">
        <f t="shared" si="10"/>
        <v/>
      </c>
      <c r="L125" s="31" t="str">
        <f t="shared" si="11"/>
        <v/>
      </c>
      <c r="M125" s="20"/>
      <c r="N125" s="50" t="str">
        <f t="shared" si="12"/>
        <v/>
      </c>
      <c r="Q125" s="32" t="str">
        <f t="shared" si="13"/>
        <v/>
      </c>
      <c r="T125" s="34">
        <f t="shared" si="14"/>
        <v>0</v>
      </c>
      <c r="U125" s="34">
        <f t="shared" si="15"/>
        <v>0</v>
      </c>
      <c r="X125" s="72" t="str">
        <f t="shared" si="16"/>
        <v/>
      </c>
      <c r="Y125" s="35"/>
      <c r="Z125" s="34" t="str">
        <f t="shared" si="17"/>
        <v/>
      </c>
      <c r="AA125" s="80" t="str">
        <f t="shared" si="19"/>
        <v/>
      </c>
    </row>
    <row r="126" spans="1:27" ht="25.5" customHeight="1" x14ac:dyDescent="0.25">
      <c r="A126" s="17"/>
      <c r="B126" s="78" t="str">
        <f t="shared" si="10"/>
        <v/>
      </c>
      <c r="L126" s="31" t="str">
        <f t="shared" si="11"/>
        <v/>
      </c>
      <c r="M126" s="20"/>
      <c r="N126" s="50" t="str">
        <f t="shared" si="12"/>
        <v/>
      </c>
      <c r="Q126" s="32" t="str">
        <f t="shared" si="13"/>
        <v/>
      </c>
      <c r="T126" s="34">
        <f t="shared" si="14"/>
        <v>0</v>
      </c>
      <c r="U126" s="34">
        <f t="shared" si="15"/>
        <v>0</v>
      </c>
      <c r="X126" s="72" t="str">
        <f t="shared" si="16"/>
        <v/>
      </c>
      <c r="Y126" s="35"/>
      <c r="Z126" s="34" t="str">
        <f t="shared" si="17"/>
        <v/>
      </c>
      <c r="AA126" s="80" t="str">
        <f t="shared" si="19"/>
        <v/>
      </c>
    </row>
    <row r="127" spans="1:27" ht="25.5" customHeight="1" x14ac:dyDescent="0.25">
      <c r="A127" s="17"/>
      <c r="B127" s="78" t="str">
        <f t="shared" si="10"/>
        <v/>
      </c>
      <c r="L127" s="31" t="str">
        <f t="shared" si="11"/>
        <v/>
      </c>
      <c r="M127" s="20"/>
      <c r="N127" s="50" t="str">
        <f t="shared" si="12"/>
        <v/>
      </c>
      <c r="Q127" s="32" t="str">
        <f t="shared" si="13"/>
        <v/>
      </c>
      <c r="T127" s="34">
        <f t="shared" si="14"/>
        <v>0</v>
      </c>
      <c r="U127" s="34">
        <f t="shared" si="15"/>
        <v>0</v>
      </c>
      <c r="X127" s="72" t="str">
        <f t="shared" si="16"/>
        <v/>
      </c>
      <c r="Y127" s="35"/>
      <c r="Z127" s="34" t="str">
        <f t="shared" si="17"/>
        <v/>
      </c>
      <c r="AA127" s="80" t="str">
        <f t="shared" si="19"/>
        <v/>
      </c>
    </row>
    <row r="128" spans="1:27" ht="25.5" customHeight="1" x14ac:dyDescent="0.25">
      <c r="A128" s="17"/>
      <c r="B128" s="78" t="str">
        <f t="shared" si="10"/>
        <v/>
      </c>
      <c r="L128" s="31" t="str">
        <f t="shared" si="11"/>
        <v/>
      </c>
      <c r="M128" s="20"/>
      <c r="N128" s="50" t="str">
        <f t="shared" si="12"/>
        <v/>
      </c>
      <c r="Q128" s="32" t="str">
        <f t="shared" si="13"/>
        <v/>
      </c>
      <c r="T128" s="34">
        <f t="shared" si="14"/>
        <v>0</v>
      </c>
      <c r="U128" s="34">
        <f t="shared" si="15"/>
        <v>0</v>
      </c>
      <c r="X128" s="72" t="str">
        <f t="shared" si="16"/>
        <v/>
      </c>
      <c r="Y128" s="35"/>
      <c r="Z128" s="34" t="str">
        <f t="shared" si="17"/>
        <v/>
      </c>
      <c r="AA128" s="80" t="str">
        <f t="shared" si="19"/>
        <v/>
      </c>
    </row>
    <row r="129" spans="1:27" ht="25.5" customHeight="1" x14ac:dyDescent="0.25">
      <c r="A129" s="17"/>
      <c r="B129" s="78" t="str">
        <f t="shared" si="10"/>
        <v/>
      </c>
      <c r="L129" s="31" t="str">
        <f t="shared" si="11"/>
        <v/>
      </c>
      <c r="M129" s="86"/>
      <c r="N129" s="50" t="str">
        <f t="shared" si="12"/>
        <v/>
      </c>
      <c r="Q129" s="32" t="str">
        <f t="shared" si="13"/>
        <v/>
      </c>
      <c r="T129" s="34">
        <f t="shared" si="14"/>
        <v>0</v>
      </c>
      <c r="U129" s="34">
        <f t="shared" si="15"/>
        <v>0</v>
      </c>
      <c r="X129" s="72" t="str">
        <f t="shared" si="16"/>
        <v/>
      </c>
      <c r="Y129" s="35"/>
      <c r="Z129" s="34" t="str">
        <f t="shared" si="17"/>
        <v/>
      </c>
      <c r="AA129" s="80" t="str">
        <f t="shared" si="19"/>
        <v/>
      </c>
    </row>
    <row r="130" spans="1:27" ht="25.5" customHeight="1" x14ac:dyDescent="0.25">
      <c r="A130" s="17"/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/>
      </c>
      <c r="L130" s="31" t="str">
        <f t="shared" ref="L130:L193" si="21">IF(K130&lt;&gt;"",VLOOKUP(K130,tenhang,2,0),"")</f>
        <v/>
      </c>
      <c r="M130" s="86"/>
      <c r="N130" s="50" t="str">
        <f t="shared" ref="N130:N193" si="22">IF(K130&lt;&gt;"","K-C6","")</f>
        <v/>
      </c>
      <c r="Q130" s="32" t="str">
        <f t="shared" ref="Q130:Q193" si="23">IF(K130&lt;&gt;"",VLOOKUP(K130,tenhang,3,0),"")</f>
        <v/>
      </c>
      <c r="T130" s="34">
        <f t="shared" ref="T130:T193" si="24">IF(K130&lt;&gt;"",VLOOKUP(K130,tenhang,4,0),0)</f>
        <v>0</v>
      </c>
      <c r="U130" s="34">
        <f t="shared" ref="U130:U193" si="25">R130*T130</f>
        <v>0</v>
      </c>
      <c r="X130" s="72" t="str">
        <f t="shared" ref="X130:X193" si="26">IF(K130&lt;&gt;"",8,"")</f>
        <v/>
      </c>
      <c r="Y130" s="35"/>
      <c r="Z130" s="34" t="str">
        <f t="shared" ref="Z130:Z193" si="27">IF(K130&lt;&gt;"",ROUND(U130*X130*1%,0),"")</f>
        <v/>
      </c>
      <c r="AA130" s="80" t="str">
        <f t="shared" si="19"/>
        <v/>
      </c>
    </row>
    <row r="131" spans="1:27" ht="25.5" customHeight="1" x14ac:dyDescent="0.25">
      <c r="A131" s="17"/>
      <c r="B131" s="78" t="str">
        <f t="shared" si="20"/>
        <v/>
      </c>
      <c r="L131" s="31" t="str">
        <f t="shared" si="21"/>
        <v/>
      </c>
      <c r="M131" s="86"/>
      <c r="N131" s="50" t="str">
        <f t="shared" si="22"/>
        <v/>
      </c>
      <c r="Q131" s="32" t="str">
        <f t="shared" si="23"/>
        <v/>
      </c>
      <c r="T131" s="34">
        <f t="shared" si="24"/>
        <v>0</v>
      </c>
      <c r="U131" s="34">
        <f t="shared" si="25"/>
        <v>0</v>
      </c>
      <c r="X131" s="72" t="str">
        <f t="shared" si="26"/>
        <v/>
      </c>
      <c r="Y131" s="35"/>
      <c r="Z131" s="34" t="str">
        <f t="shared" si="27"/>
        <v/>
      </c>
      <c r="AA131" s="80" t="str">
        <f t="shared" si="19"/>
        <v/>
      </c>
    </row>
    <row r="132" spans="1:27" ht="25.5" customHeight="1" x14ac:dyDescent="0.25">
      <c r="A132" s="17"/>
      <c r="B132" s="78" t="str">
        <f t="shared" si="20"/>
        <v/>
      </c>
      <c r="L132" s="31" t="str">
        <f t="shared" si="21"/>
        <v/>
      </c>
      <c r="M132" s="86"/>
      <c r="N132" s="50" t="str">
        <f t="shared" si="22"/>
        <v/>
      </c>
      <c r="Q132" s="32" t="str">
        <f t="shared" si="23"/>
        <v/>
      </c>
      <c r="T132" s="34">
        <f t="shared" si="24"/>
        <v>0</v>
      </c>
      <c r="U132" s="34">
        <f t="shared" si="25"/>
        <v>0</v>
      </c>
      <c r="X132" s="72" t="str">
        <f t="shared" si="26"/>
        <v/>
      </c>
      <c r="Y132" s="35"/>
      <c r="Z132" s="34" t="str">
        <f t="shared" si="27"/>
        <v/>
      </c>
      <c r="AA132" s="80" t="str">
        <f t="shared" si="19"/>
        <v/>
      </c>
    </row>
    <row r="133" spans="1:27" ht="25.5" customHeight="1" x14ac:dyDescent="0.25">
      <c r="A133" s="17"/>
      <c r="B133" s="78" t="str">
        <f t="shared" si="20"/>
        <v/>
      </c>
      <c r="L133" s="31" t="str">
        <f t="shared" si="21"/>
        <v/>
      </c>
      <c r="M133" s="86"/>
      <c r="N133" s="50" t="str">
        <f t="shared" si="22"/>
        <v/>
      </c>
      <c r="Q133" s="32" t="str">
        <f t="shared" si="23"/>
        <v/>
      </c>
      <c r="T133" s="34">
        <f t="shared" si="24"/>
        <v>0</v>
      </c>
      <c r="U133" s="34">
        <f t="shared" si="25"/>
        <v>0</v>
      </c>
      <c r="X133" s="72" t="str">
        <f t="shared" si="26"/>
        <v/>
      </c>
      <c r="Y133" s="35"/>
      <c r="Z133" s="34" t="str">
        <f t="shared" si="27"/>
        <v/>
      </c>
      <c r="AA133" s="80" t="str">
        <f t="shared" si="19"/>
        <v/>
      </c>
    </row>
    <row r="134" spans="1:27" ht="25.5" customHeight="1" x14ac:dyDescent="0.25">
      <c r="A134" s="17"/>
      <c r="B134" s="78" t="str">
        <f t="shared" si="20"/>
        <v/>
      </c>
      <c r="L134" s="31" t="str">
        <f t="shared" si="21"/>
        <v/>
      </c>
      <c r="N134" s="50" t="str">
        <f t="shared" si="22"/>
        <v/>
      </c>
      <c r="Q134" s="32" t="str">
        <f t="shared" si="23"/>
        <v/>
      </c>
      <c r="T134" s="34">
        <f t="shared" si="24"/>
        <v>0</v>
      </c>
      <c r="U134" s="34">
        <f t="shared" si="25"/>
        <v>0</v>
      </c>
      <c r="X134" s="72" t="str">
        <f t="shared" si="26"/>
        <v/>
      </c>
      <c r="Y134" s="35"/>
      <c r="Z134" s="34" t="str">
        <f t="shared" si="27"/>
        <v/>
      </c>
      <c r="AA134" s="80" t="str">
        <f t="shared" si="19"/>
        <v/>
      </c>
    </row>
    <row r="135" spans="1:27" ht="25.5" customHeight="1" x14ac:dyDescent="0.25">
      <c r="A135" s="17"/>
      <c r="B135" s="78" t="str">
        <f t="shared" si="20"/>
        <v/>
      </c>
      <c r="L135" s="31" t="str">
        <f t="shared" si="21"/>
        <v/>
      </c>
      <c r="N135" s="50" t="str">
        <f t="shared" si="22"/>
        <v/>
      </c>
      <c r="Q135" s="32" t="str">
        <f t="shared" si="23"/>
        <v/>
      </c>
      <c r="T135" s="34">
        <f t="shared" si="24"/>
        <v>0</v>
      </c>
      <c r="U135" s="34">
        <f t="shared" si="25"/>
        <v>0</v>
      </c>
      <c r="X135" s="72" t="str">
        <f t="shared" si="26"/>
        <v/>
      </c>
      <c r="Y135" s="35"/>
      <c r="Z135" s="34" t="str">
        <f t="shared" si="27"/>
        <v/>
      </c>
      <c r="AA135" s="80" t="str">
        <f t="shared" si="19"/>
        <v/>
      </c>
    </row>
    <row r="136" spans="1:27" ht="25.5" customHeight="1" x14ac:dyDescent="0.25">
      <c r="A136" s="17"/>
      <c r="B136" s="78" t="str">
        <f t="shared" si="20"/>
        <v/>
      </c>
      <c r="L136" s="31" t="str">
        <f t="shared" si="21"/>
        <v/>
      </c>
      <c r="N136" s="50" t="str">
        <f t="shared" si="22"/>
        <v/>
      </c>
      <c r="Q136" s="32" t="str">
        <f t="shared" si="23"/>
        <v/>
      </c>
      <c r="T136" s="34">
        <f t="shared" si="24"/>
        <v>0</v>
      </c>
      <c r="U136" s="34">
        <f t="shared" si="25"/>
        <v>0</v>
      </c>
      <c r="X136" s="72" t="str">
        <f t="shared" si="26"/>
        <v/>
      </c>
      <c r="Y136" s="35"/>
      <c r="Z136" s="34" t="str">
        <f t="shared" si="27"/>
        <v/>
      </c>
      <c r="AA136" s="80" t="str">
        <f t="shared" si="19"/>
        <v/>
      </c>
    </row>
    <row r="137" spans="1:27" ht="25.5" customHeight="1" x14ac:dyDescent="0.25">
      <c r="A137" s="17"/>
      <c r="B137" s="78" t="str">
        <f t="shared" si="20"/>
        <v/>
      </c>
      <c r="L137" s="31" t="str">
        <f t="shared" si="21"/>
        <v/>
      </c>
      <c r="N137" s="50" t="str">
        <f t="shared" si="22"/>
        <v/>
      </c>
      <c r="Q137" s="32" t="str">
        <f t="shared" si="23"/>
        <v/>
      </c>
      <c r="T137" s="34">
        <f t="shared" si="24"/>
        <v>0</v>
      </c>
      <c r="U137" s="34">
        <f t="shared" si="25"/>
        <v>0</v>
      </c>
      <c r="X137" s="72" t="str">
        <f t="shared" si="26"/>
        <v/>
      </c>
      <c r="Y137" s="35"/>
      <c r="Z137" s="34" t="str">
        <f t="shared" si="27"/>
        <v/>
      </c>
      <c r="AA137" s="80" t="str">
        <f t="shared" ref="AA137:AA168" si="28">IF(I137&lt;&gt;"",IF(I137=I136,AA136,AA136+1),"")</f>
        <v/>
      </c>
    </row>
    <row r="138" spans="1:27" ht="25.5" customHeight="1" x14ac:dyDescent="0.25">
      <c r="A138" s="17"/>
      <c r="B138" s="78" t="str">
        <f t="shared" si="20"/>
        <v/>
      </c>
      <c r="L138" s="31" t="str">
        <f t="shared" si="21"/>
        <v/>
      </c>
      <c r="N138" s="50" t="str">
        <f t="shared" si="22"/>
        <v/>
      </c>
      <c r="Q138" s="32" t="str">
        <f t="shared" si="23"/>
        <v/>
      </c>
      <c r="T138" s="34">
        <f t="shared" si="24"/>
        <v>0</v>
      </c>
      <c r="U138" s="34">
        <f t="shared" si="25"/>
        <v>0</v>
      </c>
      <c r="X138" s="72" t="str">
        <f t="shared" si="26"/>
        <v/>
      </c>
      <c r="Y138" s="35"/>
      <c r="Z138" s="34" t="str">
        <f t="shared" si="27"/>
        <v/>
      </c>
      <c r="AA138" s="80" t="str">
        <f t="shared" si="28"/>
        <v/>
      </c>
    </row>
    <row r="139" spans="1:27" ht="25.5" customHeight="1" x14ac:dyDescent="0.25">
      <c r="A139" s="17"/>
      <c r="B139" s="78" t="str">
        <f t="shared" si="20"/>
        <v/>
      </c>
      <c r="L139" s="31" t="str">
        <f t="shared" si="21"/>
        <v/>
      </c>
      <c r="N139" s="50" t="str">
        <f t="shared" si="22"/>
        <v/>
      </c>
      <c r="Q139" s="32" t="str">
        <f t="shared" si="23"/>
        <v/>
      </c>
      <c r="T139" s="34">
        <f t="shared" si="24"/>
        <v>0</v>
      </c>
      <c r="U139" s="34">
        <f t="shared" si="25"/>
        <v>0</v>
      </c>
      <c r="X139" s="72" t="str">
        <f t="shared" si="26"/>
        <v/>
      </c>
      <c r="Y139" s="35"/>
      <c r="Z139" s="34" t="str">
        <f t="shared" si="27"/>
        <v/>
      </c>
      <c r="AA139" s="80" t="str">
        <f t="shared" si="28"/>
        <v/>
      </c>
    </row>
    <row r="140" spans="1:27" ht="25.5" customHeight="1" x14ac:dyDescent="0.25">
      <c r="A140" s="17"/>
      <c r="B140" s="78" t="str">
        <f t="shared" si="20"/>
        <v/>
      </c>
      <c r="L140" s="31" t="str">
        <f t="shared" si="21"/>
        <v/>
      </c>
      <c r="M140" s="86"/>
      <c r="N140" s="50" t="str">
        <f t="shared" si="22"/>
        <v/>
      </c>
      <c r="Q140" s="32" t="str">
        <f t="shared" si="23"/>
        <v/>
      </c>
      <c r="T140" s="34">
        <f t="shared" si="24"/>
        <v>0</v>
      </c>
      <c r="U140" s="34">
        <f t="shared" si="25"/>
        <v>0</v>
      </c>
      <c r="X140" s="72" t="str">
        <f t="shared" si="26"/>
        <v/>
      </c>
      <c r="Y140" s="35"/>
      <c r="Z140" s="34" t="str">
        <f t="shared" si="27"/>
        <v/>
      </c>
      <c r="AA140" s="80" t="str">
        <f t="shared" si="28"/>
        <v/>
      </c>
    </row>
    <row r="141" spans="1:27" ht="25.5" customHeight="1" x14ac:dyDescent="0.25">
      <c r="A141" s="17"/>
      <c r="B141" s="78" t="str">
        <f t="shared" si="20"/>
        <v/>
      </c>
      <c r="L141" s="31" t="str">
        <f t="shared" si="21"/>
        <v/>
      </c>
      <c r="M141" s="86"/>
      <c r="N141" s="50" t="str">
        <f t="shared" si="22"/>
        <v/>
      </c>
      <c r="Q141" s="32" t="str">
        <f t="shared" si="23"/>
        <v/>
      </c>
      <c r="T141" s="34">
        <f t="shared" si="24"/>
        <v>0</v>
      </c>
      <c r="U141" s="34">
        <f t="shared" si="25"/>
        <v>0</v>
      </c>
      <c r="X141" s="72" t="str">
        <f t="shared" si="26"/>
        <v/>
      </c>
      <c r="Y141" s="35"/>
      <c r="Z141" s="34" t="str">
        <f t="shared" si="27"/>
        <v/>
      </c>
      <c r="AA141" s="80" t="str">
        <f t="shared" si="28"/>
        <v/>
      </c>
    </row>
    <row r="142" spans="1:27" ht="25.5" customHeight="1" x14ac:dyDescent="0.25">
      <c r="A142" s="17"/>
      <c r="B142" s="78" t="str">
        <f t="shared" si="20"/>
        <v/>
      </c>
      <c r="L142" s="31" t="str">
        <f t="shared" si="21"/>
        <v/>
      </c>
      <c r="M142" s="86"/>
      <c r="N142" s="50" t="str">
        <f t="shared" si="22"/>
        <v/>
      </c>
      <c r="Q142" s="32" t="str">
        <f t="shared" si="23"/>
        <v/>
      </c>
      <c r="T142" s="34">
        <f t="shared" si="24"/>
        <v>0</v>
      </c>
      <c r="U142" s="34">
        <f t="shared" si="25"/>
        <v>0</v>
      </c>
      <c r="X142" s="72" t="str">
        <f t="shared" si="26"/>
        <v/>
      </c>
      <c r="Y142" s="35"/>
      <c r="Z142" s="34" t="str">
        <f t="shared" si="27"/>
        <v/>
      </c>
      <c r="AA142" s="80" t="str">
        <f t="shared" si="28"/>
        <v/>
      </c>
    </row>
    <row r="143" spans="1:27" ht="25.5" customHeight="1" x14ac:dyDescent="0.25">
      <c r="A143" s="17"/>
      <c r="B143" s="78" t="str">
        <f t="shared" si="20"/>
        <v/>
      </c>
      <c r="L143" s="31" t="str">
        <f t="shared" si="21"/>
        <v/>
      </c>
      <c r="N143" s="50" t="str">
        <f t="shared" si="22"/>
        <v/>
      </c>
      <c r="Q143" s="32" t="str">
        <f t="shared" si="23"/>
        <v/>
      </c>
      <c r="T143" s="34">
        <f t="shared" si="24"/>
        <v>0</v>
      </c>
      <c r="U143" s="34">
        <f t="shared" si="25"/>
        <v>0</v>
      </c>
      <c r="X143" s="72" t="str">
        <f t="shared" si="26"/>
        <v/>
      </c>
      <c r="Y143" s="35"/>
      <c r="Z143" s="34" t="str">
        <f t="shared" si="27"/>
        <v/>
      </c>
      <c r="AA143" s="80" t="str">
        <f t="shared" si="28"/>
        <v/>
      </c>
    </row>
    <row r="144" spans="1:27" ht="25.5" customHeight="1" x14ac:dyDescent="0.25">
      <c r="A144" s="17"/>
      <c r="B144" s="78" t="str">
        <f t="shared" si="20"/>
        <v/>
      </c>
      <c r="L144" s="31" t="str">
        <f t="shared" si="21"/>
        <v/>
      </c>
      <c r="N144" s="50" t="str">
        <f t="shared" si="22"/>
        <v/>
      </c>
      <c r="Q144" s="32" t="str">
        <f t="shared" si="23"/>
        <v/>
      </c>
      <c r="T144" s="34">
        <f t="shared" si="24"/>
        <v>0</v>
      </c>
      <c r="U144" s="34">
        <f t="shared" si="25"/>
        <v>0</v>
      </c>
      <c r="X144" s="72" t="str">
        <f t="shared" si="26"/>
        <v/>
      </c>
      <c r="Y144" s="35"/>
      <c r="Z144" s="34" t="str">
        <f t="shared" si="27"/>
        <v/>
      </c>
      <c r="AA144" s="80" t="str">
        <f t="shared" si="28"/>
        <v/>
      </c>
    </row>
    <row r="145" spans="1:27" ht="25.5" customHeight="1" x14ac:dyDescent="0.25">
      <c r="A145" s="17"/>
      <c r="B145" s="78" t="str">
        <f t="shared" si="20"/>
        <v/>
      </c>
      <c r="L145" s="31" t="str">
        <f t="shared" si="21"/>
        <v/>
      </c>
      <c r="N145" s="50" t="str">
        <f t="shared" si="22"/>
        <v/>
      </c>
      <c r="Q145" s="32" t="str">
        <f t="shared" si="23"/>
        <v/>
      </c>
      <c r="T145" s="34">
        <f t="shared" si="24"/>
        <v>0</v>
      </c>
      <c r="U145" s="34">
        <f t="shared" si="25"/>
        <v>0</v>
      </c>
      <c r="X145" s="72" t="str">
        <f t="shared" si="26"/>
        <v/>
      </c>
      <c r="Y145" s="35"/>
      <c r="Z145" s="34" t="str">
        <f t="shared" si="27"/>
        <v/>
      </c>
      <c r="AA145" s="80" t="str">
        <f t="shared" si="28"/>
        <v/>
      </c>
    </row>
    <row r="146" spans="1:27" ht="25.5" customHeight="1" x14ac:dyDescent="0.25">
      <c r="A146" s="17"/>
      <c r="B146" s="78" t="str">
        <f t="shared" si="20"/>
        <v/>
      </c>
      <c r="L146" s="31" t="str">
        <f t="shared" si="21"/>
        <v/>
      </c>
      <c r="N146" s="50" t="str">
        <f t="shared" si="22"/>
        <v/>
      </c>
      <c r="Q146" s="32" t="str">
        <f t="shared" si="23"/>
        <v/>
      </c>
      <c r="T146" s="34">
        <f t="shared" si="24"/>
        <v>0</v>
      </c>
      <c r="U146" s="34">
        <f t="shared" si="25"/>
        <v>0</v>
      </c>
      <c r="X146" s="72" t="str">
        <f t="shared" si="26"/>
        <v/>
      </c>
      <c r="Y146" s="35"/>
      <c r="Z146" s="34" t="str">
        <f t="shared" si="27"/>
        <v/>
      </c>
      <c r="AA146" s="80" t="str">
        <f t="shared" si="28"/>
        <v/>
      </c>
    </row>
    <row r="147" spans="1:27" ht="25.5" customHeight="1" x14ac:dyDescent="0.25">
      <c r="A147" s="17"/>
      <c r="B147" s="78" t="str">
        <f t="shared" si="20"/>
        <v/>
      </c>
      <c r="L147" s="31" t="str">
        <f t="shared" si="21"/>
        <v/>
      </c>
      <c r="N147" s="50" t="str">
        <f t="shared" si="22"/>
        <v/>
      </c>
      <c r="Q147" s="32" t="str">
        <f t="shared" si="23"/>
        <v/>
      </c>
      <c r="T147" s="34">
        <f t="shared" si="24"/>
        <v>0</v>
      </c>
      <c r="U147" s="34">
        <f t="shared" si="25"/>
        <v>0</v>
      </c>
      <c r="X147" s="72" t="str">
        <f t="shared" si="26"/>
        <v/>
      </c>
      <c r="Y147" s="35"/>
      <c r="Z147" s="34" t="str">
        <f t="shared" si="27"/>
        <v/>
      </c>
      <c r="AA147" s="80" t="str">
        <f t="shared" si="28"/>
        <v/>
      </c>
    </row>
    <row r="148" spans="1:27" ht="25.5" customHeight="1" x14ac:dyDescent="0.25">
      <c r="A148" s="17"/>
      <c r="B148" s="78" t="str">
        <f t="shared" si="20"/>
        <v/>
      </c>
      <c r="L148" s="31" t="str">
        <f t="shared" si="21"/>
        <v/>
      </c>
      <c r="N148" s="50" t="str">
        <f t="shared" si="22"/>
        <v/>
      </c>
      <c r="Q148" s="32" t="str">
        <f t="shared" si="23"/>
        <v/>
      </c>
      <c r="T148" s="34">
        <f t="shared" si="24"/>
        <v>0</v>
      </c>
      <c r="U148" s="34">
        <f t="shared" si="25"/>
        <v>0</v>
      </c>
      <c r="X148" s="72" t="str">
        <f t="shared" si="26"/>
        <v/>
      </c>
      <c r="Y148" s="35"/>
      <c r="Z148" s="34" t="str">
        <f t="shared" si="27"/>
        <v/>
      </c>
      <c r="AA148" s="80" t="str">
        <f t="shared" si="28"/>
        <v/>
      </c>
    </row>
    <row r="149" spans="1:27" ht="25.5" customHeight="1" x14ac:dyDescent="0.25">
      <c r="A149" s="17"/>
      <c r="B149" s="78" t="str">
        <f t="shared" si="20"/>
        <v/>
      </c>
      <c r="L149" s="31" t="str">
        <f t="shared" si="21"/>
        <v/>
      </c>
      <c r="N149" s="50" t="str">
        <f t="shared" si="22"/>
        <v/>
      </c>
      <c r="Q149" s="32" t="str">
        <f t="shared" si="23"/>
        <v/>
      </c>
      <c r="T149" s="34">
        <f t="shared" si="24"/>
        <v>0</v>
      </c>
      <c r="U149" s="34">
        <f t="shared" si="25"/>
        <v>0</v>
      </c>
      <c r="X149" s="72" t="str">
        <f t="shared" si="26"/>
        <v/>
      </c>
      <c r="Y149" s="35"/>
      <c r="Z149" s="34" t="str">
        <f t="shared" si="27"/>
        <v/>
      </c>
      <c r="AA149" s="80" t="str">
        <f t="shared" si="28"/>
        <v/>
      </c>
    </row>
    <row r="150" spans="1:27" ht="25.5" customHeight="1" x14ac:dyDescent="0.25">
      <c r="A150" s="17"/>
      <c r="B150" s="78" t="str">
        <f t="shared" si="20"/>
        <v/>
      </c>
      <c r="L150" s="31" t="str">
        <f t="shared" si="21"/>
        <v/>
      </c>
      <c r="N150" s="50" t="str">
        <f t="shared" si="22"/>
        <v/>
      </c>
      <c r="Q150" s="32" t="str">
        <f t="shared" si="23"/>
        <v/>
      </c>
      <c r="T150" s="34">
        <f t="shared" si="24"/>
        <v>0</v>
      </c>
      <c r="U150" s="34">
        <f t="shared" si="25"/>
        <v>0</v>
      </c>
      <c r="X150" s="72" t="str">
        <f t="shared" si="26"/>
        <v/>
      </c>
      <c r="Y150" s="35"/>
      <c r="Z150" s="34" t="str">
        <f t="shared" si="27"/>
        <v/>
      </c>
      <c r="AA150" s="80" t="str">
        <f t="shared" si="28"/>
        <v/>
      </c>
    </row>
    <row r="151" spans="1:27" ht="25.5" customHeight="1" x14ac:dyDescent="0.25">
      <c r="A151" s="17"/>
      <c r="B151" s="78" t="str">
        <f t="shared" si="20"/>
        <v/>
      </c>
      <c r="L151" s="31" t="str">
        <f t="shared" si="21"/>
        <v/>
      </c>
      <c r="M151" s="86"/>
      <c r="N151" s="50" t="str">
        <f t="shared" si="22"/>
        <v/>
      </c>
      <c r="Q151" s="32" t="str">
        <f t="shared" si="23"/>
        <v/>
      </c>
      <c r="T151" s="34">
        <f t="shared" si="24"/>
        <v>0</v>
      </c>
      <c r="U151" s="34">
        <f t="shared" si="25"/>
        <v>0</v>
      </c>
      <c r="X151" s="72" t="str">
        <f t="shared" si="26"/>
        <v/>
      </c>
      <c r="Y151" s="35"/>
      <c r="Z151" s="34" t="str">
        <f t="shared" si="27"/>
        <v/>
      </c>
      <c r="AA151" s="80" t="str">
        <f t="shared" si="28"/>
        <v/>
      </c>
    </row>
    <row r="152" spans="1:27" ht="25.5" customHeight="1" x14ac:dyDescent="0.25">
      <c r="A152" s="17"/>
      <c r="B152" s="78" t="str">
        <f t="shared" si="20"/>
        <v/>
      </c>
      <c r="L152" s="31" t="str">
        <f t="shared" si="21"/>
        <v/>
      </c>
      <c r="M152" s="86"/>
      <c r="N152" s="50" t="str">
        <f t="shared" si="22"/>
        <v/>
      </c>
      <c r="Q152" s="32" t="str">
        <f t="shared" si="23"/>
        <v/>
      </c>
      <c r="T152" s="34">
        <f t="shared" si="24"/>
        <v>0</v>
      </c>
      <c r="U152" s="34">
        <f t="shared" si="25"/>
        <v>0</v>
      </c>
      <c r="X152" s="72" t="str">
        <f t="shared" si="26"/>
        <v/>
      </c>
      <c r="Y152" s="35"/>
      <c r="Z152" s="34" t="str">
        <f t="shared" si="27"/>
        <v/>
      </c>
      <c r="AA152" s="80" t="str">
        <f t="shared" si="28"/>
        <v/>
      </c>
    </row>
    <row r="153" spans="1:27" ht="25.5" customHeight="1" x14ac:dyDescent="0.25">
      <c r="A153" s="17"/>
      <c r="B153" s="78" t="str">
        <f t="shared" si="20"/>
        <v/>
      </c>
      <c r="L153" s="31" t="str">
        <f t="shared" si="21"/>
        <v/>
      </c>
      <c r="M153" s="86"/>
      <c r="N153" s="50" t="str">
        <f t="shared" si="22"/>
        <v/>
      </c>
      <c r="Q153" s="32" t="str">
        <f t="shared" si="23"/>
        <v/>
      </c>
      <c r="T153" s="34">
        <f t="shared" si="24"/>
        <v>0</v>
      </c>
      <c r="U153" s="34">
        <f t="shared" si="25"/>
        <v>0</v>
      </c>
      <c r="X153" s="72" t="str">
        <f t="shared" si="26"/>
        <v/>
      </c>
      <c r="Y153" s="35"/>
      <c r="Z153" s="34" t="str">
        <f t="shared" si="27"/>
        <v/>
      </c>
      <c r="AA153" s="80" t="str">
        <f t="shared" si="28"/>
        <v/>
      </c>
    </row>
    <row r="154" spans="1:27" ht="25.5" customHeight="1" x14ac:dyDescent="0.25">
      <c r="A154" s="17"/>
      <c r="B154" s="78" t="str">
        <f t="shared" si="20"/>
        <v/>
      </c>
      <c r="L154" s="31" t="str">
        <f t="shared" si="21"/>
        <v/>
      </c>
      <c r="M154" s="86"/>
      <c r="N154" s="50" t="str">
        <f t="shared" si="22"/>
        <v/>
      </c>
      <c r="Q154" s="32" t="str">
        <f t="shared" si="23"/>
        <v/>
      </c>
      <c r="T154" s="34">
        <f t="shared" si="24"/>
        <v>0</v>
      </c>
      <c r="U154" s="34">
        <f t="shared" si="25"/>
        <v>0</v>
      </c>
      <c r="X154" s="72" t="str">
        <f t="shared" si="26"/>
        <v/>
      </c>
      <c r="Y154" s="35"/>
      <c r="Z154" s="34" t="str">
        <f t="shared" si="27"/>
        <v/>
      </c>
      <c r="AA154" s="80" t="str">
        <f t="shared" si="28"/>
        <v/>
      </c>
    </row>
    <row r="155" spans="1:27" ht="25.5" customHeight="1" x14ac:dyDescent="0.25">
      <c r="A155" s="17"/>
      <c r="B155" s="78" t="str">
        <f t="shared" si="20"/>
        <v/>
      </c>
      <c r="L155" s="31" t="str">
        <f t="shared" si="21"/>
        <v/>
      </c>
      <c r="M155" s="86"/>
      <c r="N155" s="50" t="str">
        <f t="shared" si="22"/>
        <v/>
      </c>
      <c r="Q155" s="32" t="str">
        <f t="shared" si="23"/>
        <v/>
      </c>
      <c r="T155" s="34">
        <f t="shared" si="24"/>
        <v>0</v>
      </c>
      <c r="U155" s="34">
        <f t="shared" si="25"/>
        <v>0</v>
      </c>
      <c r="X155" s="72" t="str">
        <f t="shared" si="26"/>
        <v/>
      </c>
      <c r="Y155" s="35"/>
      <c r="Z155" s="34" t="str">
        <f t="shared" si="27"/>
        <v/>
      </c>
      <c r="AA155" s="80" t="str">
        <f t="shared" si="28"/>
        <v/>
      </c>
    </row>
    <row r="156" spans="1:27" ht="25.5" customHeight="1" x14ac:dyDescent="0.25">
      <c r="A156" s="17"/>
      <c r="B156" s="78" t="str">
        <f t="shared" si="20"/>
        <v/>
      </c>
      <c r="L156" s="31" t="str">
        <f t="shared" si="21"/>
        <v/>
      </c>
      <c r="N156" s="50" t="str">
        <f t="shared" si="22"/>
        <v/>
      </c>
      <c r="Q156" s="32" t="str">
        <f t="shared" si="23"/>
        <v/>
      </c>
      <c r="T156" s="34">
        <f t="shared" si="24"/>
        <v>0</v>
      </c>
      <c r="U156" s="34">
        <f t="shared" si="25"/>
        <v>0</v>
      </c>
      <c r="X156" s="72" t="str">
        <f t="shared" si="26"/>
        <v/>
      </c>
      <c r="Y156" s="35"/>
      <c r="Z156" s="34" t="str">
        <f t="shared" si="27"/>
        <v/>
      </c>
      <c r="AA156" s="80" t="str">
        <f t="shared" si="28"/>
        <v/>
      </c>
    </row>
    <row r="157" spans="1:27" ht="25.5" customHeight="1" x14ac:dyDescent="0.25">
      <c r="A157" s="17"/>
      <c r="B157" s="78" t="str">
        <f t="shared" si="20"/>
        <v/>
      </c>
      <c r="L157" s="31" t="str">
        <f t="shared" si="21"/>
        <v/>
      </c>
      <c r="N157" s="50" t="str">
        <f t="shared" si="22"/>
        <v/>
      </c>
      <c r="Q157" s="32" t="str">
        <f t="shared" si="23"/>
        <v/>
      </c>
      <c r="T157" s="34">
        <f t="shared" si="24"/>
        <v>0</v>
      </c>
      <c r="U157" s="34">
        <f t="shared" si="25"/>
        <v>0</v>
      </c>
      <c r="X157" s="72" t="str">
        <f t="shared" si="26"/>
        <v/>
      </c>
      <c r="Y157" s="35"/>
      <c r="Z157" s="34" t="str">
        <f t="shared" si="27"/>
        <v/>
      </c>
      <c r="AA157" s="80" t="str">
        <f t="shared" si="28"/>
        <v/>
      </c>
    </row>
    <row r="158" spans="1:27" ht="25.5" customHeight="1" x14ac:dyDescent="0.25">
      <c r="A158" s="17"/>
      <c r="B158" s="78" t="str">
        <f t="shared" si="20"/>
        <v/>
      </c>
      <c r="L158" s="31" t="str">
        <f t="shared" si="21"/>
        <v/>
      </c>
      <c r="N158" s="50" t="str">
        <f t="shared" si="22"/>
        <v/>
      </c>
      <c r="Q158" s="32" t="str">
        <f t="shared" si="23"/>
        <v/>
      </c>
      <c r="T158" s="34">
        <f t="shared" si="24"/>
        <v>0</v>
      </c>
      <c r="U158" s="34">
        <f t="shared" si="25"/>
        <v>0</v>
      </c>
      <c r="X158" s="72" t="str">
        <f t="shared" si="26"/>
        <v/>
      </c>
      <c r="Y158" s="35"/>
      <c r="Z158" s="34" t="str">
        <f t="shared" si="27"/>
        <v/>
      </c>
      <c r="AA158" s="80" t="str">
        <f t="shared" si="28"/>
        <v/>
      </c>
    </row>
    <row r="159" spans="1:27" ht="25.5" customHeight="1" x14ac:dyDescent="0.25">
      <c r="A159" s="17"/>
      <c r="B159" s="78" t="str">
        <f t="shared" si="20"/>
        <v/>
      </c>
      <c r="L159" s="31" t="str">
        <f t="shared" si="21"/>
        <v/>
      </c>
      <c r="N159" s="50" t="str">
        <f t="shared" si="22"/>
        <v/>
      </c>
      <c r="Q159" s="32" t="str">
        <f t="shared" si="23"/>
        <v/>
      </c>
      <c r="T159" s="34">
        <f t="shared" si="24"/>
        <v>0</v>
      </c>
      <c r="U159" s="34">
        <f t="shared" si="25"/>
        <v>0</v>
      </c>
      <c r="X159" s="72" t="str">
        <f t="shared" si="26"/>
        <v/>
      </c>
      <c r="Y159" s="35"/>
      <c r="Z159" s="34" t="str">
        <f t="shared" si="27"/>
        <v/>
      </c>
      <c r="AA159" s="80" t="str">
        <f t="shared" si="28"/>
        <v/>
      </c>
    </row>
    <row r="160" spans="1:27" ht="25.5" customHeight="1" x14ac:dyDescent="0.25">
      <c r="A160" s="17"/>
      <c r="B160" s="78" t="str">
        <f t="shared" si="20"/>
        <v/>
      </c>
      <c r="L160" s="31" t="str">
        <f t="shared" si="21"/>
        <v/>
      </c>
      <c r="N160" s="50" t="str">
        <f t="shared" si="22"/>
        <v/>
      </c>
      <c r="Q160" s="32" t="str">
        <f t="shared" si="23"/>
        <v/>
      </c>
      <c r="T160" s="34">
        <f t="shared" si="24"/>
        <v>0</v>
      </c>
      <c r="U160" s="34">
        <f t="shared" si="25"/>
        <v>0</v>
      </c>
      <c r="X160" s="72" t="str">
        <f t="shared" si="26"/>
        <v/>
      </c>
      <c r="Y160" s="35"/>
      <c r="Z160" s="34" t="str">
        <f t="shared" si="27"/>
        <v/>
      </c>
      <c r="AA160" s="80" t="str">
        <f t="shared" si="28"/>
        <v/>
      </c>
    </row>
    <row r="161" spans="1:27" ht="25.5" customHeight="1" x14ac:dyDescent="0.25">
      <c r="A161" s="17"/>
      <c r="B161" s="78" t="str">
        <f t="shared" si="20"/>
        <v/>
      </c>
      <c r="L161" s="31" t="str">
        <f t="shared" si="21"/>
        <v/>
      </c>
      <c r="N161" s="50" t="str">
        <f t="shared" si="22"/>
        <v/>
      </c>
      <c r="Q161" s="32" t="str">
        <f t="shared" si="23"/>
        <v/>
      </c>
      <c r="T161" s="34">
        <f t="shared" si="24"/>
        <v>0</v>
      </c>
      <c r="U161" s="34">
        <f t="shared" si="25"/>
        <v>0</v>
      </c>
      <c r="X161" s="72" t="str">
        <f t="shared" si="26"/>
        <v/>
      </c>
      <c r="Y161" s="35"/>
      <c r="Z161" s="34" t="str">
        <f t="shared" si="27"/>
        <v/>
      </c>
      <c r="AA161" s="80" t="str">
        <f t="shared" si="28"/>
        <v/>
      </c>
    </row>
    <row r="162" spans="1:27" ht="25.5" customHeight="1" x14ac:dyDescent="0.25">
      <c r="A162" s="17"/>
      <c r="B162" s="78" t="str">
        <f t="shared" si="20"/>
        <v/>
      </c>
      <c r="L162" s="31" t="str">
        <f t="shared" si="21"/>
        <v/>
      </c>
      <c r="N162" s="50" t="str">
        <f t="shared" si="22"/>
        <v/>
      </c>
      <c r="Q162" s="32" t="str">
        <f t="shared" si="23"/>
        <v/>
      </c>
      <c r="T162" s="34">
        <f t="shared" si="24"/>
        <v>0</v>
      </c>
      <c r="U162" s="34">
        <f t="shared" si="25"/>
        <v>0</v>
      </c>
      <c r="X162" s="72" t="str">
        <f t="shared" si="26"/>
        <v/>
      </c>
      <c r="Y162" s="35"/>
      <c r="Z162" s="34" t="str">
        <f t="shared" si="27"/>
        <v/>
      </c>
      <c r="AA162" s="80" t="str">
        <f t="shared" si="28"/>
        <v/>
      </c>
    </row>
    <row r="163" spans="1:27" ht="25.5" customHeight="1" x14ac:dyDescent="0.25">
      <c r="A163" s="17"/>
      <c r="B163" s="78" t="str">
        <f t="shared" si="20"/>
        <v/>
      </c>
      <c r="L163" s="31" t="str">
        <f t="shared" si="21"/>
        <v/>
      </c>
      <c r="N163" s="50" t="str">
        <f t="shared" si="22"/>
        <v/>
      </c>
      <c r="Q163" s="32" t="str">
        <f t="shared" si="23"/>
        <v/>
      </c>
      <c r="T163" s="34">
        <f t="shared" si="24"/>
        <v>0</v>
      </c>
      <c r="U163" s="34">
        <f t="shared" si="25"/>
        <v>0</v>
      </c>
      <c r="X163" s="72" t="str">
        <f t="shared" si="26"/>
        <v/>
      </c>
      <c r="Y163" s="35"/>
      <c r="Z163" s="34" t="str">
        <f t="shared" si="27"/>
        <v/>
      </c>
      <c r="AA163" s="80" t="str">
        <f t="shared" si="28"/>
        <v/>
      </c>
    </row>
    <row r="164" spans="1:27" ht="25.5" customHeight="1" x14ac:dyDescent="0.25">
      <c r="A164" s="17"/>
      <c r="B164" s="78" t="str">
        <f t="shared" si="20"/>
        <v/>
      </c>
      <c r="L164" s="31" t="str">
        <f t="shared" si="21"/>
        <v/>
      </c>
      <c r="N164" s="50" t="str">
        <f t="shared" si="22"/>
        <v/>
      </c>
      <c r="Q164" s="32" t="str">
        <f t="shared" si="23"/>
        <v/>
      </c>
      <c r="T164" s="34">
        <f t="shared" si="24"/>
        <v>0</v>
      </c>
      <c r="U164" s="34">
        <f t="shared" si="25"/>
        <v>0</v>
      </c>
      <c r="X164" s="72" t="str">
        <f t="shared" si="26"/>
        <v/>
      </c>
      <c r="Y164" s="35"/>
      <c r="Z164" s="34" t="str">
        <f t="shared" si="27"/>
        <v/>
      </c>
      <c r="AA164" s="80" t="str">
        <f t="shared" si="28"/>
        <v/>
      </c>
    </row>
    <row r="165" spans="1:27" ht="25.5" customHeight="1" x14ac:dyDescent="0.25">
      <c r="A165" s="17"/>
      <c r="B165" s="78" t="str">
        <f t="shared" si="20"/>
        <v/>
      </c>
      <c r="L165" s="31" t="str">
        <f t="shared" si="21"/>
        <v/>
      </c>
      <c r="N165" s="50" t="str">
        <f t="shared" si="22"/>
        <v/>
      </c>
      <c r="Q165" s="32" t="str">
        <f t="shared" si="23"/>
        <v/>
      </c>
      <c r="T165" s="34">
        <f t="shared" si="24"/>
        <v>0</v>
      </c>
      <c r="U165" s="34">
        <f t="shared" si="25"/>
        <v>0</v>
      </c>
      <c r="X165" s="72" t="str">
        <f t="shared" si="26"/>
        <v/>
      </c>
      <c r="Y165" s="35"/>
      <c r="Z165" s="34" t="str">
        <f t="shared" si="27"/>
        <v/>
      </c>
      <c r="AA165" s="80" t="str">
        <f t="shared" si="28"/>
        <v/>
      </c>
    </row>
    <row r="166" spans="1:27" ht="25.5" customHeight="1" x14ac:dyDescent="0.25">
      <c r="A166" s="17"/>
      <c r="B166" s="78" t="str">
        <f t="shared" si="20"/>
        <v/>
      </c>
      <c r="L166" s="31" t="str">
        <f t="shared" si="21"/>
        <v/>
      </c>
      <c r="N166" s="50" t="str">
        <f t="shared" si="22"/>
        <v/>
      </c>
      <c r="Q166" s="32" t="str">
        <f t="shared" si="23"/>
        <v/>
      </c>
      <c r="T166" s="34">
        <f t="shared" si="24"/>
        <v>0</v>
      </c>
      <c r="U166" s="34">
        <f t="shared" si="25"/>
        <v>0</v>
      </c>
      <c r="X166" s="72" t="str">
        <f t="shared" si="26"/>
        <v/>
      </c>
      <c r="Y166" s="35"/>
      <c r="Z166" s="34" t="str">
        <f t="shared" si="27"/>
        <v/>
      </c>
      <c r="AA166" s="80" t="str">
        <f t="shared" si="28"/>
        <v/>
      </c>
    </row>
    <row r="167" spans="1:27" ht="25.5" customHeight="1" x14ac:dyDescent="0.25">
      <c r="A167" s="17"/>
      <c r="B167" s="78" t="str">
        <f t="shared" si="20"/>
        <v/>
      </c>
      <c r="L167" s="31" t="str">
        <f t="shared" si="21"/>
        <v/>
      </c>
      <c r="N167" s="50" t="str">
        <f t="shared" si="22"/>
        <v/>
      </c>
      <c r="Q167" s="32" t="str">
        <f t="shared" si="23"/>
        <v/>
      </c>
      <c r="T167" s="34">
        <f t="shared" si="24"/>
        <v>0</v>
      </c>
      <c r="U167" s="34">
        <f t="shared" si="25"/>
        <v>0</v>
      </c>
      <c r="X167" s="72" t="str">
        <f t="shared" si="26"/>
        <v/>
      </c>
      <c r="Y167" s="35"/>
      <c r="Z167" s="34" t="str">
        <f t="shared" si="27"/>
        <v/>
      </c>
      <c r="AA167" s="80" t="str">
        <f t="shared" si="28"/>
        <v/>
      </c>
    </row>
    <row r="168" spans="1:27" ht="25.5" customHeight="1" x14ac:dyDescent="0.25">
      <c r="A168" s="17"/>
      <c r="B168" s="78" t="str">
        <f t="shared" si="20"/>
        <v/>
      </c>
      <c r="L168" s="31" t="str">
        <f t="shared" si="21"/>
        <v/>
      </c>
      <c r="N168" s="50" t="str">
        <f t="shared" si="22"/>
        <v/>
      </c>
      <c r="Q168" s="32" t="str">
        <f t="shared" si="23"/>
        <v/>
      </c>
      <c r="T168" s="34">
        <f t="shared" si="24"/>
        <v>0</v>
      </c>
      <c r="U168" s="34">
        <f t="shared" si="25"/>
        <v>0</v>
      </c>
      <c r="X168" s="72" t="str">
        <f t="shared" si="26"/>
        <v/>
      </c>
      <c r="Y168" s="35"/>
      <c r="Z168" s="34" t="str">
        <f t="shared" si="27"/>
        <v/>
      </c>
      <c r="AA168" s="80" t="str">
        <f t="shared" si="28"/>
        <v/>
      </c>
    </row>
    <row r="169" spans="1:27" ht="25.5" customHeight="1" x14ac:dyDescent="0.25">
      <c r="A169" s="17"/>
      <c r="B169" s="78" t="str">
        <f t="shared" si="20"/>
        <v/>
      </c>
      <c r="L169" s="31" t="str">
        <f t="shared" si="21"/>
        <v/>
      </c>
      <c r="N169" s="50" t="str">
        <f t="shared" si="22"/>
        <v/>
      </c>
      <c r="Q169" s="32" t="str">
        <f t="shared" si="23"/>
        <v/>
      </c>
      <c r="T169" s="34">
        <f t="shared" si="24"/>
        <v>0</v>
      </c>
      <c r="U169" s="34">
        <f t="shared" si="25"/>
        <v>0</v>
      </c>
      <c r="X169" s="72" t="str">
        <f t="shared" si="26"/>
        <v/>
      </c>
      <c r="Y169" s="35"/>
      <c r="Z169" s="34" t="str">
        <f t="shared" si="27"/>
        <v/>
      </c>
      <c r="AA169" s="80" t="str">
        <f t="shared" ref="AA169:AA200" si="29">IF(I169&lt;&gt;"",IF(I169=I168,AA168,AA168+1),"")</f>
        <v/>
      </c>
    </row>
    <row r="170" spans="1:27" ht="25.5" customHeight="1" x14ac:dyDescent="0.25">
      <c r="A170" s="17"/>
      <c r="B170" s="78" t="str">
        <f t="shared" si="20"/>
        <v/>
      </c>
      <c r="L170" s="31" t="str">
        <f t="shared" si="21"/>
        <v/>
      </c>
      <c r="N170" s="50" t="str">
        <f t="shared" si="22"/>
        <v/>
      </c>
      <c r="Q170" s="32" t="str">
        <f t="shared" si="23"/>
        <v/>
      </c>
      <c r="T170" s="34">
        <f t="shared" si="24"/>
        <v>0</v>
      </c>
      <c r="U170" s="34">
        <f t="shared" si="25"/>
        <v>0</v>
      </c>
      <c r="X170" s="72" t="str">
        <f t="shared" si="26"/>
        <v/>
      </c>
      <c r="Y170" s="35"/>
      <c r="Z170" s="34" t="str">
        <f t="shared" si="27"/>
        <v/>
      </c>
      <c r="AA170" s="80" t="str">
        <f t="shared" si="29"/>
        <v/>
      </c>
    </row>
    <row r="171" spans="1:27" ht="25.5" customHeight="1" x14ac:dyDescent="0.25">
      <c r="A171" s="17"/>
      <c r="B171" s="78" t="str">
        <f t="shared" si="20"/>
        <v/>
      </c>
      <c r="L171" s="31" t="str">
        <f t="shared" si="21"/>
        <v/>
      </c>
      <c r="N171" s="50" t="str">
        <f t="shared" si="22"/>
        <v/>
      </c>
      <c r="Q171" s="32" t="str">
        <f t="shared" si="23"/>
        <v/>
      </c>
      <c r="T171" s="34">
        <f t="shared" si="24"/>
        <v>0</v>
      </c>
      <c r="U171" s="34">
        <f t="shared" si="25"/>
        <v>0</v>
      </c>
      <c r="X171" s="72" t="str">
        <f t="shared" si="26"/>
        <v/>
      </c>
      <c r="Y171" s="35"/>
      <c r="Z171" s="34" t="str">
        <f t="shared" si="27"/>
        <v/>
      </c>
      <c r="AA171" s="80" t="str">
        <f t="shared" si="29"/>
        <v/>
      </c>
    </row>
    <row r="172" spans="1:27" ht="25.5" customHeight="1" x14ac:dyDescent="0.25">
      <c r="A172" s="17"/>
      <c r="B172" s="78" t="str">
        <f t="shared" si="20"/>
        <v/>
      </c>
      <c r="L172" s="31" t="str">
        <f t="shared" si="21"/>
        <v/>
      </c>
      <c r="N172" s="50" t="str">
        <f t="shared" si="22"/>
        <v/>
      </c>
      <c r="Q172" s="32" t="str">
        <f t="shared" si="23"/>
        <v/>
      </c>
      <c r="T172" s="34">
        <f t="shared" si="24"/>
        <v>0</v>
      </c>
      <c r="U172" s="34">
        <f t="shared" si="25"/>
        <v>0</v>
      </c>
      <c r="X172" s="72" t="str">
        <f t="shared" si="26"/>
        <v/>
      </c>
      <c r="Y172" s="35"/>
      <c r="Z172" s="34" t="str">
        <f t="shared" si="27"/>
        <v/>
      </c>
      <c r="AA172" s="80" t="str">
        <f t="shared" si="29"/>
        <v/>
      </c>
    </row>
    <row r="173" spans="1:27" ht="25.5" customHeight="1" x14ac:dyDescent="0.25">
      <c r="A173" s="17"/>
      <c r="B173" s="78" t="str">
        <f t="shared" si="20"/>
        <v/>
      </c>
      <c r="L173" s="31" t="str">
        <f t="shared" si="21"/>
        <v/>
      </c>
      <c r="N173" s="50" t="str">
        <f t="shared" si="22"/>
        <v/>
      </c>
      <c r="Q173" s="32" t="str">
        <f t="shared" si="23"/>
        <v/>
      </c>
      <c r="T173" s="34">
        <f t="shared" si="24"/>
        <v>0</v>
      </c>
      <c r="U173" s="34">
        <f t="shared" si="25"/>
        <v>0</v>
      </c>
      <c r="X173" s="72" t="str">
        <f t="shared" si="26"/>
        <v/>
      </c>
      <c r="Y173" s="35"/>
      <c r="Z173" s="34" t="str">
        <f t="shared" si="27"/>
        <v/>
      </c>
      <c r="AA173" s="80" t="str">
        <f t="shared" si="29"/>
        <v/>
      </c>
    </row>
    <row r="174" spans="1:27" ht="25.5" customHeight="1" x14ac:dyDescent="0.25">
      <c r="A174" s="17"/>
      <c r="B174" s="78" t="str">
        <f t="shared" si="20"/>
        <v/>
      </c>
      <c r="L174" s="31" t="str">
        <f t="shared" si="21"/>
        <v/>
      </c>
      <c r="M174" s="86"/>
      <c r="N174" s="50" t="str">
        <f t="shared" si="22"/>
        <v/>
      </c>
      <c r="Q174" s="32" t="str">
        <f t="shared" si="23"/>
        <v/>
      </c>
      <c r="T174" s="34">
        <f t="shared" si="24"/>
        <v>0</v>
      </c>
      <c r="U174" s="34">
        <f t="shared" si="25"/>
        <v>0</v>
      </c>
      <c r="X174" s="72" t="str">
        <f t="shared" si="26"/>
        <v/>
      </c>
      <c r="Y174" s="35"/>
      <c r="Z174" s="34" t="str">
        <f t="shared" si="27"/>
        <v/>
      </c>
      <c r="AA174" s="80" t="str">
        <f t="shared" si="29"/>
        <v/>
      </c>
    </row>
    <row r="175" spans="1:27" ht="25.5" customHeight="1" x14ac:dyDescent="0.25">
      <c r="A175" s="17"/>
      <c r="B175" s="78" t="str">
        <f t="shared" si="20"/>
        <v/>
      </c>
      <c r="L175" s="31" t="str">
        <f t="shared" si="21"/>
        <v/>
      </c>
      <c r="M175" s="86"/>
      <c r="N175" s="50" t="str">
        <f t="shared" si="22"/>
        <v/>
      </c>
      <c r="Q175" s="32" t="str">
        <f t="shared" si="23"/>
        <v/>
      </c>
      <c r="T175" s="34">
        <f t="shared" si="24"/>
        <v>0</v>
      </c>
      <c r="U175" s="34">
        <f t="shared" si="25"/>
        <v>0</v>
      </c>
      <c r="X175" s="72" t="str">
        <f t="shared" si="26"/>
        <v/>
      </c>
      <c r="Y175" s="35"/>
      <c r="Z175" s="34" t="str">
        <f t="shared" si="27"/>
        <v/>
      </c>
      <c r="AA175" s="80" t="str">
        <f t="shared" si="29"/>
        <v/>
      </c>
    </row>
    <row r="176" spans="1:27" ht="25.5" customHeight="1" x14ac:dyDescent="0.25">
      <c r="A176" s="17"/>
      <c r="B176" s="78" t="str">
        <f t="shared" si="20"/>
        <v/>
      </c>
      <c r="L176" s="31" t="str">
        <f t="shared" si="21"/>
        <v/>
      </c>
      <c r="M176" s="86"/>
      <c r="N176" s="50" t="str">
        <f t="shared" si="22"/>
        <v/>
      </c>
      <c r="Q176" s="32" t="str">
        <f t="shared" si="23"/>
        <v/>
      </c>
      <c r="T176" s="34">
        <f t="shared" si="24"/>
        <v>0</v>
      </c>
      <c r="U176" s="34">
        <f t="shared" si="25"/>
        <v>0</v>
      </c>
      <c r="X176" s="72" t="str">
        <f t="shared" si="26"/>
        <v/>
      </c>
      <c r="Y176" s="35"/>
      <c r="Z176" s="34" t="str">
        <f t="shared" si="27"/>
        <v/>
      </c>
      <c r="AA176" s="80" t="str">
        <f t="shared" si="29"/>
        <v/>
      </c>
    </row>
    <row r="177" spans="1:27" ht="25.5" customHeight="1" x14ac:dyDescent="0.25">
      <c r="A177" s="17"/>
      <c r="B177" s="78" t="str">
        <f t="shared" si="20"/>
        <v/>
      </c>
      <c r="L177" s="31" t="str">
        <f t="shared" si="21"/>
        <v/>
      </c>
      <c r="N177" s="50" t="str">
        <f t="shared" si="22"/>
        <v/>
      </c>
      <c r="Q177" s="32" t="str">
        <f t="shared" si="23"/>
        <v/>
      </c>
      <c r="T177" s="34">
        <f t="shared" si="24"/>
        <v>0</v>
      </c>
      <c r="U177" s="34">
        <f t="shared" si="25"/>
        <v>0</v>
      </c>
      <c r="X177" s="72" t="str">
        <f t="shared" si="26"/>
        <v/>
      </c>
      <c r="Y177" s="35"/>
      <c r="Z177" s="34" t="str">
        <f t="shared" si="27"/>
        <v/>
      </c>
      <c r="AA177" s="80" t="str">
        <f t="shared" si="29"/>
        <v/>
      </c>
    </row>
    <row r="178" spans="1:27" ht="25.5" customHeight="1" x14ac:dyDescent="0.25">
      <c r="A178" s="17"/>
      <c r="B178" s="78" t="str">
        <f t="shared" si="20"/>
        <v/>
      </c>
      <c r="L178" s="31" t="str">
        <f t="shared" si="21"/>
        <v/>
      </c>
      <c r="N178" s="50" t="str">
        <f t="shared" si="22"/>
        <v/>
      </c>
      <c r="Q178" s="32" t="str">
        <f t="shared" si="23"/>
        <v/>
      </c>
      <c r="T178" s="34">
        <f t="shared" si="24"/>
        <v>0</v>
      </c>
      <c r="U178" s="34">
        <f t="shared" si="25"/>
        <v>0</v>
      </c>
      <c r="X178" s="72" t="str">
        <f t="shared" si="26"/>
        <v/>
      </c>
      <c r="Y178" s="35"/>
      <c r="Z178" s="34" t="str">
        <f t="shared" si="27"/>
        <v/>
      </c>
      <c r="AA178" s="80" t="str">
        <f t="shared" si="29"/>
        <v/>
      </c>
    </row>
    <row r="179" spans="1:27" ht="25.5" customHeight="1" x14ac:dyDescent="0.25">
      <c r="A179" s="17"/>
      <c r="B179" s="78" t="str">
        <f t="shared" si="20"/>
        <v/>
      </c>
      <c r="L179" s="31" t="str">
        <f t="shared" si="21"/>
        <v/>
      </c>
      <c r="N179" s="50" t="str">
        <f t="shared" si="22"/>
        <v/>
      </c>
      <c r="Q179" s="32" t="str">
        <f t="shared" si="23"/>
        <v/>
      </c>
      <c r="T179" s="34">
        <f t="shared" si="24"/>
        <v>0</v>
      </c>
      <c r="U179" s="34">
        <f t="shared" si="25"/>
        <v>0</v>
      </c>
      <c r="X179" s="72" t="str">
        <f t="shared" si="26"/>
        <v/>
      </c>
      <c r="Y179" s="35"/>
      <c r="Z179" s="34" t="str">
        <f t="shared" si="27"/>
        <v/>
      </c>
      <c r="AA179" s="80" t="str">
        <f t="shared" si="29"/>
        <v/>
      </c>
    </row>
    <row r="180" spans="1:27" ht="25.5" customHeight="1" x14ac:dyDescent="0.25">
      <c r="A180" s="17"/>
      <c r="B180" s="78" t="str">
        <f t="shared" si="20"/>
        <v/>
      </c>
      <c r="L180" s="31" t="str">
        <f t="shared" si="21"/>
        <v/>
      </c>
      <c r="N180" s="50" t="str">
        <f t="shared" si="22"/>
        <v/>
      </c>
      <c r="Q180" s="32" t="str">
        <f t="shared" si="23"/>
        <v/>
      </c>
      <c r="T180" s="34">
        <f t="shared" si="24"/>
        <v>0</v>
      </c>
      <c r="U180" s="34">
        <f t="shared" si="25"/>
        <v>0</v>
      </c>
      <c r="X180" s="72" t="str">
        <f t="shared" si="26"/>
        <v/>
      </c>
      <c r="Y180" s="35"/>
      <c r="Z180" s="34" t="str">
        <f t="shared" si="27"/>
        <v/>
      </c>
      <c r="AA180" s="80" t="str">
        <f t="shared" si="29"/>
        <v/>
      </c>
    </row>
    <row r="181" spans="1:27" ht="25.5" customHeight="1" x14ac:dyDescent="0.25">
      <c r="A181" s="17"/>
      <c r="B181" s="78" t="str">
        <f t="shared" si="20"/>
        <v/>
      </c>
      <c r="L181" s="31" t="str">
        <f t="shared" si="21"/>
        <v/>
      </c>
      <c r="N181" s="50" t="str">
        <f t="shared" si="22"/>
        <v/>
      </c>
      <c r="Q181" s="32" t="str">
        <f t="shared" si="23"/>
        <v/>
      </c>
      <c r="T181" s="34">
        <f t="shared" si="24"/>
        <v>0</v>
      </c>
      <c r="U181" s="34">
        <f t="shared" si="25"/>
        <v>0</v>
      </c>
      <c r="X181" s="72" t="str">
        <f t="shared" si="26"/>
        <v/>
      </c>
      <c r="Y181" s="35"/>
      <c r="Z181" s="34" t="str">
        <f t="shared" si="27"/>
        <v/>
      </c>
      <c r="AA181" s="80" t="str">
        <f t="shared" si="29"/>
        <v/>
      </c>
    </row>
    <row r="182" spans="1:27" ht="25.5" customHeight="1" x14ac:dyDescent="0.25">
      <c r="A182" s="17"/>
      <c r="B182" s="78" t="str">
        <f t="shared" si="20"/>
        <v/>
      </c>
      <c r="L182" s="31" t="str">
        <f t="shared" si="21"/>
        <v/>
      </c>
      <c r="N182" s="50" t="str">
        <f t="shared" si="22"/>
        <v/>
      </c>
      <c r="Q182" s="32" t="str">
        <f t="shared" si="23"/>
        <v/>
      </c>
      <c r="T182" s="34">
        <f t="shared" si="24"/>
        <v>0</v>
      </c>
      <c r="U182" s="34">
        <f t="shared" si="25"/>
        <v>0</v>
      </c>
      <c r="X182" s="72" t="str">
        <f t="shared" si="26"/>
        <v/>
      </c>
      <c r="Y182" s="35"/>
      <c r="Z182" s="34" t="str">
        <f t="shared" si="27"/>
        <v/>
      </c>
      <c r="AA182" s="80" t="str">
        <f t="shared" si="29"/>
        <v/>
      </c>
    </row>
    <row r="183" spans="1:27" ht="25.5" customHeight="1" x14ac:dyDescent="0.25">
      <c r="A183" s="17"/>
      <c r="B183" s="78" t="str">
        <f t="shared" si="20"/>
        <v/>
      </c>
      <c r="L183" s="31" t="str">
        <f t="shared" si="21"/>
        <v/>
      </c>
      <c r="N183" s="50" t="str">
        <f t="shared" si="22"/>
        <v/>
      </c>
      <c r="Q183" s="32" t="str">
        <f t="shared" si="23"/>
        <v/>
      </c>
      <c r="T183" s="34">
        <f t="shared" si="24"/>
        <v>0</v>
      </c>
      <c r="U183" s="34">
        <f t="shared" si="25"/>
        <v>0</v>
      </c>
      <c r="X183" s="72" t="str">
        <f t="shared" si="26"/>
        <v/>
      </c>
      <c r="Y183" s="35"/>
      <c r="Z183" s="34" t="str">
        <f t="shared" si="27"/>
        <v/>
      </c>
      <c r="AA183" s="80" t="str">
        <f t="shared" si="29"/>
        <v/>
      </c>
    </row>
    <row r="184" spans="1:27" ht="25.5" customHeight="1" x14ac:dyDescent="0.25">
      <c r="A184" s="17"/>
      <c r="B184" s="78" t="str">
        <f t="shared" si="20"/>
        <v/>
      </c>
      <c r="L184" s="31" t="str">
        <f t="shared" si="21"/>
        <v/>
      </c>
      <c r="N184" s="50" t="str">
        <f t="shared" si="22"/>
        <v/>
      </c>
      <c r="Q184" s="32" t="str">
        <f t="shared" si="23"/>
        <v/>
      </c>
      <c r="T184" s="34">
        <f t="shared" si="24"/>
        <v>0</v>
      </c>
      <c r="U184" s="34">
        <f t="shared" si="25"/>
        <v>0</v>
      </c>
      <c r="X184" s="72" t="str">
        <f t="shared" si="26"/>
        <v/>
      </c>
      <c r="Y184" s="35"/>
      <c r="Z184" s="34" t="str">
        <f t="shared" si="27"/>
        <v/>
      </c>
      <c r="AA184" s="80" t="str">
        <f t="shared" si="29"/>
        <v/>
      </c>
    </row>
    <row r="185" spans="1:27" ht="25.5" customHeight="1" x14ac:dyDescent="0.25">
      <c r="A185" s="17"/>
      <c r="B185" s="78" t="str">
        <f t="shared" si="20"/>
        <v/>
      </c>
      <c r="L185" s="31" t="str">
        <f t="shared" si="21"/>
        <v/>
      </c>
      <c r="N185" s="50" t="str">
        <f t="shared" si="22"/>
        <v/>
      </c>
      <c r="Q185" s="32" t="str">
        <f t="shared" si="23"/>
        <v/>
      </c>
      <c r="T185" s="34">
        <f t="shared" si="24"/>
        <v>0</v>
      </c>
      <c r="U185" s="34">
        <f t="shared" si="25"/>
        <v>0</v>
      </c>
      <c r="X185" s="72" t="str">
        <f t="shared" si="26"/>
        <v/>
      </c>
      <c r="Y185" s="35"/>
      <c r="Z185" s="34" t="str">
        <f t="shared" si="27"/>
        <v/>
      </c>
      <c r="AA185" s="80" t="str">
        <f t="shared" si="29"/>
        <v/>
      </c>
    </row>
    <row r="186" spans="1:27" ht="25.5" customHeight="1" x14ac:dyDescent="0.25">
      <c r="A186" s="17"/>
      <c r="B186" s="78" t="str">
        <f t="shared" si="20"/>
        <v/>
      </c>
      <c r="L186" s="31" t="str">
        <f t="shared" si="21"/>
        <v/>
      </c>
      <c r="M186" s="86"/>
      <c r="N186" s="50" t="str">
        <f t="shared" si="22"/>
        <v/>
      </c>
      <c r="Q186" s="32" t="str">
        <f t="shared" si="23"/>
        <v/>
      </c>
      <c r="T186" s="34">
        <f t="shared" si="24"/>
        <v>0</v>
      </c>
      <c r="U186" s="34">
        <f t="shared" si="25"/>
        <v>0</v>
      </c>
      <c r="X186" s="72" t="str">
        <f t="shared" si="26"/>
        <v/>
      </c>
      <c r="Y186" s="35"/>
      <c r="Z186" s="34" t="str">
        <f t="shared" si="27"/>
        <v/>
      </c>
      <c r="AA186" s="80" t="str">
        <f t="shared" si="29"/>
        <v/>
      </c>
    </row>
    <row r="187" spans="1:27" ht="25.5" customHeight="1" x14ac:dyDescent="0.25">
      <c r="A187" s="17"/>
      <c r="B187" s="78" t="str">
        <f t="shared" si="20"/>
        <v/>
      </c>
      <c r="L187" s="31" t="str">
        <f t="shared" si="21"/>
        <v/>
      </c>
      <c r="M187" s="86"/>
      <c r="N187" s="50" t="str">
        <f t="shared" si="22"/>
        <v/>
      </c>
      <c r="Q187" s="32" t="str">
        <f t="shared" si="23"/>
        <v/>
      </c>
      <c r="T187" s="34">
        <f t="shared" si="24"/>
        <v>0</v>
      </c>
      <c r="U187" s="34">
        <f t="shared" si="25"/>
        <v>0</v>
      </c>
      <c r="X187" s="72" t="str">
        <f t="shared" si="26"/>
        <v/>
      </c>
      <c r="Y187" s="35"/>
      <c r="Z187" s="34" t="str">
        <f t="shared" si="27"/>
        <v/>
      </c>
      <c r="AA187" s="80" t="str">
        <f t="shared" si="29"/>
        <v/>
      </c>
    </row>
    <row r="188" spans="1:27" ht="25.5" customHeight="1" x14ac:dyDescent="0.25">
      <c r="A188" s="17"/>
      <c r="B188" s="78" t="str">
        <f t="shared" si="20"/>
        <v/>
      </c>
      <c r="L188" s="31" t="str">
        <f t="shared" si="21"/>
        <v/>
      </c>
      <c r="M188" s="86"/>
      <c r="N188" s="50" t="str">
        <f t="shared" si="22"/>
        <v/>
      </c>
      <c r="Q188" s="32" t="str">
        <f t="shared" si="23"/>
        <v/>
      </c>
      <c r="T188" s="34">
        <f t="shared" si="24"/>
        <v>0</v>
      </c>
      <c r="U188" s="34">
        <f t="shared" si="25"/>
        <v>0</v>
      </c>
      <c r="X188" s="72" t="str">
        <f t="shared" si="26"/>
        <v/>
      </c>
      <c r="Y188" s="35"/>
      <c r="Z188" s="34" t="str">
        <f t="shared" si="27"/>
        <v/>
      </c>
      <c r="AA188" s="80" t="str">
        <f t="shared" si="29"/>
        <v/>
      </c>
    </row>
    <row r="189" spans="1:27" ht="25.5" customHeight="1" x14ac:dyDescent="0.25">
      <c r="A189" s="17"/>
      <c r="B189" s="78" t="str">
        <f t="shared" si="20"/>
        <v/>
      </c>
      <c r="L189" s="31" t="str">
        <f t="shared" si="21"/>
        <v/>
      </c>
      <c r="M189" s="86"/>
      <c r="N189" s="50" t="str">
        <f t="shared" si="22"/>
        <v/>
      </c>
      <c r="Q189" s="32" t="str">
        <f t="shared" si="23"/>
        <v/>
      </c>
      <c r="T189" s="34">
        <f t="shared" si="24"/>
        <v>0</v>
      </c>
      <c r="U189" s="34">
        <f t="shared" si="25"/>
        <v>0</v>
      </c>
      <c r="X189" s="72" t="str">
        <f t="shared" si="26"/>
        <v/>
      </c>
      <c r="Y189" s="35"/>
      <c r="Z189" s="34" t="str">
        <f t="shared" si="27"/>
        <v/>
      </c>
      <c r="AA189" s="80" t="str">
        <f t="shared" si="29"/>
        <v/>
      </c>
    </row>
    <row r="190" spans="1:27" ht="25.5" customHeight="1" x14ac:dyDescent="0.25">
      <c r="A190" s="17"/>
      <c r="B190" s="78" t="str">
        <f t="shared" si="20"/>
        <v/>
      </c>
      <c r="L190" s="31" t="str">
        <f t="shared" si="21"/>
        <v/>
      </c>
      <c r="M190" s="86"/>
      <c r="N190" s="50" t="str">
        <f t="shared" si="22"/>
        <v/>
      </c>
      <c r="Q190" s="32" t="str">
        <f t="shared" si="23"/>
        <v/>
      </c>
      <c r="T190" s="34">
        <f t="shared" si="24"/>
        <v>0</v>
      </c>
      <c r="U190" s="34">
        <f t="shared" si="25"/>
        <v>0</v>
      </c>
      <c r="X190" s="72" t="str">
        <f t="shared" si="26"/>
        <v/>
      </c>
      <c r="Y190" s="35"/>
      <c r="Z190" s="34" t="str">
        <f t="shared" si="27"/>
        <v/>
      </c>
      <c r="AA190" s="80" t="str">
        <f t="shared" si="29"/>
        <v/>
      </c>
    </row>
    <row r="191" spans="1:27" ht="25.5" customHeight="1" x14ac:dyDescent="0.25">
      <c r="A191" s="17"/>
      <c r="B191" s="78" t="str">
        <f t="shared" si="20"/>
        <v/>
      </c>
      <c r="L191" s="31" t="str">
        <f t="shared" si="21"/>
        <v/>
      </c>
      <c r="M191" s="86"/>
      <c r="N191" s="50" t="str">
        <f t="shared" si="22"/>
        <v/>
      </c>
      <c r="Q191" s="32" t="str">
        <f t="shared" si="23"/>
        <v/>
      </c>
      <c r="T191" s="34">
        <f t="shared" si="24"/>
        <v>0</v>
      </c>
      <c r="U191" s="34">
        <f t="shared" si="25"/>
        <v>0</v>
      </c>
      <c r="X191" s="72" t="str">
        <f t="shared" si="26"/>
        <v/>
      </c>
      <c r="Y191" s="35"/>
      <c r="Z191" s="34" t="str">
        <f t="shared" si="27"/>
        <v/>
      </c>
      <c r="AA191" s="80" t="str">
        <f t="shared" si="29"/>
        <v/>
      </c>
    </row>
    <row r="192" spans="1:27" ht="25.5" customHeight="1" x14ac:dyDescent="0.25">
      <c r="A192" s="17"/>
      <c r="B192" s="78" t="str">
        <f t="shared" si="20"/>
        <v/>
      </c>
      <c r="L192" s="31" t="str">
        <f t="shared" si="21"/>
        <v/>
      </c>
      <c r="M192" s="86"/>
      <c r="N192" s="50" t="str">
        <f t="shared" si="22"/>
        <v/>
      </c>
      <c r="Q192" s="32" t="str">
        <f t="shared" si="23"/>
        <v/>
      </c>
      <c r="T192" s="34">
        <f t="shared" si="24"/>
        <v>0</v>
      </c>
      <c r="U192" s="34">
        <f t="shared" si="25"/>
        <v>0</v>
      </c>
      <c r="X192" s="72" t="str">
        <f t="shared" si="26"/>
        <v/>
      </c>
      <c r="Y192" s="35"/>
      <c r="Z192" s="34" t="str">
        <f t="shared" si="27"/>
        <v/>
      </c>
      <c r="AA192" s="80" t="str">
        <f t="shared" si="29"/>
        <v/>
      </c>
    </row>
    <row r="193" spans="1:27" ht="25.5" customHeight="1" x14ac:dyDescent="0.25">
      <c r="A193" s="17"/>
      <c r="B193" s="78" t="str">
        <f t="shared" si="20"/>
        <v/>
      </c>
      <c r="L193" s="31" t="str">
        <f t="shared" si="21"/>
        <v/>
      </c>
      <c r="M193" s="86"/>
      <c r="N193" s="50" t="str">
        <f t="shared" si="22"/>
        <v/>
      </c>
      <c r="Q193" s="32" t="str">
        <f t="shared" si="23"/>
        <v/>
      </c>
      <c r="T193" s="34">
        <f t="shared" si="24"/>
        <v>0</v>
      </c>
      <c r="U193" s="34">
        <f t="shared" si="25"/>
        <v>0</v>
      </c>
      <c r="X193" s="72" t="str">
        <f t="shared" si="26"/>
        <v/>
      </c>
      <c r="Y193" s="35"/>
      <c r="Z193" s="34" t="str">
        <f t="shared" si="27"/>
        <v/>
      </c>
      <c r="AA193" s="80" t="str">
        <f t="shared" si="29"/>
        <v/>
      </c>
    </row>
    <row r="194" spans="1:27" ht="25.5" customHeight="1" x14ac:dyDescent="0.25">
      <c r="A194" s="17"/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/>
      </c>
      <c r="L194" s="31" t="str">
        <f t="shared" ref="L194:L214" si="31">IF(K194&lt;&gt;"",VLOOKUP(K194,tenhang,2,0),"")</f>
        <v/>
      </c>
      <c r="M194" s="86"/>
      <c r="N194" s="50" t="str">
        <f t="shared" ref="N194:N214" si="32">IF(K194&lt;&gt;"","K-C6","")</f>
        <v/>
      </c>
      <c r="Q194" s="32" t="str">
        <f t="shared" ref="Q194:Q214" si="33">IF(K194&lt;&gt;"",VLOOKUP(K194,tenhang,3,0),"")</f>
        <v/>
      </c>
      <c r="T194" s="34">
        <f t="shared" ref="T194:T214" si="34">IF(K194&lt;&gt;"",VLOOKUP(K194,tenhang,4,0),0)</f>
        <v>0</v>
      </c>
      <c r="U194" s="34">
        <f t="shared" ref="U194:U214" si="35">R194*T194</f>
        <v>0</v>
      </c>
      <c r="X194" s="72" t="str">
        <f t="shared" ref="X194:X214" si="36">IF(K194&lt;&gt;"",8,"")</f>
        <v/>
      </c>
      <c r="Y194" s="35"/>
      <c r="Z194" s="34" t="str">
        <f t="shared" ref="Z194:Z214" si="37">IF(K194&lt;&gt;"",ROUND(U194*X194*1%,0),"")</f>
        <v/>
      </c>
      <c r="AA194" s="80" t="str">
        <f t="shared" si="29"/>
        <v/>
      </c>
    </row>
    <row r="195" spans="1:27" ht="25.5" customHeight="1" x14ac:dyDescent="0.25">
      <c r="A195" s="17"/>
      <c r="B195" s="78" t="str">
        <f t="shared" si="30"/>
        <v/>
      </c>
      <c r="L195" s="31" t="str">
        <f t="shared" si="31"/>
        <v/>
      </c>
      <c r="M195" s="86"/>
      <c r="N195" s="50" t="str">
        <f t="shared" si="32"/>
        <v/>
      </c>
      <c r="Q195" s="32" t="str">
        <f t="shared" si="33"/>
        <v/>
      </c>
      <c r="T195" s="34">
        <f t="shared" si="34"/>
        <v>0</v>
      </c>
      <c r="U195" s="34">
        <f t="shared" si="35"/>
        <v>0</v>
      </c>
      <c r="X195" s="72" t="str">
        <f t="shared" si="36"/>
        <v/>
      </c>
      <c r="Y195" s="35"/>
      <c r="Z195" s="34" t="str">
        <f t="shared" si="37"/>
        <v/>
      </c>
      <c r="AA195" s="80" t="str">
        <f t="shared" si="29"/>
        <v/>
      </c>
    </row>
    <row r="196" spans="1:27" ht="25.5" customHeight="1" x14ac:dyDescent="0.25">
      <c r="A196" s="17"/>
      <c r="B196" s="78" t="str">
        <f t="shared" si="30"/>
        <v/>
      </c>
      <c r="L196" s="31" t="str">
        <f t="shared" si="31"/>
        <v/>
      </c>
      <c r="M196" s="86"/>
      <c r="N196" s="50" t="str">
        <f t="shared" si="32"/>
        <v/>
      </c>
      <c r="Q196" s="32" t="str">
        <f t="shared" si="33"/>
        <v/>
      </c>
      <c r="T196" s="34">
        <f t="shared" si="34"/>
        <v>0</v>
      </c>
      <c r="U196" s="34">
        <f t="shared" si="35"/>
        <v>0</v>
      </c>
      <c r="X196" s="72" t="str">
        <f t="shared" si="36"/>
        <v/>
      </c>
      <c r="Y196" s="35"/>
      <c r="Z196" s="34" t="str">
        <f t="shared" si="37"/>
        <v/>
      </c>
      <c r="AA196" s="80" t="str">
        <f t="shared" si="29"/>
        <v/>
      </c>
    </row>
    <row r="197" spans="1:27" ht="25.5" customHeight="1" x14ac:dyDescent="0.25">
      <c r="A197" s="17"/>
      <c r="B197" s="78" t="str">
        <f t="shared" si="30"/>
        <v/>
      </c>
      <c r="L197" s="31" t="str">
        <f t="shared" si="31"/>
        <v/>
      </c>
      <c r="M197" s="86"/>
      <c r="N197" s="50" t="str">
        <f t="shared" si="32"/>
        <v/>
      </c>
      <c r="Q197" s="32" t="str">
        <f t="shared" si="33"/>
        <v/>
      </c>
      <c r="T197" s="34">
        <f t="shared" si="34"/>
        <v>0</v>
      </c>
      <c r="U197" s="34">
        <f t="shared" si="35"/>
        <v>0</v>
      </c>
      <c r="X197" s="72" t="str">
        <f t="shared" si="36"/>
        <v/>
      </c>
      <c r="Y197" s="35"/>
      <c r="Z197" s="34" t="str">
        <f t="shared" si="37"/>
        <v/>
      </c>
      <c r="AA197" s="80" t="str">
        <f t="shared" si="29"/>
        <v/>
      </c>
    </row>
    <row r="198" spans="1:27" ht="25.5" customHeight="1" x14ac:dyDescent="0.25">
      <c r="A198" s="17"/>
      <c r="B198" s="78" t="str">
        <f t="shared" si="30"/>
        <v/>
      </c>
      <c r="L198" s="31" t="str">
        <f t="shared" si="31"/>
        <v/>
      </c>
      <c r="M198" s="86"/>
      <c r="N198" s="50" t="str">
        <f t="shared" si="32"/>
        <v/>
      </c>
      <c r="Q198" s="32" t="str">
        <f t="shared" si="33"/>
        <v/>
      </c>
      <c r="T198" s="34">
        <f t="shared" si="34"/>
        <v>0</v>
      </c>
      <c r="U198" s="34">
        <f t="shared" si="35"/>
        <v>0</v>
      </c>
      <c r="X198" s="72" t="str">
        <f t="shared" si="36"/>
        <v/>
      </c>
      <c r="Y198" s="35"/>
      <c r="Z198" s="34" t="str">
        <f t="shared" si="37"/>
        <v/>
      </c>
      <c r="AA198" s="80" t="str">
        <f t="shared" si="29"/>
        <v/>
      </c>
    </row>
    <row r="199" spans="1:27" ht="25.5" customHeight="1" x14ac:dyDescent="0.25">
      <c r="A199" s="17"/>
      <c r="B199" s="78" t="str">
        <f t="shared" si="30"/>
        <v/>
      </c>
      <c r="L199" s="31" t="str">
        <f t="shared" si="31"/>
        <v/>
      </c>
      <c r="M199" s="86"/>
      <c r="N199" s="50" t="str">
        <f t="shared" si="32"/>
        <v/>
      </c>
      <c r="Q199" s="32" t="str">
        <f t="shared" si="33"/>
        <v/>
      </c>
      <c r="T199" s="34">
        <f t="shared" si="34"/>
        <v>0</v>
      </c>
      <c r="U199" s="34">
        <f t="shared" si="35"/>
        <v>0</v>
      </c>
      <c r="X199" s="72" t="str">
        <f t="shared" si="36"/>
        <v/>
      </c>
      <c r="Y199" s="35"/>
      <c r="Z199" s="34" t="str">
        <f t="shared" si="37"/>
        <v/>
      </c>
      <c r="AA199" s="80" t="str">
        <f t="shared" si="29"/>
        <v/>
      </c>
    </row>
    <row r="200" spans="1:27" ht="25.5" customHeight="1" x14ac:dyDescent="0.25">
      <c r="A200" s="17"/>
      <c r="B200" s="78" t="str">
        <f t="shared" si="30"/>
        <v/>
      </c>
      <c r="L200" s="31" t="str">
        <f t="shared" si="31"/>
        <v/>
      </c>
      <c r="M200" s="86"/>
      <c r="N200" s="50" t="str">
        <f t="shared" si="32"/>
        <v/>
      </c>
      <c r="Q200" s="32" t="str">
        <f t="shared" si="33"/>
        <v/>
      </c>
      <c r="T200" s="34">
        <f t="shared" si="34"/>
        <v>0</v>
      </c>
      <c r="U200" s="34">
        <f t="shared" si="35"/>
        <v>0</v>
      </c>
      <c r="X200" s="72" t="str">
        <f t="shared" si="36"/>
        <v/>
      </c>
      <c r="Y200" s="35"/>
      <c r="Z200" s="34" t="str">
        <f t="shared" si="37"/>
        <v/>
      </c>
      <c r="AA200" s="80" t="str">
        <f t="shared" si="29"/>
        <v/>
      </c>
    </row>
    <row r="201" spans="1:27" ht="25.5" customHeight="1" x14ac:dyDescent="0.25">
      <c r="A201" s="17"/>
      <c r="B201" s="78" t="str">
        <f t="shared" si="30"/>
        <v/>
      </c>
      <c r="L201" s="31" t="str">
        <f t="shared" si="31"/>
        <v/>
      </c>
      <c r="M201" s="86"/>
      <c r="N201" s="50" t="str">
        <f t="shared" si="32"/>
        <v/>
      </c>
      <c r="Q201" s="32" t="str">
        <f t="shared" si="33"/>
        <v/>
      </c>
      <c r="T201" s="34">
        <f t="shared" si="34"/>
        <v>0</v>
      </c>
      <c r="U201" s="34">
        <f t="shared" si="35"/>
        <v>0</v>
      </c>
      <c r="X201" s="72" t="str">
        <f t="shared" si="36"/>
        <v/>
      </c>
      <c r="Y201" s="35"/>
      <c r="Z201" s="34" t="str">
        <f t="shared" si="37"/>
        <v/>
      </c>
      <c r="AA201" s="80" t="str">
        <f t="shared" ref="AA201:AA214" si="38">IF(I201&lt;&gt;"",IF(I201=I200,AA200,AA200+1),"")</f>
        <v/>
      </c>
    </row>
    <row r="202" spans="1:27" ht="25.5" customHeight="1" x14ac:dyDescent="0.25">
      <c r="A202" s="17"/>
      <c r="B202" s="78" t="str">
        <f t="shared" si="30"/>
        <v/>
      </c>
      <c r="L202" s="31" t="str">
        <f t="shared" si="31"/>
        <v/>
      </c>
      <c r="N202" s="50" t="str">
        <f t="shared" si="32"/>
        <v/>
      </c>
      <c r="Q202" s="32" t="str">
        <f t="shared" si="33"/>
        <v/>
      </c>
      <c r="T202" s="34">
        <f t="shared" si="34"/>
        <v>0</v>
      </c>
      <c r="U202" s="34">
        <f t="shared" si="35"/>
        <v>0</v>
      </c>
      <c r="X202" s="72" t="str">
        <f t="shared" si="36"/>
        <v/>
      </c>
      <c r="Y202" s="35"/>
      <c r="Z202" s="34" t="str">
        <f t="shared" si="37"/>
        <v/>
      </c>
      <c r="AA202" s="80" t="str">
        <f t="shared" si="38"/>
        <v/>
      </c>
    </row>
    <row r="203" spans="1:27" ht="25.5" customHeight="1" x14ac:dyDescent="0.25">
      <c r="A203" s="17"/>
      <c r="B203" s="78" t="str">
        <f t="shared" si="30"/>
        <v/>
      </c>
      <c r="L203" s="31" t="str">
        <f t="shared" si="31"/>
        <v/>
      </c>
      <c r="M203" s="86"/>
      <c r="N203" s="50" t="str">
        <f t="shared" si="32"/>
        <v/>
      </c>
      <c r="Q203" s="32" t="str">
        <f t="shared" si="33"/>
        <v/>
      </c>
      <c r="T203" s="34">
        <f t="shared" si="34"/>
        <v>0</v>
      </c>
      <c r="U203" s="34">
        <f t="shared" si="35"/>
        <v>0</v>
      </c>
      <c r="X203" s="72" t="str">
        <f t="shared" si="36"/>
        <v/>
      </c>
      <c r="Y203" s="35"/>
      <c r="Z203" s="34" t="str">
        <f t="shared" si="37"/>
        <v/>
      </c>
      <c r="AA203" s="80" t="str">
        <f t="shared" si="38"/>
        <v/>
      </c>
    </row>
    <row r="204" spans="1:27" ht="25.5" customHeight="1" x14ac:dyDescent="0.25">
      <c r="A204" s="17"/>
      <c r="B204" s="78" t="str">
        <f t="shared" si="30"/>
        <v/>
      </c>
      <c r="L204" s="31" t="str">
        <f t="shared" si="31"/>
        <v/>
      </c>
      <c r="M204" s="86"/>
      <c r="N204" s="50" t="str">
        <f t="shared" si="32"/>
        <v/>
      </c>
      <c r="Q204" s="32" t="str">
        <f t="shared" si="33"/>
        <v/>
      </c>
      <c r="T204" s="34">
        <f t="shared" si="34"/>
        <v>0</v>
      </c>
      <c r="U204" s="34">
        <f t="shared" si="35"/>
        <v>0</v>
      </c>
      <c r="X204" s="72" t="str">
        <f t="shared" si="36"/>
        <v/>
      </c>
      <c r="Y204" s="35"/>
      <c r="Z204" s="34" t="str">
        <f t="shared" si="37"/>
        <v/>
      </c>
      <c r="AA204" s="80" t="str">
        <f t="shared" si="38"/>
        <v/>
      </c>
    </row>
    <row r="205" spans="1:27" ht="25.5" customHeight="1" x14ac:dyDescent="0.25">
      <c r="A205" s="17"/>
      <c r="B205" s="78" t="str">
        <f t="shared" si="30"/>
        <v/>
      </c>
      <c r="L205" s="31" t="str">
        <f t="shared" si="31"/>
        <v/>
      </c>
      <c r="M205" s="86"/>
      <c r="N205" s="50" t="str">
        <f t="shared" si="32"/>
        <v/>
      </c>
      <c r="Q205" s="32" t="str">
        <f t="shared" si="33"/>
        <v/>
      </c>
      <c r="T205" s="34">
        <f t="shared" si="34"/>
        <v>0</v>
      </c>
      <c r="U205" s="34">
        <f t="shared" si="35"/>
        <v>0</v>
      </c>
      <c r="X205" s="72" t="str">
        <f t="shared" si="36"/>
        <v/>
      </c>
      <c r="Y205" s="35"/>
      <c r="Z205" s="34" t="str">
        <f t="shared" si="37"/>
        <v/>
      </c>
      <c r="AA205" s="80" t="str">
        <f t="shared" si="38"/>
        <v/>
      </c>
    </row>
    <row r="206" spans="1:27" ht="25.5" customHeight="1" x14ac:dyDescent="0.25">
      <c r="A206" s="17"/>
      <c r="B206" s="78" t="str">
        <f t="shared" si="30"/>
        <v/>
      </c>
      <c r="L206" s="31" t="str">
        <f t="shared" si="31"/>
        <v/>
      </c>
      <c r="M206" s="86"/>
      <c r="N206" s="50" t="str">
        <f t="shared" si="32"/>
        <v/>
      </c>
      <c r="Q206" s="32" t="str">
        <f t="shared" si="33"/>
        <v/>
      </c>
      <c r="T206" s="34">
        <f t="shared" si="34"/>
        <v>0</v>
      </c>
      <c r="U206" s="34">
        <f t="shared" si="35"/>
        <v>0</v>
      </c>
      <c r="X206" s="72" t="str">
        <f t="shared" si="36"/>
        <v/>
      </c>
      <c r="Y206" s="35"/>
      <c r="Z206" s="34" t="str">
        <f t="shared" si="37"/>
        <v/>
      </c>
      <c r="AA206" s="80" t="str">
        <f t="shared" si="38"/>
        <v/>
      </c>
    </row>
    <row r="207" spans="1:27" ht="25.5" customHeight="1" x14ac:dyDescent="0.25">
      <c r="A207" s="17"/>
      <c r="B207" s="78" t="str">
        <f t="shared" si="30"/>
        <v/>
      </c>
      <c r="L207" s="31" t="str">
        <f t="shared" si="31"/>
        <v/>
      </c>
      <c r="M207" s="86"/>
      <c r="N207" s="50" t="str">
        <f t="shared" si="32"/>
        <v/>
      </c>
      <c r="Q207" s="32" t="str">
        <f t="shared" si="33"/>
        <v/>
      </c>
      <c r="T207" s="34">
        <f t="shared" si="34"/>
        <v>0</v>
      </c>
      <c r="U207" s="34">
        <f t="shared" si="35"/>
        <v>0</v>
      </c>
      <c r="X207" s="72" t="str">
        <f t="shared" si="36"/>
        <v/>
      </c>
      <c r="Y207" s="35"/>
      <c r="Z207" s="34" t="str">
        <f t="shared" si="37"/>
        <v/>
      </c>
      <c r="AA207" s="80" t="str">
        <f t="shared" si="38"/>
        <v/>
      </c>
    </row>
    <row r="208" spans="1:27" ht="25.5" customHeight="1" x14ac:dyDescent="0.25">
      <c r="A208" s="17"/>
      <c r="B208" s="78" t="str">
        <f t="shared" si="30"/>
        <v/>
      </c>
      <c r="L208" s="31" t="str">
        <f t="shared" si="31"/>
        <v/>
      </c>
      <c r="M208" s="86"/>
      <c r="N208" s="50" t="str">
        <f t="shared" si="32"/>
        <v/>
      </c>
      <c r="Q208" s="32" t="str">
        <f t="shared" si="33"/>
        <v/>
      </c>
      <c r="T208" s="34">
        <f t="shared" si="34"/>
        <v>0</v>
      </c>
      <c r="U208" s="34">
        <f t="shared" si="35"/>
        <v>0</v>
      </c>
      <c r="X208" s="72" t="str">
        <f t="shared" si="36"/>
        <v/>
      </c>
      <c r="Y208" s="35"/>
      <c r="Z208" s="34" t="str">
        <f t="shared" si="37"/>
        <v/>
      </c>
      <c r="AA208" s="80" t="str">
        <f t="shared" si="38"/>
        <v/>
      </c>
    </row>
    <row r="209" spans="1:27" ht="25.5" customHeight="1" x14ac:dyDescent="0.25">
      <c r="A209" s="17"/>
      <c r="B209" s="78" t="str">
        <f t="shared" si="30"/>
        <v/>
      </c>
      <c r="L209" s="31" t="str">
        <f t="shared" si="31"/>
        <v/>
      </c>
      <c r="M209" s="86"/>
      <c r="N209" s="50" t="str">
        <f t="shared" si="32"/>
        <v/>
      </c>
      <c r="Q209" s="32" t="str">
        <f t="shared" si="33"/>
        <v/>
      </c>
      <c r="T209" s="34">
        <f t="shared" si="34"/>
        <v>0</v>
      </c>
      <c r="U209" s="34">
        <f t="shared" si="35"/>
        <v>0</v>
      </c>
      <c r="X209" s="72" t="str">
        <f t="shared" si="36"/>
        <v/>
      </c>
      <c r="Y209" s="35"/>
      <c r="Z209" s="34" t="str">
        <f t="shared" si="37"/>
        <v/>
      </c>
      <c r="AA209" s="80" t="str">
        <f t="shared" si="38"/>
        <v/>
      </c>
    </row>
    <row r="210" spans="1:27" ht="25.5" customHeight="1" x14ac:dyDescent="0.25">
      <c r="A210" s="17"/>
      <c r="B210" s="78" t="str">
        <f t="shared" si="30"/>
        <v/>
      </c>
      <c r="L210" s="31" t="str">
        <f t="shared" si="31"/>
        <v/>
      </c>
      <c r="M210" s="86"/>
      <c r="N210" s="50" t="str">
        <f t="shared" si="32"/>
        <v/>
      </c>
      <c r="Q210" s="32" t="str">
        <f t="shared" si="33"/>
        <v/>
      </c>
      <c r="T210" s="34">
        <f t="shared" si="34"/>
        <v>0</v>
      </c>
      <c r="U210" s="34">
        <f t="shared" si="35"/>
        <v>0</v>
      </c>
      <c r="X210" s="72" t="str">
        <f t="shared" si="36"/>
        <v/>
      </c>
      <c r="Y210" s="35"/>
      <c r="Z210" s="34" t="str">
        <f t="shared" si="37"/>
        <v/>
      </c>
      <c r="AA210" s="80" t="str">
        <f t="shared" si="38"/>
        <v/>
      </c>
    </row>
    <row r="211" spans="1:27" ht="25.5" customHeight="1" x14ac:dyDescent="0.25">
      <c r="A211" s="17"/>
      <c r="B211" s="78" t="str">
        <f t="shared" si="30"/>
        <v/>
      </c>
      <c r="L211" s="31" t="str">
        <f t="shared" si="31"/>
        <v/>
      </c>
      <c r="M211" s="86"/>
      <c r="N211" s="50" t="str">
        <f t="shared" si="32"/>
        <v/>
      </c>
      <c r="Q211" s="32" t="str">
        <f t="shared" si="33"/>
        <v/>
      </c>
      <c r="T211" s="34">
        <f t="shared" si="34"/>
        <v>0</v>
      </c>
      <c r="U211" s="34">
        <f t="shared" si="35"/>
        <v>0</v>
      </c>
      <c r="X211" s="72" t="str">
        <f t="shared" si="36"/>
        <v/>
      </c>
      <c r="Y211" s="35"/>
      <c r="Z211" s="34" t="str">
        <f t="shared" si="37"/>
        <v/>
      </c>
      <c r="AA211" s="80" t="str">
        <f t="shared" si="38"/>
        <v/>
      </c>
    </row>
    <row r="212" spans="1:27" ht="25.5" customHeight="1" x14ac:dyDescent="0.25">
      <c r="A212" s="17"/>
      <c r="B212" s="78" t="str">
        <f t="shared" si="30"/>
        <v/>
      </c>
      <c r="L212" s="31" t="str">
        <f t="shared" si="31"/>
        <v/>
      </c>
      <c r="N212" s="50" t="str">
        <f t="shared" si="32"/>
        <v/>
      </c>
      <c r="Q212" s="32" t="str">
        <f t="shared" si="33"/>
        <v/>
      </c>
      <c r="T212" s="34">
        <f t="shared" si="34"/>
        <v>0</v>
      </c>
      <c r="U212" s="34">
        <f t="shared" si="35"/>
        <v>0</v>
      </c>
      <c r="X212" s="72" t="str">
        <f t="shared" si="36"/>
        <v/>
      </c>
      <c r="Y212" s="35"/>
      <c r="Z212" s="34" t="str">
        <f t="shared" si="37"/>
        <v/>
      </c>
      <c r="AA212" s="80" t="str">
        <f t="shared" si="38"/>
        <v/>
      </c>
    </row>
    <row r="213" spans="1:27" ht="25.5" customHeight="1" x14ac:dyDescent="0.25">
      <c r="A213" s="17"/>
      <c r="B213" s="78" t="str">
        <f t="shared" si="30"/>
        <v/>
      </c>
      <c r="L213" s="31" t="str">
        <f t="shared" si="31"/>
        <v/>
      </c>
      <c r="N213" s="50" t="str">
        <f t="shared" si="32"/>
        <v/>
      </c>
      <c r="Q213" s="32" t="str">
        <f t="shared" si="33"/>
        <v/>
      </c>
      <c r="T213" s="34">
        <f t="shared" si="34"/>
        <v>0</v>
      </c>
      <c r="U213" s="34">
        <f t="shared" si="35"/>
        <v>0</v>
      </c>
      <c r="X213" s="72" t="str">
        <f t="shared" si="36"/>
        <v/>
      </c>
      <c r="Y213" s="35"/>
      <c r="Z213" s="34" t="str">
        <f t="shared" si="37"/>
        <v/>
      </c>
      <c r="AA213" s="80" t="str">
        <f t="shared" si="38"/>
        <v/>
      </c>
    </row>
    <row r="214" spans="1:27" ht="25.5" customHeight="1" x14ac:dyDescent="0.25">
      <c r="A214" s="17"/>
      <c r="B214" s="78" t="str">
        <f t="shared" si="30"/>
        <v/>
      </c>
      <c r="L214" s="31" t="str">
        <f t="shared" si="31"/>
        <v/>
      </c>
      <c r="N214" s="50" t="str">
        <f t="shared" si="32"/>
        <v/>
      </c>
      <c r="Q214" s="32" t="str">
        <f t="shared" si="33"/>
        <v/>
      </c>
      <c r="T214" s="34">
        <f t="shared" si="34"/>
        <v>0</v>
      </c>
      <c r="U214" s="34">
        <f t="shared" si="35"/>
        <v>0</v>
      </c>
      <c r="X214" s="72" t="str">
        <f t="shared" si="36"/>
        <v/>
      </c>
      <c r="Y214" s="35"/>
      <c r="Z214" s="34" t="str">
        <f t="shared" si="37"/>
        <v/>
      </c>
      <c r="AA214" s="80" t="str">
        <f t="shared" si="38"/>
        <v/>
      </c>
    </row>
    <row r="215" spans="1:27" ht="25.5" customHeight="1" x14ac:dyDescent="0.25"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/>
      </c>
      <c r="L215" s="31" t="str">
        <f t="shared" ref="L215:L257" si="40">IF(K215&lt;&gt;"",VLOOKUP(K215,tenhang,2,0),"")</f>
        <v/>
      </c>
      <c r="N215" s="50" t="str">
        <f t="shared" ref="N215:N258" si="41">IF(K215&lt;&gt;"","K-C6","")</f>
        <v/>
      </c>
      <c r="Q215" s="32" t="str">
        <f t="shared" ref="Q215:Q257" si="42">IF(K215&lt;&gt;"",VLOOKUP(K215,tenhang,3,0),"")</f>
        <v/>
      </c>
      <c r="T215" s="34">
        <f t="shared" ref="T215:T258" si="43">IF(K215&lt;&gt;"",VLOOKUP(K215,tenhang,4,0),0)</f>
        <v>0</v>
      </c>
      <c r="U215" s="34">
        <f t="shared" ref="U215:U258" si="44">R215*T215</f>
        <v>0</v>
      </c>
      <c r="X215" s="72" t="str">
        <f t="shared" ref="X215:X258" si="45">IF(K215&lt;&gt;"",8,"")</f>
        <v/>
      </c>
      <c r="Y215" s="35"/>
      <c r="Z215" s="34" t="str">
        <f t="shared" ref="Z215:Z258" si="46">IF(K215&lt;&gt;"",ROUND(U215*X215*1%,0),"")</f>
        <v/>
      </c>
      <c r="AA215" s="80" t="str">
        <f t="shared" ref="AA215:AA259" si="47">IF(I215&lt;&gt;"",IF(I215=I214,AA214,AA214+1),"")</f>
        <v/>
      </c>
    </row>
    <row r="216" spans="1:27" ht="25.5" customHeight="1" x14ac:dyDescent="0.25">
      <c r="B216" s="78" t="str">
        <f t="shared" si="39"/>
        <v/>
      </c>
      <c r="L216" s="31" t="str">
        <f t="shared" si="40"/>
        <v/>
      </c>
      <c r="N216" s="50" t="str">
        <f t="shared" si="41"/>
        <v/>
      </c>
      <c r="Q216" s="32" t="str">
        <f t="shared" si="42"/>
        <v/>
      </c>
      <c r="T216" s="34">
        <f t="shared" si="43"/>
        <v>0</v>
      </c>
      <c r="U216" s="34">
        <f t="shared" si="44"/>
        <v>0</v>
      </c>
      <c r="X216" s="72" t="str">
        <f t="shared" si="45"/>
        <v/>
      </c>
      <c r="Y216" s="35"/>
      <c r="Z216" s="34" t="str">
        <f t="shared" si="46"/>
        <v/>
      </c>
      <c r="AA216" s="80" t="str">
        <f t="shared" si="47"/>
        <v/>
      </c>
    </row>
    <row r="217" spans="1:27" ht="25.5" customHeight="1" x14ac:dyDescent="0.25">
      <c r="B217" s="78" t="str">
        <f t="shared" si="39"/>
        <v/>
      </c>
      <c r="L217" s="31" t="str">
        <f t="shared" si="40"/>
        <v/>
      </c>
      <c r="N217" s="50" t="str">
        <f t="shared" si="41"/>
        <v/>
      </c>
      <c r="Q217" s="32" t="str">
        <f t="shared" si="42"/>
        <v/>
      </c>
      <c r="T217" s="34">
        <f t="shared" si="43"/>
        <v>0</v>
      </c>
      <c r="U217" s="34">
        <f t="shared" si="44"/>
        <v>0</v>
      </c>
      <c r="X217" s="72" t="str">
        <f t="shared" si="45"/>
        <v/>
      </c>
      <c r="Y217" s="35"/>
      <c r="Z217" s="34" t="str">
        <f t="shared" si="46"/>
        <v/>
      </c>
      <c r="AA217" s="80" t="str">
        <f t="shared" si="47"/>
        <v/>
      </c>
    </row>
    <row r="218" spans="1:27" ht="25.5" customHeight="1" x14ac:dyDescent="0.25">
      <c r="B218" s="78" t="str">
        <f t="shared" si="39"/>
        <v/>
      </c>
      <c r="L218" s="31" t="str">
        <f t="shared" si="40"/>
        <v/>
      </c>
      <c r="N218" s="50" t="str">
        <f t="shared" si="41"/>
        <v/>
      </c>
      <c r="Q218" s="32" t="str">
        <f t="shared" si="42"/>
        <v/>
      </c>
      <c r="T218" s="34">
        <f t="shared" si="43"/>
        <v>0</v>
      </c>
      <c r="U218" s="34">
        <f t="shared" si="44"/>
        <v>0</v>
      </c>
      <c r="X218" s="72" t="str">
        <f t="shared" si="45"/>
        <v/>
      </c>
      <c r="Y218" s="35"/>
      <c r="Z218" s="34" t="str">
        <f t="shared" si="46"/>
        <v/>
      </c>
      <c r="AA218" s="80" t="str">
        <f t="shared" si="47"/>
        <v/>
      </c>
    </row>
    <row r="219" spans="1:27" ht="25.5" customHeight="1" x14ac:dyDescent="0.25">
      <c r="B219" s="78" t="str">
        <f t="shared" si="39"/>
        <v/>
      </c>
      <c r="L219" s="31" t="str">
        <f t="shared" si="40"/>
        <v/>
      </c>
      <c r="N219" s="50" t="str">
        <f t="shared" si="41"/>
        <v/>
      </c>
      <c r="Q219" s="32" t="str">
        <f t="shared" si="42"/>
        <v/>
      </c>
      <c r="T219" s="34">
        <f t="shared" si="43"/>
        <v>0</v>
      </c>
      <c r="U219" s="34">
        <f t="shared" si="44"/>
        <v>0</v>
      </c>
      <c r="X219" s="72" t="str">
        <f t="shared" si="45"/>
        <v/>
      </c>
      <c r="Y219" s="35"/>
      <c r="Z219" s="34" t="str">
        <f t="shared" si="46"/>
        <v/>
      </c>
      <c r="AA219" s="80" t="str">
        <f t="shared" si="47"/>
        <v/>
      </c>
    </row>
    <row r="220" spans="1:27" ht="25.5" customHeight="1" x14ac:dyDescent="0.25">
      <c r="B220" s="78" t="str">
        <f t="shared" si="39"/>
        <v/>
      </c>
      <c r="L220" s="31" t="str">
        <f t="shared" si="40"/>
        <v/>
      </c>
      <c r="N220" s="50" t="str">
        <f t="shared" si="41"/>
        <v/>
      </c>
      <c r="Q220" s="32" t="str">
        <f t="shared" si="42"/>
        <v/>
      </c>
      <c r="T220" s="34">
        <f t="shared" si="43"/>
        <v>0</v>
      </c>
      <c r="U220" s="34">
        <f t="shared" si="44"/>
        <v>0</v>
      </c>
      <c r="X220" s="72" t="str">
        <f t="shared" si="45"/>
        <v/>
      </c>
      <c r="Y220" s="35"/>
      <c r="Z220" s="34" t="str">
        <f t="shared" si="46"/>
        <v/>
      </c>
      <c r="AA220" s="80" t="str">
        <f t="shared" si="47"/>
        <v/>
      </c>
    </row>
    <row r="221" spans="1:27" ht="25.5" customHeight="1" x14ac:dyDescent="0.25">
      <c r="B221" s="78" t="str">
        <f t="shared" si="39"/>
        <v/>
      </c>
      <c r="L221" s="31" t="str">
        <f t="shared" si="40"/>
        <v/>
      </c>
      <c r="N221" s="50" t="str">
        <f t="shared" si="41"/>
        <v/>
      </c>
      <c r="Q221" s="32" t="str">
        <f t="shared" si="42"/>
        <v/>
      </c>
      <c r="T221" s="34">
        <f t="shared" si="43"/>
        <v>0</v>
      </c>
      <c r="U221" s="34">
        <f t="shared" si="44"/>
        <v>0</v>
      </c>
      <c r="X221" s="72" t="str">
        <f t="shared" si="45"/>
        <v/>
      </c>
      <c r="Y221" s="35"/>
      <c r="Z221" s="34" t="str">
        <f t="shared" si="46"/>
        <v/>
      </c>
      <c r="AA221" s="80" t="str">
        <f t="shared" si="47"/>
        <v/>
      </c>
    </row>
    <row r="222" spans="1:27" ht="25.5" customHeight="1" x14ac:dyDescent="0.25">
      <c r="B222" s="78" t="str">
        <f t="shared" si="39"/>
        <v/>
      </c>
      <c r="L222" s="31" t="str">
        <f t="shared" si="40"/>
        <v/>
      </c>
      <c r="N222" s="50" t="str">
        <f t="shared" si="41"/>
        <v/>
      </c>
      <c r="Q222" s="32" t="str">
        <f t="shared" si="42"/>
        <v/>
      </c>
      <c r="T222" s="34">
        <f t="shared" si="43"/>
        <v>0</v>
      </c>
      <c r="U222" s="34">
        <f t="shared" si="44"/>
        <v>0</v>
      </c>
      <c r="X222" s="72" t="str">
        <f t="shared" si="45"/>
        <v/>
      </c>
      <c r="Y222" s="35"/>
      <c r="Z222" s="34" t="str">
        <f t="shared" si="46"/>
        <v/>
      </c>
      <c r="AA222" s="80" t="str">
        <f t="shared" si="47"/>
        <v/>
      </c>
    </row>
    <row r="223" spans="1:27" ht="25.5" customHeight="1" x14ac:dyDescent="0.25">
      <c r="B223" s="78" t="str">
        <f t="shared" si="39"/>
        <v/>
      </c>
      <c r="L223" s="31" t="str">
        <f t="shared" si="40"/>
        <v/>
      </c>
      <c r="N223" s="50" t="str">
        <f t="shared" si="41"/>
        <v/>
      </c>
      <c r="Q223" s="32" t="str">
        <f t="shared" si="42"/>
        <v/>
      </c>
      <c r="T223" s="34">
        <f t="shared" si="43"/>
        <v>0</v>
      </c>
      <c r="U223" s="34">
        <f t="shared" si="44"/>
        <v>0</v>
      </c>
      <c r="X223" s="72" t="str">
        <f t="shared" si="45"/>
        <v/>
      </c>
      <c r="Y223" s="35"/>
      <c r="Z223" s="34" t="str">
        <f t="shared" si="46"/>
        <v/>
      </c>
      <c r="AA223" s="80" t="str">
        <f t="shared" si="47"/>
        <v/>
      </c>
    </row>
    <row r="224" spans="1:27" ht="25.5" customHeight="1" x14ac:dyDescent="0.25">
      <c r="B224" s="78" t="str">
        <f t="shared" si="39"/>
        <v/>
      </c>
      <c r="L224" s="31" t="str">
        <f t="shared" si="40"/>
        <v/>
      </c>
      <c r="N224" s="50" t="str">
        <f t="shared" si="41"/>
        <v/>
      </c>
      <c r="Q224" s="32" t="str">
        <f t="shared" si="42"/>
        <v/>
      </c>
      <c r="T224" s="34">
        <f t="shared" si="43"/>
        <v>0</v>
      </c>
      <c r="U224" s="34">
        <f t="shared" si="44"/>
        <v>0</v>
      </c>
      <c r="X224" s="72" t="str">
        <f t="shared" si="45"/>
        <v/>
      </c>
      <c r="Y224" s="35"/>
      <c r="Z224" s="34" t="str">
        <f t="shared" si="46"/>
        <v/>
      </c>
      <c r="AA224" s="80" t="str">
        <f t="shared" si="47"/>
        <v/>
      </c>
    </row>
    <row r="225" spans="2:27" ht="25.5" customHeight="1" x14ac:dyDescent="0.25">
      <c r="B225" s="78" t="str">
        <f t="shared" si="39"/>
        <v/>
      </c>
      <c r="L225" s="31" t="str">
        <f t="shared" si="40"/>
        <v/>
      </c>
      <c r="N225" s="50" t="str">
        <f t="shared" si="41"/>
        <v/>
      </c>
      <c r="Q225" s="32" t="str">
        <f t="shared" si="42"/>
        <v/>
      </c>
      <c r="T225" s="34">
        <f t="shared" si="43"/>
        <v>0</v>
      </c>
      <c r="U225" s="34">
        <f t="shared" si="44"/>
        <v>0</v>
      </c>
      <c r="X225" s="72" t="str">
        <f t="shared" si="45"/>
        <v/>
      </c>
      <c r="Y225" s="35"/>
      <c r="Z225" s="34" t="str">
        <f t="shared" si="46"/>
        <v/>
      </c>
      <c r="AA225" s="80" t="str">
        <f t="shared" si="47"/>
        <v/>
      </c>
    </row>
    <row r="226" spans="2:27" ht="25.5" customHeight="1" x14ac:dyDescent="0.25">
      <c r="B226" s="78" t="str">
        <f t="shared" si="39"/>
        <v/>
      </c>
      <c r="L226" s="31" t="str">
        <f t="shared" si="40"/>
        <v/>
      </c>
      <c r="N226" s="50" t="str">
        <f t="shared" si="41"/>
        <v/>
      </c>
      <c r="Q226" s="32" t="str">
        <f t="shared" si="42"/>
        <v/>
      </c>
      <c r="T226" s="34">
        <f t="shared" si="43"/>
        <v>0</v>
      </c>
      <c r="U226" s="34">
        <f t="shared" si="44"/>
        <v>0</v>
      </c>
      <c r="X226" s="72" t="str">
        <f t="shared" si="45"/>
        <v/>
      </c>
      <c r="Y226" s="35"/>
      <c r="Z226" s="34" t="str">
        <f t="shared" si="46"/>
        <v/>
      </c>
      <c r="AA226" s="80" t="str">
        <f t="shared" si="47"/>
        <v/>
      </c>
    </row>
    <row r="227" spans="2:27" ht="25.5" customHeight="1" x14ac:dyDescent="0.25">
      <c r="B227" s="78" t="str">
        <f t="shared" si="39"/>
        <v/>
      </c>
      <c r="L227" s="31" t="str">
        <f t="shared" si="40"/>
        <v/>
      </c>
      <c r="N227" s="50" t="str">
        <f t="shared" si="41"/>
        <v/>
      </c>
      <c r="Q227" s="32" t="str">
        <f t="shared" si="42"/>
        <v/>
      </c>
      <c r="T227" s="34">
        <f t="shared" si="43"/>
        <v>0</v>
      </c>
      <c r="U227" s="34">
        <f t="shared" si="44"/>
        <v>0</v>
      </c>
      <c r="X227" s="72" t="str">
        <f t="shared" si="45"/>
        <v/>
      </c>
      <c r="Y227" s="35"/>
      <c r="Z227" s="34" t="str">
        <f t="shared" si="46"/>
        <v/>
      </c>
      <c r="AA227" s="80" t="str">
        <f t="shared" si="47"/>
        <v/>
      </c>
    </row>
    <row r="228" spans="2:27" ht="25.5" customHeight="1" x14ac:dyDescent="0.25">
      <c r="B228" s="78" t="str">
        <f t="shared" si="39"/>
        <v/>
      </c>
      <c r="L228" s="31" t="str">
        <f t="shared" si="40"/>
        <v/>
      </c>
      <c r="N228" s="50" t="str">
        <f t="shared" si="41"/>
        <v/>
      </c>
      <c r="Q228" s="32" t="str">
        <f t="shared" si="42"/>
        <v/>
      </c>
      <c r="T228" s="34">
        <f t="shared" si="43"/>
        <v>0</v>
      </c>
      <c r="U228" s="34">
        <f t="shared" si="44"/>
        <v>0</v>
      </c>
      <c r="X228" s="72" t="str">
        <f t="shared" si="45"/>
        <v/>
      </c>
      <c r="Y228" s="35"/>
      <c r="Z228" s="34" t="str">
        <f t="shared" si="46"/>
        <v/>
      </c>
      <c r="AA228" s="80" t="str">
        <f t="shared" si="47"/>
        <v/>
      </c>
    </row>
    <row r="229" spans="2:27" ht="25.5" customHeight="1" x14ac:dyDescent="0.25">
      <c r="B229" s="78" t="str">
        <f t="shared" si="39"/>
        <v/>
      </c>
      <c r="L229" s="31" t="str">
        <f t="shared" si="40"/>
        <v/>
      </c>
      <c r="N229" s="50" t="str">
        <f t="shared" si="41"/>
        <v/>
      </c>
      <c r="Q229" s="32" t="str">
        <f t="shared" si="42"/>
        <v/>
      </c>
      <c r="T229" s="34">
        <f t="shared" si="43"/>
        <v>0</v>
      </c>
      <c r="U229" s="34">
        <f t="shared" si="44"/>
        <v>0</v>
      </c>
      <c r="X229" s="72" t="str">
        <f t="shared" si="45"/>
        <v/>
      </c>
      <c r="Y229" s="35"/>
      <c r="Z229" s="34" t="str">
        <f t="shared" si="46"/>
        <v/>
      </c>
      <c r="AA229" s="80" t="str">
        <f t="shared" si="47"/>
        <v/>
      </c>
    </row>
    <row r="230" spans="2:27" ht="25.5" customHeight="1" x14ac:dyDescent="0.25">
      <c r="B230" s="78" t="str">
        <f t="shared" si="39"/>
        <v/>
      </c>
      <c r="L230" s="31" t="str">
        <f t="shared" si="40"/>
        <v/>
      </c>
      <c r="N230" s="50" t="str">
        <f t="shared" si="41"/>
        <v/>
      </c>
      <c r="Q230" s="32" t="str">
        <f t="shared" si="42"/>
        <v/>
      </c>
      <c r="T230" s="34">
        <f t="shared" si="43"/>
        <v>0</v>
      </c>
      <c r="U230" s="34">
        <f t="shared" si="44"/>
        <v>0</v>
      </c>
      <c r="X230" s="72" t="str">
        <f t="shared" si="45"/>
        <v/>
      </c>
      <c r="Y230" s="35"/>
      <c r="Z230" s="34" t="str">
        <f t="shared" si="46"/>
        <v/>
      </c>
      <c r="AA230" s="80" t="str">
        <f t="shared" si="47"/>
        <v/>
      </c>
    </row>
    <row r="231" spans="2:27" ht="25.5" customHeight="1" x14ac:dyDescent="0.25">
      <c r="B231" s="78" t="str">
        <f t="shared" si="39"/>
        <v/>
      </c>
      <c r="L231" s="31" t="str">
        <f t="shared" si="40"/>
        <v/>
      </c>
      <c r="N231" s="50" t="str">
        <f t="shared" si="41"/>
        <v/>
      </c>
      <c r="Q231" s="32" t="str">
        <f t="shared" si="42"/>
        <v/>
      </c>
      <c r="T231" s="34">
        <f t="shared" si="43"/>
        <v>0</v>
      </c>
      <c r="U231" s="34">
        <f t="shared" si="44"/>
        <v>0</v>
      </c>
      <c r="X231" s="72" t="str">
        <f t="shared" si="45"/>
        <v/>
      </c>
      <c r="Y231" s="35"/>
      <c r="Z231" s="34" t="str">
        <f t="shared" si="46"/>
        <v/>
      </c>
      <c r="AA231" s="80" t="str">
        <f t="shared" si="47"/>
        <v/>
      </c>
    </row>
    <row r="232" spans="2:27" ht="25.5" customHeight="1" x14ac:dyDescent="0.25">
      <c r="B232" s="78" t="str">
        <f t="shared" si="39"/>
        <v/>
      </c>
      <c r="L232" s="31" t="str">
        <f t="shared" si="40"/>
        <v/>
      </c>
      <c r="N232" s="50" t="str">
        <f t="shared" si="41"/>
        <v/>
      </c>
      <c r="Q232" s="32" t="str">
        <f t="shared" si="42"/>
        <v/>
      </c>
      <c r="T232" s="34">
        <f t="shared" si="43"/>
        <v>0</v>
      </c>
      <c r="U232" s="34">
        <f t="shared" si="44"/>
        <v>0</v>
      </c>
      <c r="X232" s="72" t="str">
        <f t="shared" si="45"/>
        <v/>
      </c>
      <c r="Y232" s="35"/>
      <c r="Z232" s="34" t="str">
        <f t="shared" si="46"/>
        <v/>
      </c>
      <c r="AA232" s="80" t="str">
        <f t="shared" si="47"/>
        <v/>
      </c>
    </row>
    <row r="233" spans="2:27" ht="25.5" customHeight="1" x14ac:dyDescent="0.25">
      <c r="B233" s="78" t="str">
        <f t="shared" si="39"/>
        <v/>
      </c>
      <c r="L233" s="31" t="str">
        <f t="shared" si="40"/>
        <v/>
      </c>
      <c r="N233" s="50" t="str">
        <f t="shared" si="41"/>
        <v/>
      </c>
      <c r="Q233" s="32" t="str">
        <f t="shared" si="42"/>
        <v/>
      </c>
      <c r="T233" s="34">
        <f t="shared" si="43"/>
        <v>0</v>
      </c>
      <c r="U233" s="34">
        <f t="shared" si="44"/>
        <v>0</v>
      </c>
      <c r="X233" s="72" t="str">
        <f t="shared" si="45"/>
        <v/>
      </c>
      <c r="Y233" s="35"/>
      <c r="Z233" s="34" t="str">
        <f t="shared" si="46"/>
        <v/>
      </c>
      <c r="AA233" s="80" t="str">
        <f t="shared" si="47"/>
        <v/>
      </c>
    </row>
    <row r="234" spans="2:27" ht="25.5" customHeight="1" x14ac:dyDescent="0.25">
      <c r="B234" s="78" t="str">
        <f t="shared" si="39"/>
        <v/>
      </c>
      <c r="L234" s="31" t="str">
        <f t="shared" si="40"/>
        <v/>
      </c>
      <c r="N234" s="50" t="str">
        <f t="shared" si="41"/>
        <v/>
      </c>
      <c r="Q234" s="32" t="str">
        <f t="shared" si="42"/>
        <v/>
      </c>
      <c r="T234" s="34">
        <f t="shared" si="43"/>
        <v>0</v>
      </c>
      <c r="U234" s="34">
        <f t="shared" si="44"/>
        <v>0</v>
      </c>
      <c r="X234" s="72" t="str">
        <f t="shared" si="45"/>
        <v/>
      </c>
      <c r="Y234" s="35"/>
      <c r="Z234" s="34" t="str">
        <f t="shared" si="46"/>
        <v/>
      </c>
      <c r="AA234" s="80" t="str">
        <f t="shared" si="47"/>
        <v/>
      </c>
    </row>
    <row r="235" spans="2:27" ht="25.5" customHeight="1" x14ac:dyDescent="0.25">
      <c r="B235" s="78" t="str">
        <f t="shared" si="39"/>
        <v/>
      </c>
      <c r="L235" s="31" t="str">
        <f t="shared" si="40"/>
        <v/>
      </c>
      <c r="N235" s="50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2" t="str">
        <f t="shared" si="45"/>
        <v/>
      </c>
      <c r="Y235" s="35"/>
      <c r="Z235" s="34" t="str">
        <f t="shared" si="46"/>
        <v/>
      </c>
      <c r="AA235" s="80" t="str">
        <f t="shared" si="47"/>
        <v/>
      </c>
    </row>
    <row r="236" spans="2:27" ht="25.5" customHeight="1" x14ac:dyDescent="0.25">
      <c r="B236" s="78" t="str">
        <f t="shared" si="39"/>
        <v/>
      </c>
      <c r="L236" s="31" t="str">
        <f t="shared" si="40"/>
        <v/>
      </c>
      <c r="N236" s="50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2" t="str">
        <f t="shared" si="45"/>
        <v/>
      </c>
      <c r="Y236" s="35"/>
      <c r="Z236" s="34" t="str">
        <f t="shared" si="46"/>
        <v/>
      </c>
      <c r="AA236" s="80" t="str">
        <f t="shared" si="47"/>
        <v/>
      </c>
    </row>
    <row r="237" spans="2:27" ht="25.5" customHeight="1" x14ac:dyDescent="0.25">
      <c r="B237" s="78" t="str">
        <f t="shared" si="39"/>
        <v/>
      </c>
      <c r="L237" s="31" t="str">
        <f t="shared" si="40"/>
        <v/>
      </c>
      <c r="N237" s="50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2" t="str">
        <f t="shared" si="45"/>
        <v/>
      </c>
      <c r="Y237" s="35"/>
      <c r="Z237" s="34" t="str">
        <f t="shared" si="46"/>
        <v/>
      </c>
      <c r="AA237" s="80" t="str">
        <f t="shared" si="47"/>
        <v/>
      </c>
    </row>
    <row r="238" spans="2:27" ht="25.5" customHeight="1" x14ac:dyDescent="0.25">
      <c r="B238" s="78" t="str">
        <f t="shared" si="39"/>
        <v/>
      </c>
      <c r="L238" s="31" t="str">
        <f t="shared" si="40"/>
        <v/>
      </c>
      <c r="N238" s="50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2" t="str">
        <f t="shared" si="45"/>
        <v/>
      </c>
      <c r="Y238" s="35"/>
      <c r="Z238" s="34" t="str">
        <f t="shared" si="46"/>
        <v/>
      </c>
      <c r="AA238" s="80" t="str">
        <f t="shared" si="47"/>
        <v/>
      </c>
    </row>
    <row r="239" spans="2:27" ht="25.5" customHeight="1" x14ac:dyDescent="0.25">
      <c r="B239" s="78" t="str">
        <f t="shared" si="39"/>
        <v/>
      </c>
      <c r="L239" s="31" t="str">
        <f t="shared" si="40"/>
        <v/>
      </c>
      <c r="N239" s="50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2" t="str">
        <f t="shared" si="45"/>
        <v/>
      </c>
      <c r="Y239" s="35"/>
      <c r="Z239" s="34" t="str">
        <f t="shared" si="46"/>
        <v/>
      </c>
      <c r="AA239" s="80" t="str">
        <f t="shared" si="47"/>
        <v/>
      </c>
    </row>
    <row r="240" spans="2:27" ht="25.5" customHeight="1" x14ac:dyDescent="0.25">
      <c r="B240" s="78" t="str">
        <f t="shared" si="39"/>
        <v/>
      </c>
      <c r="L240" s="31" t="str">
        <f t="shared" si="40"/>
        <v/>
      </c>
      <c r="N240" s="50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2" t="str">
        <f t="shared" si="45"/>
        <v/>
      </c>
      <c r="Y240" s="35"/>
      <c r="Z240" s="34" t="str">
        <f t="shared" si="46"/>
        <v/>
      </c>
      <c r="AA240" s="80" t="str">
        <f t="shared" si="47"/>
        <v/>
      </c>
    </row>
    <row r="241" spans="2:27" ht="25.5" customHeight="1" x14ac:dyDescent="0.25">
      <c r="B241" s="78" t="str">
        <f t="shared" si="39"/>
        <v/>
      </c>
      <c r="L241" s="31" t="str">
        <f t="shared" si="40"/>
        <v/>
      </c>
      <c r="N241" s="50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2" t="str">
        <f t="shared" si="45"/>
        <v/>
      </c>
      <c r="Y241" s="35"/>
      <c r="Z241" s="34" t="str">
        <f t="shared" si="46"/>
        <v/>
      </c>
      <c r="AA241" s="80" t="str">
        <f t="shared" si="47"/>
        <v/>
      </c>
    </row>
    <row r="242" spans="2:27" ht="25.5" customHeight="1" x14ac:dyDescent="0.25">
      <c r="B242" s="78" t="str">
        <f t="shared" si="39"/>
        <v/>
      </c>
      <c r="L242" s="31" t="str">
        <f t="shared" si="40"/>
        <v/>
      </c>
      <c r="N242" s="50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2" t="str">
        <f t="shared" si="45"/>
        <v/>
      </c>
      <c r="Y242" s="35"/>
      <c r="Z242" s="34" t="str">
        <f t="shared" si="46"/>
        <v/>
      </c>
      <c r="AA242" s="80" t="str">
        <f t="shared" si="47"/>
        <v/>
      </c>
    </row>
    <row r="243" spans="2:27" ht="25.5" customHeight="1" x14ac:dyDescent="0.25">
      <c r="B243" s="78" t="str">
        <f t="shared" si="39"/>
        <v/>
      </c>
      <c r="L243" s="31" t="str">
        <f t="shared" si="40"/>
        <v/>
      </c>
      <c r="N243" s="50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2" t="str">
        <f t="shared" si="45"/>
        <v/>
      </c>
      <c r="Y243" s="35"/>
      <c r="Z243" s="34" t="str">
        <f t="shared" si="46"/>
        <v/>
      </c>
      <c r="AA243" s="80" t="str">
        <f t="shared" si="47"/>
        <v/>
      </c>
    </row>
    <row r="244" spans="2:27" ht="25.5" customHeight="1" x14ac:dyDescent="0.25">
      <c r="B244" s="78" t="str">
        <f t="shared" si="39"/>
        <v/>
      </c>
      <c r="L244" s="31" t="str">
        <f t="shared" si="40"/>
        <v/>
      </c>
      <c r="N244" s="50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2" t="str">
        <f t="shared" si="45"/>
        <v/>
      </c>
      <c r="Y244" s="35"/>
      <c r="Z244" s="34" t="str">
        <f t="shared" si="46"/>
        <v/>
      </c>
      <c r="AA244" s="80" t="str">
        <f t="shared" si="47"/>
        <v/>
      </c>
    </row>
    <row r="245" spans="2:27" ht="25.5" customHeight="1" x14ac:dyDescent="0.25">
      <c r="B245" s="78" t="str">
        <f t="shared" si="39"/>
        <v/>
      </c>
      <c r="L245" s="31" t="str">
        <f t="shared" si="40"/>
        <v/>
      </c>
      <c r="N245" s="50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2" t="str">
        <f t="shared" si="45"/>
        <v/>
      </c>
      <c r="Y245" s="35"/>
      <c r="Z245" s="34" t="str">
        <f t="shared" si="46"/>
        <v/>
      </c>
      <c r="AA245" s="80" t="str">
        <f t="shared" si="47"/>
        <v/>
      </c>
    </row>
    <row r="246" spans="2:27" ht="25.5" customHeight="1" x14ac:dyDescent="0.25">
      <c r="B246" s="78" t="str">
        <f t="shared" si="39"/>
        <v/>
      </c>
      <c r="L246" s="31" t="str">
        <f t="shared" si="40"/>
        <v/>
      </c>
      <c r="N246" s="50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2" t="str">
        <f t="shared" si="45"/>
        <v/>
      </c>
      <c r="Y246" s="35"/>
      <c r="Z246" s="34" t="str">
        <f t="shared" si="46"/>
        <v/>
      </c>
      <c r="AA246" s="80" t="str">
        <f t="shared" si="47"/>
        <v/>
      </c>
    </row>
    <row r="247" spans="2:27" ht="25.5" customHeight="1" x14ac:dyDescent="0.25">
      <c r="B247" s="78" t="str">
        <f t="shared" si="39"/>
        <v/>
      </c>
      <c r="L247" s="31" t="str">
        <f t="shared" si="40"/>
        <v/>
      </c>
      <c r="N247" s="50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2" t="str">
        <f t="shared" si="45"/>
        <v/>
      </c>
      <c r="Y247" s="35"/>
      <c r="Z247" s="34" t="str">
        <f t="shared" si="46"/>
        <v/>
      </c>
      <c r="AA247" s="80" t="str">
        <f t="shared" si="47"/>
        <v/>
      </c>
    </row>
    <row r="248" spans="2:27" ht="25.5" customHeight="1" x14ac:dyDescent="0.25"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2:27" ht="25.5" customHeight="1" x14ac:dyDescent="0.25"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2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2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2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2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2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2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2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sale'!$A$2:$B$1596,2,0)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sale'!$A$2:$B$1596,2,0)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sale'!$A$2:$B$1596,2,0)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sale'!$A$2:$B$1596,2,0)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sale'!$A$2:$B$1596,2,0)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sale'!$A$2:$B$1596,2,0)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sale'!$A$2:$B$1596,2,0)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sale'!$A$2:$B$1596,2,0)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sale'!$A$2:$B$1596,2,0)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sale'!$A$2:$B$1596,2,0)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6"/>
  <sheetViews>
    <sheetView zoomScaleNormal="100" workbookViewId="0">
      <pane ySplit="1" topLeftCell="A1553" activePane="bottomLeft" state="frozen"/>
      <selection pane="bottomLeft" activeCell="C1567" sqref="C1567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1722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1723</v>
      </c>
      <c r="B1572" s="58" t="s">
        <v>1739</v>
      </c>
      <c r="C1572" s="59" t="s">
        <v>160</v>
      </c>
    </row>
    <row r="1573" spans="1:3" ht="21.75" customHeight="1" x14ac:dyDescent="0.25">
      <c r="A1573" s="58" t="s">
        <v>1724</v>
      </c>
      <c r="B1573" s="58" t="s">
        <v>1737</v>
      </c>
      <c r="C1573" s="59" t="s">
        <v>156</v>
      </c>
    </row>
    <row r="1574" spans="1:3" ht="21.75" customHeight="1" x14ac:dyDescent="0.25">
      <c r="A1574" s="58" t="s">
        <v>1725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1726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1727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1728</v>
      </c>
      <c r="B1577" s="58" t="s">
        <v>1741</v>
      </c>
      <c r="C1577" s="59" t="s">
        <v>169</v>
      </c>
    </row>
    <row r="1578" spans="1:3" ht="21.75" customHeight="1" x14ac:dyDescent="0.25">
      <c r="A1578" s="58" t="s">
        <v>1938</v>
      </c>
      <c r="B1578" s="58" t="s">
        <v>1737</v>
      </c>
      <c r="C1578" s="59" t="s">
        <v>156</v>
      </c>
    </row>
    <row r="1579" spans="1:3" ht="21.75" customHeight="1" x14ac:dyDescent="0.25">
      <c r="A1579" s="58" t="s">
        <v>1729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1730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1731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1947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1732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1945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1937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1940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1733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1942</v>
      </c>
      <c r="B1588" s="58" t="s">
        <v>1742</v>
      </c>
      <c r="C1588" s="59" t="s">
        <v>174</v>
      </c>
    </row>
    <row r="1589" spans="1:3" ht="21.75" customHeight="1" x14ac:dyDescent="0.25">
      <c r="A1589" s="58" t="s">
        <v>81</v>
      </c>
      <c r="B1589" s="58" t="s">
        <v>1739</v>
      </c>
      <c r="C1589" s="59" t="s">
        <v>160</v>
      </c>
    </row>
    <row r="1590" spans="1:3" ht="21.75" customHeight="1" x14ac:dyDescent="0.25">
      <c r="A1590" s="58" t="s">
        <v>82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1944</v>
      </c>
      <c r="B1591" s="58" t="s">
        <v>1741</v>
      </c>
      <c r="C1591" s="59" t="s">
        <v>169</v>
      </c>
    </row>
    <row r="1592" spans="1:3" ht="21.75" customHeight="1" x14ac:dyDescent="0.25">
      <c r="A1592" s="58" t="s">
        <v>1734</v>
      </c>
      <c r="B1592" s="58" t="s">
        <v>1737</v>
      </c>
      <c r="C1592" s="59" t="s">
        <v>156</v>
      </c>
    </row>
    <row r="1593" spans="1:3" ht="21.75" customHeight="1" x14ac:dyDescent="0.25">
      <c r="A1593" s="58" t="s">
        <v>83</v>
      </c>
      <c r="B1593" s="58" t="s">
        <v>1739</v>
      </c>
      <c r="C1593" s="59" t="s">
        <v>160</v>
      </c>
    </row>
    <row r="1594" spans="1:3" ht="21.75" customHeight="1" x14ac:dyDescent="0.25">
      <c r="A1594" s="58" t="s">
        <v>1939</v>
      </c>
      <c r="B1594" s="58" t="s">
        <v>1737</v>
      </c>
      <c r="C1594" s="59" t="s">
        <v>156</v>
      </c>
    </row>
    <row r="1595" spans="1:3" ht="21.75" customHeight="1" x14ac:dyDescent="0.25">
      <c r="A1595" s="58" t="s">
        <v>1735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1736</v>
      </c>
      <c r="B1596" s="58" t="s">
        <v>1737</v>
      </c>
      <c r="C1596" s="59" t="s">
        <v>156</v>
      </c>
    </row>
  </sheetData>
  <sheetProtection algorithmName="SHA-512" hashValue="peETac8vBQuSa9Y4CcW/1ulfMaiQuVb9kkLcpK0LEFqU/B/RaWpJ8TQuslWq8PnwLUbQpaxGzyDS2IFgujM6zg==" saltValue="FgZHnv9h2jQXFbY2Szsv7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2022-11-23T06:08:18Z</dcterms:modified>
</cp:coreProperties>
</file>