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lim 7\Desktop\BẢO TRÂM\"/>
    </mc:Choice>
  </mc:AlternateContent>
  <xr:revisionPtr revIDLastSave="0" documentId="13_ncr:1_{88FBE4A9-B35D-4149-868B-FA0C8ABB924C}" xr6:coauthVersionLast="47" xr6:coauthVersionMax="47" xr10:uidLastSave="{00000000-0000-0000-0000-000000000000}"/>
  <bookViews>
    <workbookView xWindow="-110" yWindow="-110" windowWidth="19420" windowHeight="11500" tabRatio="599" activeTab="1" xr2:uid="{00000000-000D-0000-FFFF-FFFF00000000}"/>
  </bookViews>
  <sheets>
    <sheet name="MB 2025" sheetId="23" r:id="rId1"/>
    <sheet name="NT 2025" sheetId="1" r:id="rId2"/>
    <sheet name="coop" sheetId="21" r:id="rId3"/>
    <sheet name="satra" sheetId="20" r:id="rId4"/>
    <sheet name="KFM" sheetId="18" r:id="rId5"/>
    <sheet name="aeon" sheetId="16" r:id="rId6"/>
    <sheet name="Sheet4" sheetId="14" r:id="rId7"/>
    <sheet name="GENSHAI" sheetId="17" r:id="rId8"/>
    <sheet name="Sheet5" sheetId="15" state="hidden" r:id="rId9"/>
    <sheet name="lotte" sheetId="13" r:id="rId10"/>
    <sheet name="mega" sheetId="12" r:id="rId11"/>
    <sheet name="Sheet1" sheetId="11" state="hidden" r:id="rId12"/>
    <sheet name="CO.OP" sheetId="9" state="hidden" r:id="rId13"/>
    <sheet name="MM" sheetId="8" state="hidden" r:id="rId14"/>
    <sheet name="trình sếp" sheetId="4" state="hidden" r:id="rId15"/>
    <sheet name="bảng tính" sheetId="7" state="hidden" r:id="rId16"/>
  </sheets>
  <definedNames>
    <definedName name="_xlnm._FilterDatabase" localSheetId="0" hidden="1">'MB 2025'!$B$2:$H$2</definedName>
    <definedName name="_xlnm._FilterDatabase" localSheetId="1" hidden="1">'NT 2025'!$A$3:$P$198</definedName>
    <definedName name="_xlnm._FilterDatabase" localSheetId="14" hidden="1">'trình sếp'!$A$1:$J$16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23" l="1"/>
  <c r="F9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8" i="23"/>
  <c r="F7" i="23"/>
  <c r="F6" i="23"/>
  <c r="F5" i="23"/>
  <c r="F4" i="23"/>
  <c r="F3" i="23"/>
  <c r="F81" i="1" l="1"/>
  <c r="F82" i="1"/>
  <c r="F83" i="1"/>
  <c r="F80" i="1"/>
  <c r="F79" i="1"/>
  <c r="F117" i="1" l="1"/>
  <c r="F121" i="1"/>
  <c r="F196" i="1"/>
  <c r="F197" i="1"/>
  <c r="F198" i="1"/>
  <c r="F192" i="1"/>
  <c r="F190" i="1"/>
  <c r="F191" i="1"/>
  <c r="F189" i="1"/>
  <c r="F195" i="1"/>
  <c r="F194" i="1"/>
  <c r="F193" i="1"/>
  <c r="F188" i="1"/>
  <c r="F187" i="1"/>
  <c r="F186" i="1"/>
  <c r="F63" i="1"/>
  <c r="F64" i="1"/>
  <c r="F65" i="1"/>
  <c r="F66" i="1"/>
  <c r="F67" i="1"/>
  <c r="F68" i="1"/>
  <c r="F69" i="1"/>
  <c r="F70" i="1"/>
  <c r="J71" i="1" s="1"/>
  <c r="F71" i="1"/>
  <c r="F72" i="1"/>
  <c r="F73" i="1"/>
  <c r="F74" i="1"/>
  <c r="F75" i="1"/>
  <c r="F77" i="1"/>
  <c r="F78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8" i="1"/>
  <c r="F119" i="1"/>
  <c r="F120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3" i="1"/>
  <c r="F12" i="1"/>
  <c r="F10" i="1"/>
  <c r="F8" i="1"/>
  <c r="F6" i="1"/>
  <c r="F4" i="1"/>
  <c r="E32" i="14"/>
  <c r="E31" i="14"/>
  <c r="E29" i="14"/>
  <c r="E28" i="14"/>
  <c r="E27" i="14"/>
  <c r="E26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E10" i="14"/>
  <c r="F61" i="1" l="1"/>
  <c r="E31" i="13" l="1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1" i="1"/>
  <c r="F37" i="1"/>
  <c r="F36" i="1"/>
  <c r="F16" i="1" l="1"/>
  <c r="F5" i="1" l="1"/>
  <c r="F7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2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K19" i="7"/>
  <c r="K20" i="7"/>
  <c r="K21" i="7"/>
  <c r="K22" i="7"/>
  <c r="N18" i="7" l="1"/>
  <c r="N16" i="7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L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E9" authorId="0" shapeId="0" xr:uid="{44FAD14E-D79E-4A36-97BA-7903ED28680F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K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<sst xmlns="http://schemas.openxmlformats.org/spreadsheetml/2006/main" count="2280" uniqueCount="1048">
  <si>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</si>
  <si>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</si>
  <si>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</si>
  <si>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</si>
  <si>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</si>
  <si>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</si>
  <si>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</si>
  <si>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</si>
  <si>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</si>
  <si>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</si>
  <si>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</si>
  <si>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</si>
  <si>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</si>
  <si>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</si>
  <si>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</si>
  <si>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</si>
  <si>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</si>
  <si>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</si>
  <si>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</si>
  <si>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</si>
  <si>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</si>
  <si>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</si>
  <si>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</si>
  <si>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</si>
  <si>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</si>
  <si>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</si>
  <si>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</si>
  <si>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</si>
  <si>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</si>
  <si>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</si>
  <si>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</si>
  <si>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</si>
  <si>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</si>
  <si>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</si>
  <si>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</si>
  <si>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</si>
  <si>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</si>
  <si>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</si>
  <si>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</si>
  <si>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</si>
  <si>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</si>
  <si>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</si>
  <si>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</si>
  <si>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</si>
  <si>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</si>
  <si>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</si>
  <si>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</si>
  <si>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</si>
  <si>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</si>
  <si>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</si>
  <si>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</si>
  <si>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</si>
  <si>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</si>
  <si>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</si>
  <si>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</si>
  <si>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</si>
  <si>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</si>
  <si>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</si>
  <si>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</si>
  <si>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</si>
  <si>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</si>
  <si>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</si>
  <si>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</si>
  <si>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</si>
  <si>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</si>
  <si>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</si>
  <si>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</si>
  <si>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</si>
  <si>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</si>
  <si>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</si>
  <si>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</si>
  <si>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</si>
  <si>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</si>
  <si>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</si>
  <si>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</si>
  <si>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</si>
  <si>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</si>
  <si>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</si>
  <si>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</si>
  <si>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</si>
  <si>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</si>
  <si>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</si>
  <si>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</si>
  <si>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</si>
  <si>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</si>
  <si>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</si>
  <si>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</si>
  <si>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</si>
  <si>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</si>
  <si>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</si>
  <si>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</si>
  <si>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</si>
  <si>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</si>
  <si>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Kế hoạch chạy KM cho hệ thống siêu thị 2025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</si>
  <si>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</si>
  <si>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</si>
  <si>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</si>
  <si>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</si>
  <si>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</si>
  <si>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</si>
  <si>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</si>
  <si>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</si>
  <si>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</si>
  <si>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</si>
  <si>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</si>
  <si>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</si>
  <si>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</si>
  <si>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</si>
  <si>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</si>
  <si>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</si>
  <si>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</si>
  <si>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</si>
  <si>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</si>
  <si>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</si>
  <si>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</si>
  <si>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</si>
  <si>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</si>
  <si>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</si>
  <si>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</si>
  <si>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</si>
  <si>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</si>
  <si>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</si>
  <si>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</si>
  <si>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</si>
  <si>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</si>
  <si>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</si>
  <si>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</si>
  <si>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</si>
  <si>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</si>
  <si>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</si>
  <si>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</si>
  <si>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</si>
  <si>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</si>
  <si>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</si>
  <si>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</si>
  <si>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</si>
  <si>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</si>
  <si>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</si>
  <si>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</si>
  <si>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</si>
  <si>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</si>
  <si>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</si>
  <si>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</si>
  <si>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</si>
  <si>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</si>
  <si>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</si>
  <si>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</si>
  <si>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</si>
  <si>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</si>
  <si>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</si>
  <si>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</si>
  <si>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</si>
  <si>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</si>
  <si>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</si>
  <si>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</si>
  <si>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</si>
  <si>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</si>
  <si>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</si>
  <si>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</si>
  <si>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</si>
  <si>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</si>
  <si>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</si>
  <si>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</si>
  <si>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</si>
  <si>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</si>
  <si>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</si>
  <si>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</si>
  <si>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</si>
  <si>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</si>
  <si>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</si>
  <si>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</si>
  <si>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</si>
  <si>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</si>
  <si>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</si>
  <si>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</si>
  <si>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</si>
  <si>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</si>
  <si>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</si>
  <si>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</si>
  <si>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</si>
  <si>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</si>
  <si>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</si>
  <si>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</si>
  <si>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</si>
  <si>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</si>
  <si>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</si>
  <si>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</si>
  <si>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</si>
  <si>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</si>
  <si>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</si>
  <si>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</si>
  <si>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</si>
  <si>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</si>
  <si>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</si>
  <si>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</si>
  <si>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</si>
  <si>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</si>
  <si>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</si>
  <si>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</si>
  <si>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</si>
  <si>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</si>
  <si>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</si>
  <si>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</si>
  <si>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</si>
  <si>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</si>
  <si>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</si>
  <si>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</si>
  <si>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</si>
  <si>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</si>
  <si>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</si>
  <si>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</si>
  <si>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</si>
  <si>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AEON CITIMART</t>
  </si>
  <si>
    <t>AEON MALL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</si>
  <si>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</si>
  <si>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</si>
  <si>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</si>
  <si>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</si>
  <si>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</si>
  <si>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</si>
  <si>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</si>
  <si>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</si>
  <si>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</si>
  <si>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</si>
  <si>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</si>
  <si>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</si>
  <si>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</si>
  <si>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</si>
  <si>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</si>
  <si>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</si>
  <si>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</si>
  <si>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</si>
  <si>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</si>
  <si>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</si>
  <si>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</si>
  <si>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</si>
  <si>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</si>
  <si>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</si>
  <si>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</si>
  <si>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</si>
  <si>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</si>
  <si>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</si>
  <si>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</si>
  <si>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</si>
  <si>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</si>
  <si>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</si>
  <si>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</si>
  <si>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</si>
  <si>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POST15</t>
  </si>
  <si>
    <t>post 20</t>
  </si>
  <si>
    <t>post 16</t>
  </si>
  <si>
    <t>post 21</t>
  </si>
  <si>
    <t>posst 22</t>
  </si>
  <si>
    <t>giò sụn gà 250g</t>
  </si>
  <si>
    <t>posst 23</t>
  </si>
  <si>
    <t>posst 24</t>
  </si>
  <si>
    <t>posst 25</t>
  </si>
  <si>
    <t>posst 26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</si>
  <si>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</si>
  <si>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</si>
  <si>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</si>
  <si>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</si>
  <si>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</si>
  <si>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</si>
  <si>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</si>
  <si>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</si>
  <si>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</si>
  <si>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</si>
  <si>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</si>
  <si>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</si>
  <si>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</si>
  <si>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</si>
  <si>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</si>
  <si>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</si>
  <si>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</si>
  <si>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</si>
  <si>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</si>
  <si>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</si>
  <si>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</si>
  <si>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</si>
  <si>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</si>
  <si>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</si>
  <si>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</si>
  <si>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</si>
  <si>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</si>
  <si>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</si>
  <si>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</si>
  <si>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</si>
  <si>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</si>
  <si>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</si>
  <si>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</si>
  <si>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</si>
  <si>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5/11-3/12</t>
  </si>
  <si>
    <t>20/11-3/12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</si>
  <si>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</si>
  <si>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</si>
  <si>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</si>
  <si>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</si>
  <si>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</si>
  <si>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</si>
  <si>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</si>
  <si>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</si>
  <si>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POST 11</t>
  </si>
  <si>
    <t>WIN - winlife</t>
  </si>
  <si>
    <t>7/5 - 4/6</t>
  </si>
  <si>
    <t>22/5 - 4/6</t>
  </si>
  <si>
    <t>WIN -rural</t>
  </si>
  <si>
    <t>POST 12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</si>
  <si>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</si>
  <si>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</si>
  <si>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</si>
  <si>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</si>
  <si>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</si>
  <si>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</si>
  <si>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</si>
  <si>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</si>
  <si>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</si>
  <si>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</si>
  <si>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</si>
  <si>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</si>
  <si>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</si>
  <si>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</si>
  <si>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</si>
  <si>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</si>
  <si>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</si>
  <si>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</si>
  <si>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</si>
  <si>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</si>
  <si>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</si>
  <si>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</si>
  <si>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</si>
  <si>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</si>
  <si>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POST 5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</si>
  <si>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</si>
  <si>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</si>
  <si>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</si>
  <si>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</si>
  <si>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</si>
  <si>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</si>
  <si>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</si>
  <si>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</si>
  <si>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</si>
  <si>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</si>
  <si>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</si>
  <si>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</si>
  <si>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</si>
  <si>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LICH ÂM LÀ NGÀY 28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</si>
  <si>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</si>
  <si>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</si>
  <si>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</si>
  <si>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</si>
  <si>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</si>
  <si>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</si>
  <si>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</si>
  <si>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</si>
  <si>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</si>
  <si>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</si>
  <si>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</si>
  <si>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</si>
  <si>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</si>
  <si>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</si>
  <si>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</si>
  <si>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</si>
  <si>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</si>
  <si>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</si>
  <si>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</si>
  <si>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</si>
  <si>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</si>
  <si>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</si>
  <si>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</si>
  <si>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</si>
  <si>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</si>
  <si>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</si>
  <si>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</si>
  <si>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</si>
  <si>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</si>
  <si>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</si>
  <si>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</si>
  <si>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</si>
  <si>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</si>
  <si>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</si>
  <si>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</si>
  <si>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</si>
  <si>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</si>
  <si>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</si>
  <si>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</si>
  <si>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</si>
  <si>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</si>
  <si>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</si>
  <si>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</si>
  <si>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</si>
  <si>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</si>
  <si>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</si>
  <si>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</si>
  <si>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</si>
  <si>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</si>
  <si>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</si>
  <si>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</si>
  <si>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</si>
  <si>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</si>
  <si>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</si>
  <si>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</si>
  <si>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</si>
  <si>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</si>
  <si>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</si>
  <si>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</si>
  <si>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</si>
  <si>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</si>
  <si>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</si>
  <si>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</si>
  <si>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</si>
  <si>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</si>
  <si>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</si>
  <si>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</si>
  <si>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</si>
  <si>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</si>
  <si>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</si>
  <si>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</si>
  <si>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</si>
  <si>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</si>
  <si>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</si>
  <si>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</si>
  <si>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</si>
  <si>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</si>
  <si>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</si>
  <si>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</si>
  <si>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</si>
  <si>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</si>
  <si>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</si>
  <si>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</si>
  <si>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</si>
  <si>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</si>
  <si>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</si>
  <si>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</si>
  <si>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</si>
  <si>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</si>
  <si>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</si>
  <si>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</si>
  <si>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</si>
  <si>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</si>
  <si>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</si>
  <si>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</si>
  <si>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</si>
  <si>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</si>
  <si>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</si>
  <si>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</si>
  <si>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</si>
  <si>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</si>
  <si>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</si>
  <si>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</si>
  <si>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</si>
  <si>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</si>
  <si>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</si>
  <si>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</si>
  <si>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</si>
  <si>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</si>
  <si>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</si>
  <si>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</si>
  <si>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</si>
  <si>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</si>
  <si>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</si>
  <si>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</si>
  <si>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</si>
  <si>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</si>
  <si>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</si>
  <si>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</si>
  <si>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</si>
  <si>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</si>
  <si>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</si>
  <si>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</si>
  <si>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</si>
  <si>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</si>
  <si>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</si>
  <si>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</si>
  <si>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</si>
  <si>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</si>
  <si>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</si>
  <si>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</si>
  <si>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</si>
  <si>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</si>
  <si>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</si>
  <si>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</si>
  <si>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</si>
  <si>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</si>
  <si>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</si>
  <si>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</si>
  <si>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</si>
  <si>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</si>
  <si>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</si>
  <si>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</si>
  <si>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</si>
  <si>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</si>
  <si>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</si>
  <si>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</si>
  <si>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</si>
  <si>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</si>
  <si>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</si>
  <si>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</si>
  <si>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</si>
  <si>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</si>
  <si>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</si>
  <si>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</si>
  <si>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</si>
  <si>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</si>
  <si>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</si>
  <si>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</si>
  <si>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</si>
  <si>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</si>
  <si>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</si>
  <si>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</si>
  <si>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</si>
  <si>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</si>
  <si>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</si>
  <si>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</si>
  <si>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</si>
  <si>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</si>
  <si>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</si>
  <si>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</si>
  <si>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</si>
  <si>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</si>
  <si>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</si>
  <si>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</si>
  <si>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</si>
  <si>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</si>
  <si>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</si>
  <si>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</si>
  <si>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</si>
  <si>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</si>
  <si>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</si>
  <si>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</si>
  <si>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</si>
  <si>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</si>
  <si>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</si>
  <si>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</si>
  <si>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</si>
  <si>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</si>
  <si>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</si>
  <si>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</si>
  <si>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</si>
  <si>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</si>
  <si>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</si>
  <si>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</si>
  <si>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</si>
  <si>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</si>
  <si>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</si>
  <si>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</si>
  <si>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</si>
  <si>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</si>
  <si>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</si>
  <si>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</si>
  <si>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</si>
  <si>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</si>
  <si>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</si>
  <si>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</si>
  <si>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</si>
  <si>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</si>
  <si>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</si>
  <si>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</si>
  <si>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</si>
  <si>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</si>
  <si>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</si>
  <si>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</si>
  <si>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</si>
  <si>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</si>
  <si>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</si>
  <si>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</si>
  <si>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</si>
  <si>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</si>
  <si>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</si>
  <si>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</si>
  <si>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</si>
  <si>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</si>
  <si>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</si>
  <si>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</si>
  <si>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</si>
  <si>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</si>
  <si>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</si>
  <si>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</si>
  <si>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</si>
  <si>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</si>
  <si>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</si>
  <si>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</si>
  <si>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</si>
  <si>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</si>
  <si>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</si>
  <si>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</si>
  <si>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</si>
  <si>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</si>
  <si>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</si>
  <si>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</si>
  <si>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</si>
  <si>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</si>
  <si>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</si>
  <si>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</si>
  <si>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</si>
  <si>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</si>
  <si>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</si>
  <si>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</si>
  <si>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</si>
  <si>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</si>
  <si>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</si>
  <si>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</si>
  <si>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</si>
  <si>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</si>
  <si>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BIGBANG MM - SAMPLING 3 STORE: 
*AN PHÚ 28,29,30/11 - 05,06,07/12 (6 buổi)</t>
  </si>
  <si>
    <t>100g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</si>
  <si>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</si>
  <si>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</si>
  <si>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</si>
  <si>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</si>
  <si>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</si>
  <si>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</si>
  <si>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</si>
  <si>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</si>
  <si>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</si>
  <si>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</si>
  <si>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</si>
  <si>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</si>
  <si>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</si>
  <si>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</si>
  <si>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</si>
  <si>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</si>
  <si>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</si>
  <si>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</si>
  <si>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</si>
  <si>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</si>
  <si>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</si>
  <si>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</si>
  <si>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</si>
  <si>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</si>
  <si>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</si>
  <si>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</si>
  <si>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</si>
  <si>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</si>
  <si>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</si>
  <si>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</si>
  <si>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</si>
  <si>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</si>
  <si>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</si>
  <si>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</si>
  <si>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</si>
  <si>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</si>
  <si>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</si>
  <si>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</si>
  <si>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</si>
  <si>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</si>
  <si>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</si>
  <si>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</si>
  <si>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</si>
  <si>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</si>
  <si>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</si>
  <si>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</si>
  <si>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</si>
  <si>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</si>
  <si>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THỜI GIAN PO CÓ GIÁ KM</t>
  </si>
  <si>
    <t>THỜI GIAN KM CHO
KHÁCH HÀNG</t>
  </si>
  <si>
    <t>THEME</t>
  </si>
  <si>
    <t>DEADLINE NCC GỬI LẠI</t>
  </si>
  <si>
    <t>MAILER - SUMMER BARGAIN (A4)</t>
  </si>
  <si>
    <t>19.06 - 09.07</t>
  </si>
  <si>
    <t>26.06 - 09.07.25</t>
  </si>
  <si>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</si>
  <si>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19.05.2025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</si>
  <si>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</si>
  <si>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</si>
  <si>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</si>
  <si>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</si>
  <si>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</si>
  <si>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</si>
  <si>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</si>
  <si>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r>
      <rPr>
        <b/>
        <sz val="11"/>
        <color theme="1"/>
        <rFont val="Calibri"/>
        <family val="2"/>
        <scheme val="minor"/>
      </rPr>
      <t>Trang New Item:</t>
    </r>
    <r>
      <rPr>
        <sz val="11"/>
        <color theme="1"/>
        <rFont val="Calibri"/>
        <family val="2"/>
        <scheme val="minor"/>
      </rPr>
      <t xml:space="preserve">
Hàng tươi: 20% - 30%
Hàng đông: 20% - 30%
Hàng chế biến: 30% - 40%, Mua 1 tặng 1, Mua 2 tặng 1,…
</t>
    </r>
    <r>
      <rPr>
        <b/>
        <sz val="11"/>
        <color theme="1"/>
        <rFont val="Calibri"/>
        <family val="2"/>
        <scheme val="minor"/>
      </rPr>
      <t xml:space="preserve">Trang Sausage:
</t>
    </r>
    <r>
      <rPr>
        <sz val="11"/>
        <color theme="1"/>
        <rFont val="Calibri"/>
        <family val="2"/>
        <scheme val="minor"/>
      </rPr>
      <t>Hàng chế biến: 30% - 40%, Mua 1 tặng 1, Mua 2 tặng 1,…</t>
    </r>
  </si>
  <si>
    <t>Trước ngày 24.06.2025</t>
  </si>
  <si>
    <t>AUG 2 - NATIONAL HOLIDAY
(4 days off)</t>
  </si>
  <si>
    <t>14.08 - 03.09</t>
  </si>
  <si>
    <t>21.08 - 03.09.25</t>
  </si>
  <si>
    <r>
      <rPr>
        <b/>
        <sz val="11"/>
        <color theme="1"/>
        <rFont val="Calibri"/>
        <family val="2"/>
        <scheme val="minor"/>
      </rPr>
      <t>Trang National Holiday:</t>
    </r>
    <r>
      <rPr>
        <sz val="11"/>
        <color theme="1"/>
        <rFont val="Calibri"/>
        <family val="2"/>
        <scheme val="minor"/>
      </rPr>
      <t xml:space="preserve">
Hàng chế biến: 20% - 30%, Mua 1 tặng 1, Mua 2 tặng 1,…
</t>
    </r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</si>
  <si>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14.07.2025</t>
  </si>
  <si>
    <t>SEP 1 - BABY FAIR</t>
  </si>
  <si>
    <t>04.09 - 24.09</t>
  </si>
  <si>
    <t>11.09 - 24.09.25</t>
  </si>
  <si>
    <r>
      <rPr>
        <b/>
        <sz val="11"/>
        <color theme="1"/>
        <rFont val="Calibri"/>
        <family val="2"/>
        <scheme val="minor"/>
      </rPr>
      <t>Trang New Item:</t>
    </r>
    <r>
      <rPr>
        <sz val="11"/>
        <color theme="1"/>
        <rFont val="Calibri"/>
        <family val="2"/>
        <scheme val="minor"/>
      </rPr>
      <t xml:space="preserve">
Hàng tươi: 20% - 30%
</t>
    </r>
    <r>
      <rPr>
        <b/>
        <sz val="11"/>
        <color theme="1"/>
        <rFont val="Calibri"/>
        <family val="2"/>
        <scheme val="minor"/>
      </rPr>
      <t>Trang thường:</t>
    </r>
    <r>
      <rPr>
        <sz val="11"/>
        <color theme="1"/>
        <rFont val="Calibri"/>
        <family val="2"/>
        <scheme val="minor"/>
      </rPr>
      <t xml:space="preserve">
Hàng tươi: 15% - 20%
Hàng đông: 20%
Hàng chế biến: 20% - 30%, Mua 1 tặng 1, Mua 2 tặng 1,…</t>
    </r>
  </si>
  <si>
    <t>Trước ngày 04.08.2025</t>
  </si>
  <si>
    <t>SEP 2 - MID AUTUMN</t>
  </si>
  <si>
    <t>18.09 - 08.10</t>
  </si>
  <si>
    <t>25.09 - 08.10.25</t>
  </si>
  <si>
    <r>
      <rPr>
        <b/>
        <sz val="11"/>
        <color theme="1"/>
        <rFont val="Calibri"/>
        <family val="2"/>
        <scheme val="minor"/>
      </rPr>
      <t>Trang thường:</t>
    </r>
    <r>
      <rPr>
        <sz val="11"/>
        <color theme="1"/>
        <rFont val="Calibri"/>
        <family val="2"/>
        <scheme val="minor"/>
      </rPr>
      <t xml:space="preserve">
Hàng tươi: 15% - 20%
Hàng đông: 20%
Hàng chế biến: 20% - 30%, Mua 1 tặng 1, Mua 2 tặng 1,…</t>
    </r>
  </si>
  <si>
    <t>Trước ngày 18.08.2025</t>
  </si>
  <si>
    <t>LEAFLET - TÂN AN OPENING</t>
  </si>
  <si>
    <t>THÔNG BÁO SAU</t>
  </si>
  <si>
    <t>Thông báo sau</t>
  </si>
  <si>
    <t>KHUYẾN MẠI GIÁ TỐT MỖI NGÀY</t>
  </si>
  <si>
    <t>24.06.2025 - 30.09.2025</t>
  </si>
  <si>
    <r>
      <t xml:space="preserve">3 THÁNG (1 QUÝ)
</t>
    </r>
    <r>
      <rPr>
        <b/>
        <sz val="11"/>
        <color rgb="FFFF0000"/>
        <rFont val="Calibri"/>
        <family val="2"/>
        <scheme val="minor"/>
      </rPr>
      <t>QUÝ 3/2025 SẮP TỚI CHẠY</t>
    </r>
  </si>
  <si>
    <t>GIÁ TỐT MỖI NGÀY EDLP - EVERYDAY LOW PRICE</t>
  </si>
  <si>
    <t>Trước ngày 26.05.2025</t>
  </si>
  <si>
    <t>KHUYẾN MẠI BỰ</t>
  </si>
  <si>
    <t>MỖI THỨ 4 HÀNG TUẦN</t>
  </si>
  <si>
    <t>THỨ 4 BỰ</t>
  </si>
  <si>
    <t>Thứ 5 tuần trước đó</t>
  </si>
  <si>
    <t>KHUYẾN MẠI NGÀY THÀNH VIÊN</t>
  </si>
  <si>
    <t>NGÀY 5 VÀ 20 HÀNG THÁNG</t>
  </si>
  <si>
    <t>MEMBER DAY</t>
  </si>
  <si>
    <t>KHUYẾN MẠI CUỐI TUẦN</t>
  </si>
  <si>
    <t>TỪ T6 -&gt; CN HÀNG TUẦN</t>
  </si>
  <si>
    <t>Thứ 6 tuần trước đó</t>
  </si>
  <si>
    <t>CẨM NANG MUA SẮM TẠI AEON</t>
  </si>
  <si>
    <t>Đề xuất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</si>
  <si>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</si>
  <si>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</si>
  <si>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</si>
  <si>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</si>
  <si>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</si>
  <si>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</si>
  <si>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</si>
  <si>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</si>
  <si>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</si>
  <si>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</si>
  <si>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</si>
  <si>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</si>
  <si>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</si>
  <si>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</si>
  <si>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</si>
  <si>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</si>
  <si>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</si>
  <si>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</si>
  <si>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Kỳ 10</t>
  </si>
  <si>
    <t>ĐIỀU CHUYỂN kỳ 7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</si>
  <si>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</si>
  <si>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</si>
  <si>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</si>
  <si>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</si>
  <si>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</si>
  <si>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</si>
  <si>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</si>
  <si>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</si>
  <si>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</si>
  <si>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</si>
  <si>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</si>
  <si>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</si>
  <si>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</si>
  <si>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</si>
  <si>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</si>
  <si>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</si>
  <si>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</si>
  <si>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</si>
  <si>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</si>
  <si>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</si>
  <si>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</si>
  <si>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</si>
  <si>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</si>
  <si>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</si>
  <si>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</si>
  <si>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</si>
  <si>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</si>
  <si>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</si>
  <si>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</si>
  <si>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</si>
  <si>
    <t>CO.OP</t>
  </si>
  <si>
    <t>CHÂN GÀ SẢ TẮC 250g</t>
  </si>
  <si>
    <t>Kỳ 9</t>
  </si>
  <si>
    <t>TAI HEO SỐT THÁI 250g</t>
  </si>
  <si>
    <t>SAMPLING AEON TÂN PHÚ, BÌNH TÂN, NGUYỄN VĂN LINH 23,24,30,31/08 - 06,07,13,14/09</t>
  </si>
  <si>
    <t>VNPOST</t>
  </si>
  <si>
    <t>KHAI TRƯƠNG</t>
  </si>
  <si>
    <t>27/6 - 31/7/2025</t>
  </si>
  <si>
    <t>KO CHẠY CHUYỂN KỲ 2513</t>
  </si>
  <si>
    <t>23/06 - 16/07</t>
  </si>
  <si>
    <t>28+29</t>
  </si>
  <si>
    <t>03/07 - 16/07</t>
  </si>
  <si>
    <t>KẾ HOẠCH KHUYẾN MÃI SATRA NĂM 2025</t>
  </si>
  <si>
    <t xml:space="preserve">TÊN CHƯƠNG TRÌNH </t>
  </si>
  <si>
    <t>THỜI GIAN</t>
  </si>
  <si>
    <t>NGÀY ĐẶT HÀNG</t>
  </si>
  <si>
    <t>Ghi chú</t>
  </si>
  <si>
    <t>Ngày KM</t>
  </si>
  <si>
    <t>Trang</t>
  </si>
  <si>
    <t>Thời gian nhận Layout</t>
  </si>
  <si>
    <t>POSM</t>
  </si>
  <si>
    <t>Mua sắm thả ga-Nhà nhà đón Tết</t>
  </si>
  <si>
    <t>10/01 → 28/01 (11-29AL)</t>
  </si>
  <si>
    <t>31/12/2025</t>
  </si>
  <si>
    <t>Quà Tết KHTV: 15/01-15/3</t>
  </si>
  <si>
    <t>32A4/A2</t>
  </si>
  <si>
    <t>Tết sum vầy-Lộc đủ đầy</t>
  </si>
  <si>
    <t>30/01 → 11/02 (M2-M14AL)</t>
  </si>
  <si>
    <t>20/01/2025</t>
  </si>
  <si>
    <t>Quà tặng khai trương M2 tết</t>
  </si>
  <si>
    <t>A2/A2</t>
  </si>
  <si>
    <t>Ngọt ngào Valentine's Day</t>
  </si>
  <si>
    <t xml:space="preserve"> 14/02 → 27/02</t>
  </si>
  <si>
    <t>04/02/2025</t>
  </si>
  <si>
    <t>Quà tặng Lễ tình nhân: 14/2</t>
  </si>
  <si>
    <t>20A4/A2</t>
  </si>
  <si>
    <t>Trao gửi yêu thương</t>
  </si>
  <si>
    <t>01/03 → 16/03</t>
  </si>
  <si>
    <t>19/02/2025</t>
  </si>
  <si>
    <t>QTPN: 8/3</t>
  </si>
  <si>
    <t>24A4/A2</t>
  </si>
  <si>
    <t>Ngày 08/02</t>
  </si>
  <si>
    <t>Mua hàng giá tốt</t>
  </si>
  <si>
    <t>19/03 → 02/04</t>
  </si>
  <si>
    <t>09/03/2025</t>
  </si>
  <si>
    <t>Giải tồn ĐV+ CTKM của TTPP</t>
  </si>
  <si>
    <t>Ngày 28/02</t>
  </si>
  <si>
    <t>Mua sắm thả ga-Không lo về giá</t>
  </si>
  <si>
    <t xml:space="preserve"> 05/4 → 20/4</t>
  </si>
  <si>
    <t>26/03/2025</t>
  </si>
  <si>
    <t>Giổ tổ HV: 07/4</t>
  </si>
  <si>
    <t>Ngày 15/03</t>
  </si>
  <si>
    <t>Đón lễ rực rỡ-Mua hàng hết cỡ</t>
  </si>
  <si>
    <t>23/4 → 11/5</t>
  </si>
  <si>
    <t>13/04/2025</t>
  </si>
  <si>
    <t xml:space="preserve"> Lễ 30/4&amp;1/5 (Thứ 4 và Thứ 5)</t>
  </si>
  <si>
    <t>Ngày 03/04</t>
  </si>
  <si>
    <t>Giá tốt mua ngay</t>
  </si>
  <si>
    <t>14/5 → 27/5</t>
  </si>
  <si>
    <t>04/05/2025</t>
  </si>
  <si>
    <t>2 A2/A2</t>
  </si>
  <si>
    <t>Ngày 24/04</t>
  </si>
  <si>
    <t>Sinh nhật rực rỡ/Hè rực rỡ-Mua ngay kẻo lỡ</t>
  </si>
  <si>
    <t>30/5 → 12/06</t>
  </si>
  <si>
    <t>SN SFs 01/6; Ngày môi trường TG: 5/6; Tết Đoan Ngọ: 31/5</t>
  </si>
  <si>
    <t>Ngày 10/05</t>
  </si>
  <si>
    <t>Tưng bừng mua sắm Hè-Shopping Season</t>
  </si>
  <si>
    <t xml:space="preserve"> 15/6 → 29/6</t>
  </si>
  <si>
    <t>05/06/2025</t>
  </si>
  <si>
    <t>Ngày GĐVN: 28/6</t>
  </si>
  <si>
    <t>28A4/A2</t>
  </si>
  <si>
    <t>Ngày 26/05</t>
  </si>
  <si>
    <t>Giá tốt đến tay-Mua sắm ngay</t>
  </si>
  <si>
    <t>03/7 → 15/7</t>
  </si>
  <si>
    <t>23/06/2025</t>
  </si>
  <si>
    <t>Ngày 13/06</t>
  </si>
  <si>
    <t>Tháng khuyến mãi-Giá ưu đãi</t>
  </si>
  <si>
    <t xml:space="preserve">18/7 → 29/7 </t>
  </si>
  <si>
    <t>08/07/2025</t>
  </si>
  <si>
    <t>Ngày 28/06</t>
  </si>
  <si>
    <t>Khuyến mãi rực rỡ-Mua hết cỡ</t>
  </si>
  <si>
    <t>01/8→ 12/8</t>
  </si>
  <si>
    <t>22/07/2025</t>
  </si>
  <si>
    <t>Ưu đãi thành viên</t>
  </si>
  <si>
    <t>Ngày 12/07</t>
  </si>
  <si>
    <t>Vui bước đến trường</t>
  </si>
  <si>
    <t xml:space="preserve">15/8 → 27/8 </t>
  </si>
  <si>
    <t>05/08/2025</t>
  </si>
  <si>
    <t>Mùa tựu trường</t>
  </si>
  <si>
    <t>Ngày 26/07</t>
  </si>
  <si>
    <t>Đón mừng lễ lớn-Mua là có quà</t>
  </si>
  <si>
    <t xml:space="preserve"> 30/8 → 14/09</t>
  </si>
  <si>
    <t>20/08/2025</t>
  </si>
  <si>
    <t>Lễ 2/9 (T2&amp;T3); Vu Lan: 06/9</t>
  </si>
  <si>
    <t>Ngày 09/08</t>
  </si>
  <si>
    <t>Mua sắm ngay-săn ưu đãi/SN Sài Gòn</t>
  </si>
  <si>
    <t>18/9 → 30/09</t>
  </si>
  <si>
    <t>08/09/2025</t>
  </si>
  <si>
    <t>SN Sài Gòn: 27/9; Tết Trung thu: 06/10</t>
  </si>
  <si>
    <t>Ngày 29/08</t>
  </si>
  <si>
    <t>03/10→ 14/10</t>
  </si>
  <si>
    <t>23/09/2025</t>
  </si>
  <si>
    <t xml:space="preserve"> 2 A2/A2</t>
  </si>
  <si>
    <t>Ngày 15/09</t>
  </si>
  <si>
    <t>Một nữa yêu thương</t>
  </si>
  <si>
    <t>18/10 → 27/10</t>
  </si>
  <si>
    <t>08/10/2025</t>
  </si>
  <si>
    <t>PNVN: 20/10</t>
  </si>
  <si>
    <t>Ngày 27/09</t>
  </si>
  <si>
    <t>Sinh nhật Satra-Quà tặng bao la</t>
  </si>
  <si>
    <t xml:space="preserve">30/10 → 13/11 </t>
  </si>
  <si>
    <t>20/10/2025</t>
  </si>
  <si>
    <t>SN TCTy: 02/11-Ưu đãi TV-Ngôi nhà chung Satra-ND Xanh-Bình ổn</t>
  </si>
  <si>
    <t>Ngày 10/10</t>
  </si>
  <si>
    <t>Shopping Season/SN Củ Chi</t>
  </si>
  <si>
    <t xml:space="preserve"> 15/11 → 30/11</t>
  </si>
  <si>
    <t>05/11/2025</t>
  </si>
  <si>
    <t xml:space="preserve"> Ngày nhà giáo VN 20/11; SN Củ Chi: 28/11</t>
  </si>
  <si>
    <t>Ngày 25/10</t>
  </si>
  <si>
    <t>Tưng bừng mua sắm mùa xuân</t>
  </si>
  <si>
    <t xml:space="preserve"> 02/12 → 15/12</t>
  </si>
  <si>
    <t>22/11/2025</t>
  </si>
  <si>
    <t>Ngày 12/11</t>
  </si>
  <si>
    <t>Giáng Sinh an lành</t>
  </si>
  <si>
    <t xml:space="preserve">17/12 → 28/12 </t>
  </si>
  <si>
    <t>07/12/2025</t>
  </si>
  <si>
    <t>Ngày 27/11</t>
  </si>
  <si>
    <t>Đón Năm mới/SN Phạm Hùng</t>
  </si>
  <si>
    <t>30/12 → 07/01/2026</t>
  </si>
  <si>
    <t>20/12/2025</t>
  </si>
  <si>
    <t>SN PH: 5/01/2026</t>
  </si>
  <si>
    <t>Ngày 10/12</t>
  </si>
  <si>
    <t>Cẩm nang Giỏ quà Tết 2026</t>
  </si>
  <si>
    <t>20/11/2025</t>
  </si>
  <si>
    <t>Chương trình Shopping Season của SCT thường chia làm 2 đợt: Đ1: Từ ngày 15/6-15/9 &amp; Đ2: Từ ngày 15/11-31/12 ---&gt; Phải có logo Shopping Season cho các kỳ này</t>
  </si>
  <si>
    <t>Post 12</t>
  </si>
  <si>
    <t>08/07 - 29/07</t>
  </si>
  <si>
    <t>18/07 - 29/07</t>
  </si>
  <si>
    <t>22/07 - 12/08</t>
  </si>
  <si>
    <t>01/08 - 12/08</t>
  </si>
  <si>
    <t>Post 16</t>
  </si>
  <si>
    <t>Post 19</t>
  </si>
  <si>
    <t>Post 21</t>
  </si>
  <si>
    <t>Post 22</t>
  </si>
  <si>
    <t>20/10 - 13/11</t>
  </si>
  <si>
    <t>30/10 -13/11</t>
  </si>
  <si>
    <t>22/11 - 15/12</t>
  </si>
  <si>
    <t>02/12 - 15/12</t>
  </si>
  <si>
    <t>07/12 - 28/12</t>
  </si>
  <si>
    <t>17/12 - 28/12</t>
  </si>
  <si>
    <t>25/06 - 31/07</t>
  </si>
  <si>
    <t>21/07 - 31/08</t>
  </si>
  <si>
    <t>22/08 - 30/09</t>
  </si>
  <si>
    <t>01/09 - 30/09</t>
  </si>
  <si>
    <t>24/10 - 30/11</t>
  </si>
  <si>
    <t>20/11 - 31/12</t>
  </si>
  <si>
    <t>SAMPLING :
Sky9 05,06/7
Ngkhoai 12,13/07
XVNT 19,20/7
Nguyễn văn công 26,27/7
Bình hòa 2,3/8</t>
  </si>
  <si>
    <t>adhoc : CHẠY TẶNG ĐIỂM 18% 
200 ĐIỂM = 10.000VND</t>
  </si>
  <si>
    <t>02/07 - 29/07</t>
  </si>
  <si>
    <t>16/07 - 29/07</t>
  </si>
  <si>
    <t>GIÁ
 ( +VAT )</t>
  </si>
  <si>
    <t>CHÂN GÀ SẢ TẮC 150g</t>
  </si>
  <si>
    <t>TAI HEO SỐT THÁI 150g</t>
  </si>
  <si>
    <t>CHÂN GÀ SẢ TẮC 500g</t>
  </si>
  <si>
    <t>TAI HEO SỐT THÁI 500g</t>
  </si>
  <si>
    <t>MỘC NẤM HƯƠNG 500g</t>
  </si>
  <si>
    <t>Chuyển 2513 qua 2514</t>
  </si>
  <si>
    <t>24/07 -19/08</t>
  </si>
  <si>
    <t>07/08 - 19/08</t>
  </si>
  <si>
    <t>áp dụng po trước 10 ngày</t>
  </si>
  <si>
    <t>01/07 - 10/08</t>
  </si>
  <si>
    <t>39+40</t>
  </si>
  <si>
    <t>chả cốm</t>
  </si>
  <si>
    <t>04/09 -01/10</t>
  </si>
  <si>
    <t>18/09 - 01/10</t>
  </si>
  <si>
    <t>41+42</t>
  </si>
  <si>
    <t>43+44</t>
  </si>
  <si>
    <t>45+46+47</t>
  </si>
  <si>
    <t>48+49</t>
  </si>
  <si>
    <t>50+51</t>
  </si>
  <si>
    <r>
      <t xml:space="preserve">LỊCH CNMS 2025
</t>
    </r>
    <r>
      <rPr>
        <b/>
        <sz val="18"/>
        <color indexed="10"/>
        <rFont val="Times New Roman"/>
        <family val="1"/>
      </rPr>
      <t xml:space="preserve">NCC muốn tham gia CNMS gửi chương trình Khuyến mãi trước 2 tháng cho PKD Saigon Co.op </t>
    </r>
    <r>
      <rPr>
        <b/>
        <sz val="18"/>
        <rFont val="Times New Roman"/>
        <family val="1"/>
      </rPr>
      <t xml:space="preserve">so với ngày giao hàng cho Co.op </t>
    </r>
    <r>
      <rPr>
        <b/>
        <sz val="18"/>
        <color indexed="10"/>
        <rFont val="Times New Roman"/>
        <family val="1"/>
      </rPr>
      <t>và CAM KẾT KHÔNG TRÙNG VỚI CNMS CỦA CÁC HỆ THỐNG KHÁC</t>
    </r>
  </si>
  <si>
    <t>Ghi chú: Đề nghị Quý NCC không thông tin nội dung này cho bên thứ 3 khi chưa được sự đồng ý của Saigon Co.op</t>
  </si>
  <si>
    <t>QUÝ</t>
  </si>
  <si>
    <t>ĐỢT CNMS</t>
  </si>
  <si>
    <t>GIAO HÀNG CHO COOP</t>
  </si>
  <si>
    <t>ÁP DỤNG CHO NTD</t>
  </si>
  <si>
    <t>6+7</t>
  </si>
  <si>
    <t>20.01.25 - 12.02.25</t>
  </si>
  <si>
    <t>03.02.25 - 12.02.25</t>
  </si>
  <si>
    <t>8+9</t>
  </si>
  <si>
    <t>30.01.25 - 26.02.25</t>
  </si>
  <si>
    <t>13.02.25 - 26.02.25</t>
  </si>
  <si>
    <t>10+11</t>
  </si>
  <si>
    <t>13.02.25 - 12.03.25</t>
  </si>
  <si>
    <t>27.02.25 - 12.03.25</t>
  </si>
  <si>
    <t>27.02.25 - 26.03.25</t>
  </si>
  <si>
    <t>13.03.25 - 26.03.25</t>
  </si>
  <si>
    <t>13.03.25 - 09.04.25</t>
  </si>
  <si>
    <t>27.03.25 - 09.04.25</t>
  </si>
  <si>
    <t>27.03.25 - 23.04.25</t>
  </si>
  <si>
    <t>10.04.25 - 23.04.25</t>
  </si>
  <si>
    <t>10.04.25 - 14.05.25</t>
  </si>
  <si>
    <t>24.04.25 - 14.05.25</t>
  </si>
  <si>
    <t>21+22</t>
  </si>
  <si>
    <t>01.05.25 - 28.05.25</t>
  </si>
  <si>
    <t>15.05.25 - 28.05.25</t>
  </si>
  <si>
    <t>15.05.25 - 11.06.25</t>
  </si>
  <si>
    <t>29.05.25 - 11.06.25</t>
  </si>
  <si>
    <t>29.05.25 - 02.07.25</t>
  </si>
  <si>
    <t>12.06.25 - 02.07.25</t>
  </si>
  <si>
    <t>19.06.25 - 16.07.25</t>
  </si>
  <si>
    <t>03.07.25 - 16.07.25</t>
  </si>
  <si>
    <t>03.07.25 - 30.07.25</t>
  </si>
  <si>
    <t>17.07.25 - 30.07.25</t>
  </si>
  <si>
    <t>32+33</t>
  </si>
  <si>
    <t>17.07.25 - 13.08.25</t>
  </si>
  <si>
    <t>31.07.25 - 13.08.25</t>
  </si>
  <si>
    <t>34+35</t>
  </si>
  <si>
    <t>31.07.25 - 27.08.25</t>
  </si>
  <si>
    <t>14.08.25 - 27.08.25</t>
  </si>
  <si>
    <t>14.08.25 - 17.09.25</t>
  </si>
  <si>
    <t>28.08.25 - 17.09.25</t>
  </si>
  <si>
    <t>04.09.25 - 01.10.25</t>
  </si>
  <si>
    <t>18.09.25 - 01.10.25</t>
  </si>
  <si>
    <t>18.09.25 - 15.10.25</t>
  </si>
  <si>
    <t>02.10.25 - 15.10.25</t>
  </si>
  <si>
    <t>02.10.25 - 29.10.25</t>
  </si>
  <si>
    <t>16.10.25 - 29.10.25</t>
  </si>
  <si>
    <t>16.10.25 - 19.11.25</t>
  </si>
  <si>
    <t>30.10.25 - 19.11.25</t>
  </si>
  <si>
    <t>06.11.25 - 03.12.25</t>
  </si>
  <si>
    <t>20.11.25 - 03.12.25</t>
  </si>
  <si>
    <t>20.11.25 - 19.12.25</t>
  </si>
  <si>
    <t>04.12.25 - 19.12.25</t>
  </si>
  <si>
    <t>18/09 - 15/10</t>
  </si>
  <si>
    <t>02/10 -15/10</t>
  </si>
  <si>
    <t>0210 - 29/10</t>
  </si>
  <si>
    <t>16/10 - 29/10</t>
  </si>
  <si>
    <t>16/10 - 19/11</t>
  </si>
  <si>
    <t>30/10 - 19/11</t>
  </si>
  <si>
    <t>06/11 - 03/12</t>
  </si>
  <si>
    <t>20/11 - 03/12</t>
  </si>
  <si>
    <t>20/11 - 19/12</t>
  </si>
  <si>
    <t>04/12 - 19/12</t>
  </si>
  <si>
    <t>ok</t>
  </si>
  <si>
    <t>công nợ</t>
  </si>
  <si>
    <t>OK</t>
  </si>
  <si>
    <t>post 18 - sinh nhật</t>
  </si>
  <si>
    <t>post 23</t>
  </si>
  <si>
    <t>20/08 - 17/09</t>
  </si>
  <si>
    <t>04/09 - 17/09</t>
  </si>
  <si>
    <t>29/10 - 26/11</t>
  </si>
  <si>
    <t>13/11 - 26/11</t>
  </si>
  <si>
    <t>C519</t>
  </si>
  <si>
    <t>25/8-24/09</t>
  </si>
  <si>
    <t>11/9-24/09</t>
  </si>
  <si>
    <t>15/07/2025</t>
  </si>
  <si>
    <t>C521</t>
  </si>
  <si>
    <t>23/07/2025</t>
  </si>
  <si>
    <t>29/9-22/10</t>
  </si>
  <si>
    <t>C522</t>
  </si>
  <si>
    <t>13/10-5/11</t>
  </si>
  <si>
    <t>C523</t>
  </si>
  <si>
    <t>6/11-20/11</t>
  </si>
  <si>
    <t>27/10-20/11</t>
  </si>
  <si>
    <t>C524</t>
  </si>
  <si>
    <t>C525</t>
  </si>
  <si>
    <t>C526</t>
  </si>
  <si>
    <t>10/11-03/12</t>
  </si>
  <si>
    <t>24/11-17/12</t>
  </si>
  <si>
    <t>8/12-31/12</t>
  </si>
  <si>
    <t>Kế hoạch chạy KM cho hệ thống  2025</t>
  </si>
  <si>
    <t>GIÁ TRỊ KM</t>
  </si>
  <si>
    <t>TMART</t>
  </si>
  <si>
    <t>Từ 1/9-30/9</t>
  </si>
  <si>
    <t>Từ 15/9-30/9</t>
  </si>
  <si>
    <t>Gà Ủ Muối 500g</t>
  </si>
  <si>
    <t>Từ 1/12-31/12</t>
  </si>
  <si>
    <t>Từ 15/12-31/12</t>
  </si>
  <si>
    <t>Tai Heo Muối 200g</t>
  </si>
  <si>
    <t>VITALMART</t>
  </si>
  <si>
    <t xml:space="preserve">FUJIMART </t>
  </si>
  <si>
    <t>Gà Muối 500g</t>
  </si>
  <si>
    <t xml:space="preserve"> BRG MART</t>
  </si>
  <si>
    <t>SUNSHINE</t>
  </si>
  <si>
    <t>UNIT(ECO)</t>
  </si>
  <si>
    <t>OKONO</t>
  </si>
  <si>
    <t>CHÂN GÀ SẢ TẮC 150G</t>
  </si>
  <si>
    <t>Từ 1/8-31/8</t>
  </si>
  <si>
    <t>Từ 15/8-31/8</t>
  </si>
  <si>
    <t>TAI HEO SỐT THÁI 150G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</si>
</sst>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_-* #,##0.00\ _₫_-;\-* #,##0.00\ _₫_-;_-* &quot;-&quot;??\ _₫_-;_-@_-"/>
    <numFmt numFmtId="167" formatCode="_(* #,##0_);_(* \(#,##0\);_(* &quot;-&quot;??_);_(@_)"/>
    <numFmt numFmtId="168" formatCode="_ * #,##0_ ;_ * \-#,##0_ ;_ * &quot;-&quot;??_ ;_ @_ "/>
    <numFmt numFmtId="169" formatCode="_-* #,##0_-;\-* #,##0_-;_-* &quot;-&quot;??_-;_-@_-"/>
    <numFmt numFmtId="170" formatCode="B1mmm\-yy"/>
    <numFmt numFmtId="171" formatCode="[$-409]dd\-mmm\-yy;@"/>
    <numFmt numFmtId="172" formatCode="[$-409]mmmm\-yy;@"/>
    <numFmt numFmtId="173" formatCode="[$-F800]dddd\,\ mmmm\ dd\,\ yyyy"/>
    <numFmt numFmtId="174" formatCode="[$-409]d\-mmm\-yy;@"/>
    <numFmt numFmtId="175" formatCode="dd/mm/yyyy;@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6"/>
      <color theme="1"/>
      <name val="Arial"/>
      <family val="2"/>
    </font>
    <font>
      <b/>
      <sz val="18"/>
      <color rgb="FFFF0000"/>
      <name val="Arial"/>
      <family val="2"/>
    </font>
    <font>
      <b/>
      <sz val="11"/>
      <color theme="1"/>
      <name val="Times New Roman"/>
      <family val="1"/>
    </font>
    <font>
      <b/>
      <sz val="11"/>
      <color rgb="FFFF0000"/>
      <name val="Arial"/>
      <family val="2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b/>
      <i/>
      <sz val="14"/>
      <color theme="1"/>
      <name val="Times New Roman"/>
      <family val="1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FF00"/>
      <name val="Arial"/>
      <family val="2"/>
    </font>
    <font>
      <b/>
      <sz val="18"/>
      <color theme="1"/>
      <name val="Times New Roman"/>
      <family val="1"/>
    </font>
    <font>
      <b/>
      <sz val="18"/>
      <color indexed="10"/>
      <name val="Times New Roman"/>
      <family val="1"/>
    </font>
    <font>
      <b/>
      <sz val="18"/>
      <name val="Times New Roman"/>
      <family val="1"/>
    </font>
    <font>
      <b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</fonts>
  <fills count="2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rgb="FF99FF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</cellStyleXfs>
  <cellXfs count="545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7" fontId="0" fillId="0" borderId="3" xfId="1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3" xfId="0" applyBorder="1"/>
    <xf numFmtId="167" fontId="0" fillId="0" borderId="3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right" vertical="center"/>
    </xf>
    <xf numFmtId="167" fontId="0" fillId="0" borderId="3" xfId="1" applyNumberFormat="1" applyFont="1" applyFill="1" applyBorder="1" applyAlignment="1">
      <alignment horizontal="right" vertical="center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/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vertical="center"/>
    </xf>
    <xf numFmtId="49" fontId="14" fillId="4" borderId="3" xfId="3" applyNumberFormat="1" applyFont="1" applyFill="1" applyBorder="1" applyAlignment="1">
      <alignment horizontal="center"/>
    </xf>
    <xf numFmtId="168" fontId="14" fillId="0" borderId="3" xfId="2" applyNumberFormat="1" applyFont="1" applyFill="1" applyBorder="1" applyAlignment="1"/>
    <xf numFmtId="0" fontId="14" fillId="0" borderId="3" xfId="3" applyFont="1" applyBorder="1" applyAlignment="1">
      <alignment horizontal="left" vertical="center"/>
    </xf>
    <xf numFmtId="0" fontId="14" fillId="0" borderId="3" xfId="3" quotePrefix="1" applyFont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168" fontId="14" fillId="5" borderId="3" xfId="1" applyNumberFormat="1" applyFont="1" applyFill="1" applyBorder="1" applyAlignment="1"/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8" fontId="14" fillId="0" borderId="3" xfId="1" applyNumberFormat="1" applyFont="1" applyFill="1" applyBorder="1" applyAlignment="1"/>
    <xf numFmtId="167" fontId="13" fillId="0" borderId="0" xfId="1" applyNumberFormat="1" applyFont="1"/>
    <xf numFmtId="167" fontId="13" fillId="0" borderId="0" xfId="0" applyNumberFormat="1" applyFont="1"/>
    <xf numFmtId="0" fontId="14" fillId="3" borderId="3" xfId="3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vertical="center"/>
    </xf>
    <xf numFmtId="49" fontId="14" fillId="3" borderId="3" xfId="3" applyNumberFormat="1" applyFont="1" applyFill="1" applyBorder="1" applyAlignment="1">
      <alignment horizontal="center"/>
    </xf>
    <xf numFmtId="168" fontId="14" fillId="3" borderId="3" xfId="2" applyNumberFormat="1" applyFont="1" applyFill="1" applyBorder="1" applyAlignment="1"/>
    <xf numFmtId="0" fontId="14" fillId="0" borderId="4" xfId="3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49" fontId="14" fillId="4" borderId="4" xfId="3" applyNumberFormat="1" applyFont="1" applyFill="1" applyBorder="1" applyAlignment="1">
      <alignment horizontal="center"/>
    </xf>
    <xf numFmtId="168" fontId="14" fillId="0" borderId="4" xfId="2" applyNumberFormat="1" applyFont="1" applyFill="1" applyBorder="1" applyAlignment="1"/>
    <xf numFmtId="167" fontId="13" fillId="3" borderId="3" xfId="1" applyNumberFormat="1" applyFont="1" applyFill="1" applyBorder="1"/>
    <xf numFmtId="9" fontId="13" fillId="3" borderId="3" xfId="4" applyFont="1" applyFill="1" applyBorder="1"/>
    <xf numFmtId="167" fontId="11" fillId="3" borderId="3" xfId="1" applyNumberFormat="1" applyFont="1" applyFill="1" applyBorder="1"/>
    <xf numFmtId="10" fontId="11" fillId="0" borderId="3" xfId="0" applyNumberFormat="1" applyFont="1" applyBorder="1" applyAlignment="1">
      <alignment horizontal="center"/>
    </xf>
    <xf numFmtId="167" fontId="4" fillId="3" borderId="3" xfId="0" applyNumberFormat="1" applyFont="1" applyFill="1" applyBorder="1"/>
    <xf numFmtId="167" fontId="4" fillId="3" borderId="3" xfId="1" applyNumberFormat="1" applyFont="1" applyFill="1" applyBorder="1"/>
    <xf numFmtId="167" fontId="11" fillId="0" borderId="3" xfId="1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167" fontId="11" fillId="3" borderId="1" xfId="1" applyNumberFormat="1" applyFont="1" applyFill="1" applyBorder="1"/>
    <xf numFmtId="167" fontId="11" fillId="0" borderId="1" xfId="1" applyNumberFormat="1" applyFont="1" applyBorder="1"/>
    <xf numFmtId="0" fontId="5" fillId="6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7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10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7" fontId="0" fillId="6" borderId="3" xfId="1" applyNumberFormat="1" applyFont="1" applyFill="1" applyBorder="1"/>
    <xf numFmtId="9" fontId="14" fillId="3" borderId="3" xfId="4" applyFont="1" applyFill="1" applyBorder="1" applyAlignment="1">
      <alignment horizontal="center" vertical="center"/>
    </xf>
    <xf numFmtId="167" fontId="0" fillId="0" borderId="3" xfId="1" applyNumberFormat="1" applyFont="1" applyFill="1" applyBorder="1" applyAlignment="1">
      <alignment horizontal="center" vertical="center"/>
    </xf>
    <xf numFmtId="167" fontId="11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7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/>
    </xf>
    <xf numFmtId="167" fontId="16" fillId="9" borderId="3" xfId="1" applyNumberFormat="1" applyFont="1" applyFill="1" applyBorder="1" applyAlignment="1" applyProtection="1">
      <alignment horizontal="center" vertical="center"/>
      <protection locked="0"/>
    </xf>
    <xf numFmtId="167" fontId="0" fillId="0" borderId="3" xfId="1" applyNumberFormat="1" applyFont="1" applyBorder="1" applyAlignment="1">
      <alignment horizontal="right"/>
    </xf>
    <xf numFmtId="167" fontId="0" fillId="0" borderId="3" xfId="1" applyNumberFormat="1" applyFont="1" applyFill="1" applyBorder="1" applyAlignment="1">
      <alignment horizontal="right"/>
    </xf>
    <xf numFmtId="0" fontId="12" fillId="10" borderId="3" xfId="3" applyFont="1" applyFill="1" applyBorder="1" applyAlignment="1">
      <alignment horizontal="center" vertical="center" wrapText="1"/>
    </xf>
    <xf numFmtId="167" fontId="13" fillId="10" borderId="3" xfId="1" applyNumberFormat="1" applyFont="1" applyFill="1" applyBorder="1" applyAlignment="1">
      <alignment wrapText="1"/>
    </xf>
    <xf numFmtId="0" fontId="13" fillId="10" borderId="3" xfId="0" applyFont="1" applyFill="1" applyBorder="1" applyAlignment="1">
      <alignment wrapText="1"/>
    </xf>
    <xf numFmtId="9" fontId="14" fillId="10" borderId="3" xfId="4" applyFont="1" applyFill="1" applyBorder="1" applyAlignment="1">
      <alignment horizontal="center" vertical="center"/>
    </xf>
    <xf numFmtId="167" fontId="13" fillId="10" borderId="3" xfId="1" applyNumberFormat="1" applyFont="1" applyFill="1" applyBorder="1"/>
    <xf numFmtId="9" fontId="13" fillId="10" borderId="3" xfId="4" applyFont="1" applyFill="1" applyBorder="1"/>
    <xf numFmtId="167" fontId="4" fillId="10" borderId="3" xfId="0" applyNumberFormat="1" applyFont="1" applyFill="1" applyBorder="1"/>
    <xf numFmtId="167" fontId="4" fillId="10" borderId="3" xfId="1" applyNumberFormat="1" applyFont="1" applyFill="1" applyBorder="1"/>
    <xf numFmtId="167" fontId="13" fillId="10" borderId="3" xfId="0" applyNumberFormat="1" applyFont="1" applyFill="1" applyBorder="1"/>
    <xf numFmtId="167" fontId="0" fillId="10" borderId="3" xfId="0" applyNumberForma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9" fontId="13" fillId="3" borderId="0" xfId="0" applyNumberFormat="1" applyFont="1" applyFill="1"/>
    <xf numFmtId="167" fontId="13" fillId="3" borderId="0" xfId="0" applyNumberFormat="1" applyFont="1" applyFill="1"/>
    <xf numFmtId="9" fontId="13" fillId="3" borderId="0" xfId="4" applyFont="1" applyFill="1"/>
    <xf numFmtId="167" fontId="16" fillId="3" borderId="3" xfId="1" applyNumberFormat="1" applyFont="1" applyFill="1" applyBorder="1" applyAlignment="1">
      <alignment vertical="center"/>
    </xf>
    <xf numFmtId="167" fontId="13" fillId="3" borderId="0" xfId="1" applyNumberFormat="1" applyFont="1" applyFill="1"/>
    <xf numFmtId="0" fontId="13" fillId="3" borderId="0" xfId="0" applyFont="1" applyFill="1"/>
    <xf numFmtId="169" fontId="13" fillId="0" borderId="0" xfId="1" applyNumberFormat="1" applyFont="1"/>
    <xf numFmtId="9" fontId="13" fillId="0" borderId="0" xfId="4" applyFont="1"/>
    <xf numFmtId="0" fontId="19" fillId="9" borderId="3" xfId="0" applyFont="1" applyFill="1" applyBorder="1" applyAlignment="1">
      <alignment horizontal="center" vertical="center"/>
    </xf>
    <xf numFmtId="169" fontId="0" fillId="0" borderId="0" xfId="1" applyNumberFormat="1" applyFont="1"/>
    <xf numFmtId="0" fontId="20" fillId="9" borderId="0" xfId="3" applyFont="1" applyFill="1"/>
    <xf numFmtId="0" fontId="3" fillId="9" borderId="0" xfId="0" applyFont="1" applyFill="1"/>
    <xf numFmtId="0" fontId="19" fillId="9" borderId="0" xfId="3" applyFont="1" applyFill="1" applyAlignment="1">
      <alignment horizontal="center"/>
    </xf>
    <xf numFmtId="0" fontId="21" fillId="0" borderId="0" xfId="0" applyFont="1"/>
    <xf numFmtId="0" fontId="19" fillId="9" borderId="0" xfId="3" applyFont="1" applyFill="1"/>
    <xf numFmtId="0" fontId="20" fillId="9" borderId="0" xfId="3" applyFont="1" applyFill="1" applyAlignment="1">
      <alignment horizontal="left"/>
    </xf>
    <xf numFmtId="0" fontId="22" fillId="9" borderId="0" xfId="3" applyFont="1" applyFill="1" applyAlignment="1">
      <alignment horizontal="left"/>
    </xf>
    <xf numFmtId="0" fontId="19" fillId="9" borderId="0" xfId="3" applyFont="1" applyFill="1" applyAlignment="1">
      <alignment horizontal="left"/>
    </xf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3" fillId="0" borderId="0" xfId="0" applyFont="1"/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vertical="center"/>
    </xf>
    <xf numFmtId="49" fontId="19" fillId="0" borderId="3" xfId="3" applyNumberFormat="1" applyFont="1" applyBorder="1" applyAlignment="1">
      <alignment horizontal="center"/>
    </xf>
    <xf numFmtId="168" fontId="19" fillId="0" borderId="3" xfId="2" applyNumberFormat="1" applyFont="1" applyFill="1" applyBorder="1" applyAlignment="1"/>
    <xf numFmtId="0" fontId="19" fillId="0" borderId="3" xfId="3" applyFont="1" applyBorder="1" applyAlignment="1">
      <alignment horizontal="center" vertical="center" wrapText="1"/>
    </xf>
    <xf numFmtId="0" fontId="19" fillId="9" borderId="3" xfId="3" applyFont="1" applyFill="1" applyBorder="1" applyAlignment="1">
      <alignment vertical="center"/>
    </xf>
    <xf numFmtId="0" fontId="19" fillId="9" borderId="3" xfId="3" quotePrefix="1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168" fontId="19" fillId="9" borderId="3" xfId="2" applyNumberFormat="1" applyFont="1" applyFill="1" applyBorder="1" applyAlignment="1"/>
    <xf numFmtId="0" fontId="19" fillId="0" borderId="3" xfId="3" quotePrefix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8" fontId="19" fillId="0" borderId="3" xfId="1" applyNumberFormat="1" applyFont="1" applyFill="1" applyBorder="1" applyAlignment="1"/>
    <xf numFmtId="1" fontId="16" fillId="9" borderId="3" xfId="0" applyNumberFormat="1" applyFont="1" applyFill="1" applyBorder="1" applyAlignment="1">
      <alignment horizontal="center" vertical="center"/>
    </xf>
    <xf numFmtId="168" fontId="19" fillId="9" borderId="3" xfId="1" applyNumberFormat="1" applyFont="1" applyFill="1" applyBorder="1" applyAlignment="1"/>
    <xf numFmtId="0" fontId="23" fillId="9" borderId="0" xfId="3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18" fillId="9" borderId="0" xfId="3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18" fillId="9" borderId="0" xfId="3" applyFont="1" applyFill="1" applyAlignment="1">
      <alignment vertical="center"/>
    </xf>
    <xf numFmtId="0" fontId="23" fillId="9" borderId="0" xfId="3" applyFont="1" applyFill="1" applyAlignment="1">
      <alignment horizontal="left" vertical="center"/>
    </xf>
    <xf numFmtId="0" fontId="2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/>
    </xf>
    <xf numFmtId="0" fontId="23" fillId="9" borderId="3" xfId="3" applyFont="1" applyFill="1" applyBorder="1" applyAlignment="1">
      <alignment horizontal="center" vertical="center" wrapText="1"/>
    </xf>
    <xf numFmtId="0" fontId="18" fillId="9" borderId="3" xfId="3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vertical="center"/>
    </xf>
    <xf numFmtId="0" fontId="18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6" fillId="0" borderId="0" xfId="0" applyFont="1"/>
    <xf numFmtId="0" fontId="16" fillId="2" borderId="8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6" fillId="0" borderId="3" xfId="0" quotePrefix="1" applyFont="1" applyBorder="1"/>
    <xf numFmtId="1" fontId="16" fillId="0" borderId="3" xfId="1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8" fillId="0" borderId="3" xfId="0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71" fontId="30" fillId="0" borderId="3" xfId="0" applyNumberFormat="1" applyFont="1" applyBorder="1" applyAlignment="1">
      <alignment horizontal="center" vertical="center"/>
    </xf>
    <xf numFmtId="171" fontId="30" fillId="0" borderId="0" xfId="0" applyNumberFormat="1" applyFont="1" applyAlignment="1">
      <alignment horizontal="center"/>
    </xf>
    <xf numFmtId="15" fontId="30" fillId="0" borderId="3" xfId="0" applyNumberFormat="1" applyFont="1" applyBorder="1" applyAlignment="1">
      <alignment horizontal="center" vertical="center"/>
    </xf>
    <xf numFmtId="15" fontId="30" fillId="3" borderId="3" xfId="0" applyNumberFormat="1" applyFont="1" applyFill="1" applyBorder="1" applyAlignment="1">
      <alignment horizontal="center" vertical="center"/>
    </xf>
    <xf numFmtId="15" fontId="30" fillId="0" borderId="0" xfId="0" applyNumberFormat="1" applyFont="1" applyAlignment="1">
      <alignment horizontal="center"/>
    </xf>
    <xf numFmtId="15" fontId="30" fillId="12" borderId="3" xfId="0" applyNumberFormat="1" applyFont="1" applyFill="1" applyBorder="1" applyAlignment="1">
      <alignment horizontal="center" vertical="center"/>
    </xf>
    <xf numFmtId="0" fontId="31" fillId="0" borderId="3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 wrapText="1"/>
    </xf>
    <xf numFmtId="172" fontId="30" fillId="12" borderId="0" xfId="0" applyNumberFormat="1" applyFont="1" applyFill="1" applyAlignment="1">
      <alignment horizontal="center"/>
    </xf>
    <xf numFmtId="0" fontId="30" fillId="0" borderId="0" xfId="0" applyFont="1"/>
    <xf numFmtId="173" fontId="30" fillId="0" borderId="3" xfId="0" applyNumberFormat="1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0" xfId="0" applyFont="1"/>
    <xf numFmtId="174" fontId="32" fillId="0" borderId="3" xfId="0" applyNumberFormat="1" applyFont="1" applyBorder="1" applyAlignment="1">
      <alignment horizontal="center" vertical="center"/>
    </xf>
    <xf numFmtId="174" fontId="29" fillId="3" borderId="3" xfId="0" applyNumberFormat="1" applyFont="1" applyFill="1" applyBorder="1" applyAlignment="1">
      <alignment horizontal="center" vertical="center" wrapText="1"/>
    </xf>
    <xf numFmtId="0" fontId="33" fillId="13" borderId="3" xfId="0" applyFont="1" applyFill="1" applyBorder="1" applyAlignment="1">
      <alignment horizontal="center" vertical="center"/>
    </xf>
    <xf numFmtId="174" fontId="34" fillId="14" borderId="3" xfId="0" applyNumberFormat="1" applyFont="1" applyFill="1" applyBorder="1" applyAlignment="1">
      <alignment horizontal="center" vertical="center" wrapText="1"/>
    </xf>
    <xf numFmtId="174" fontId="32" fillId="15" borderId="6" xfId="0" applyNumberFormat="1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2" fillId="16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37" fillId="0" borderId="3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vertical="center"/>
    </xf>
    <xf numFmtId="0" fontId="41" fillId="8" borderId="3" xfId="0" applyFont="1" applyFill="1" applyBorder="1" applyAlignment="1">
      <alignment horizontal="center" vertical="center"/>
    </xf>
    <xf numFmtId="0" fontId="41" fillId="8" borderId="3" xfId="0" applyFont="1" applyFill="1" applyBorder="1" applyAlignment="1">
      <alignment horizontal="center" vertical="center" wrapText="1"/>
    </xf>
    <xf numFmtId="0" fontId="41" fillId="11" borderId="3" xfId="0" applyFont="1" applyFill="1" applyBorder="1" applyAlignment="1">
      <alignment horizontal="center" vertical="center" wrapText="1"/>
    </xf>
    <xf numFmtId="0" fontId="41" fillId="17" borderId="3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/>
    </xf>
    <xf numFmtId="175" fontId="37" fillId="11" borderId="3" xfId="0" applyNumberFormat="1" applyFont="1" applyFill="1" applyBorder="1" applyAlignment="1">
      <alignment horizontal="center" vertical="center"/>
    </xf>
    <xf numFmtId="175" fontId="37" fillId="17" borderId="3" xfId="0" quotePrefix="1" applyNumberFormat="1" applyFont="1" applyFill="1" applyBorder="1" applyAlignment="1">
      <alignment horizontal="center" vertical="center"/>
    </xf>
    <xf numFmtId="175" fontId="37" fillId="17" borderId="3" xfId="0" applyNumberFormat="1" applyFont="1" applyFill="1" applyBorder="1" applyAlignment="1">
      <alignment horizontal="center" vertical="center"/>
    </xf>
    <xf numFmtId="175" fontId="37" fillId="0" borderId="3" xfId="0" quotePrefix="1" applyNumberFormat="1" applyFont="1" applyBorder="1" applyAlignment="1">
      <alignment horizontal="center" vertical="center"/>
    </xf>
    <xf numFmtId="0" fontId="42" fillId="0" borderId="3" xfId="0" applyFont="1" applyBorder="1" applyAlignment="1">
      <alignment vertical="center"/>
    </xf>
    <xf numFmtId="0" fontId="43" fillId="0" borderId="0" xfId="0" applyFont="1"/>
    <xf numFmtId="175" fontId="37" fillId="11" borderId="3" xfId="0" quotePrefix="1" applyNumberFormat="1" applyFont="1" applyFill="1" applyBorder="1" applyAlignment="1">
      <alignment horizontal="center" vertical="center"/>
    </xf>
    <xf numFmtId="0" fontId="38" fillId="0" borderId="3" xfId="0" applyFont="1" applyBorder="1" applyAlignment="1">
      <alignment vertical="center"/>
    </xf>
    <xf numFmtId="175" fontId="38" fillId="11" borderId="3" xfId="0" applyNumberFormat="1" applyFont="1" applyFill="1" applyBorder="1" applyAlignment="1">
      <alignment horizontal="center" vertical="center"/>
    </xf>
    <xf numFmtId="175" fontId="38" fillId="11" borderId="3" xfId="0" quotePrefix="1" applyNumberFormat="1" applyFont="1" applyFill="1" applyBorder="1" applyAlignment="1">
      <alignment horizontal="center" vertical="center"/>
    </xf>
    <xf numFmtId="175" fontId="38" fillId="17" borderId="3" xfId="0" applyNumberFormat="1" applyFont="1" applyFill="1" applyBorder="1" applyAlignment="1">
      <alignment horizontal="center" vertical="center"/>
    </xf>
    <xf numFmtId="175" fontId="38" fillId="17" borderId="3" xfId="0" quotePrefix="1" applyNumberFormat="1" applyFont="1" applyFill="1" applyBorder="1" applyAlignment="1">
      <alignment horizontal="center" vertical="center"/>
    </xf>
    <xf numFmtId="175" fontId="38" fillId="0" borderId="3" xfId="0" quotePrefix="1" applyNumberFormat="1" applyFont="1" applyBorder="1" applyAlignment="1">
      <alignment horizontal="center" vertical="center"/>
    </xf>
    <xf numFmtId="0" fontId="44" fillId="0" borderId="0" xfId="0" applyFont="1"/>
    <xf numFmtId="0" fontId="16" fillId="11" borderId="0" xfId="0" applyFont="1" applyFill="1"/>
    <xf numFmtId="0" fontId="16" fillId="17" borderId="0" xfId="0" applyFont="1" applyFill="1"/>
    <xf numFmtId="0" fontId="16" fillId="9" borderId="3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9" fontId="10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3" fillId="0" borderId="1" xfId="0" applyFont="1" applyBorder="1" applyAlignment="1">
      <alignment horizontal="left"/>
    </xf>
    <xf numFmtId="169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0" fontId="11" fillId="0" borderId="3" xfId="0" applyFont="1" applyBorder="1" applyAlignment="1">
      <alignment horizontal="center" vertical="center"/>
    </xf>
    <xf numFmtId="171" fontId="34" fillId="14" borderId="5" xfId="0" applyNumberFormat="1" applyFont="1" applyFill="1" applyBorder="1" applyAlignment="1">
      <alignment horizontal="center" vertical="center"/>
    </xf>
    <xf numFmtId="15" fontId="34" fillId="14" borderId="5" xfId="0" applyNumberFormat="1" applyFont="1" applyFill="1" applyBorder="1" applyAlignment="1">
      <alignment horizontal="center" vertical="center"/>
    </xf>
    <xf numFmtId="171" fontId="34" fillId="14" borderId="11" xfId="0" applyNumberFormat="1" applyFont="1" applyFill="1" applyBorder="1" applyAlignment="1">
      <alignment horizontal="center" vertical="center"/>
    </xf>
    <xf numFmtId="174" fontId="34" fillId="14" borderId="5" xfId="0" applyNumberFormat="1" applyFont="1" applyFill="1" applyBorder="1" applyAlignment="1">
      <alignment horizontal="center" vertical="center" wrapText="1"/>
    </xf>
    <xf numFmtId="174" fontId="32" fillId="15" borderId="3" xfId="0" applyNumberFormat="1" applyFont="1" applyFill="1" applyBorder="1" applyAlignment="1">
      <alignment horizontal="center" vertical="center"/>
    </xf>
    <xf numFmtId="171" fontId="32" fillId="16" borderId="0" xfId="0" applyNumberFormat="1" applyFont="1" applyFill="1" applyAlignment="1">
      <alignment horizontal="center" vertical="center"/>
    </xf>
    <xf numFmtId="15" fontId="32" fillId="3" borderId="0" xfId="0" applyNumberFormat="1" applyFont="1" applyFill="1" applyAlignment="1">
      <alignment horizontal="center" vertical="center"/>
    </xf>
    <xf numFmtId="0" fontId="47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48" fillId="0" borderId="3" xfId="0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/>
    </xf>
    <xf numFmtId="0" fontId="0" fillId="0" borderId="3" xfId="0" quotePrefix="1" applyBorder="1" applyAlignment="1">
      <alignment horizontal="center" vertical="center"/>
    </xf>
    <xf numFmtId="16" fontId="48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0" fillId="0" borderId="3" xfId="0" quotePrefix="1" applyBorder="1" applyAlignment="1">
      <alignment horizontal="left" vertical="center" wrapText="1"/>
    </xf>
    <xf numFmtId="0" fontId="48" fillId="0" borderId="3" xfId="0" quotePrefix="1" applyFont="1" applyBorder="1" applyAlignment="1">
      <alignment horizontal="center" vertical="center" wrapText="1"/>
    </xf>
    <xf numFmtId="0" fontId="0" fillId="0" borderId="3" xfId="0" quotePrefix="1" applyBorder="1" applyAlignment="1">
      <alignment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1" fillId="3" borderId="3" xfId="0" quotePrefix="1" applyFont="1" applyFill="1" applyBorder="1" applyAlignment="1">
      <alignment horizontal="center" vertical="center"/>
    </xf>
    <xf numFmtId="0" fontId="11" fillId="3" borderId="3" xfId="0" quotePrefix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49" fillId="3" borderId="3" xfId="0" applyFont="1" applyFill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1" fillId="0" borderId="3" xfId="0" quotePrefix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50" fillId="9" borderId="0" xfId="0" applyFont="1" applyFill="1" applyAlignment="1">
      <alignment vertical="center"/>
    </xf>
    <xf numFmtId="0" fontId="50" fillId="9" borderId="0" xfId="0" applyFont="1" applyFill="1" applyAlignment="1">
      <alignment horizontal="center" vertical="center"/>
    </xf>
    <xf numFmtId="0" fontId="50" fillId="9" borderId="3" xfId="0" applyFont="1" applyFill="1" applyBorder="1" applyAlignment="1">
      <alignment horizontal="left" vertical="center"/>
    </xf>
    <xf numFmtId="0" fontId="50" fillId="9" borderId="3" xfId="0" applyFont="1" applyFill="1" applyBorder="1" applyAlignment="1">
      <alignment horizontal="center" vertical="center"/>
    </xf>
    <xf numFmtId="9" fontId="50" fillId="9" borderId="3" xfId="0" applyNumberFormat="1" applyFont="1" applyFill="1" applyBorder="1" applyAlignment="1">
      <alignment horizontal="center" vertical="center"/>
    </xf>
    <xf numFmtId="167" fontId="50" fillId="9" borderId="3" xfId="1" applyNumberFormat="1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53" fillId="9" borderId="3" xfId="0" applyFont="1" applyFill="1" applyBorder="1" applyAlignment="1">
      <alignment horizontal="center" vertical="center"/>
    </xf>
    <xf numFmtId="0" fontId="53" fillId="9" borderId="6" xfId="0" applyFont="1" applyFill="1" applyBorder="1" applyAlignment="1">
      <alignment horizontal="center" vertical="center"/>
    </xf>
    <xf numFmtId="0" fontId="53" fillId="9" borderId="5" xfId="0" applyFont="1" applyFill="1" applyBorder="1" applyAlignment="1">
      <alignment horizontal="center" vertical="center"/>
    </xf>
    <xf numFmtId="167" fontId="50" fillId="9" borderId="3" xfId="1" applyNumberFormat="1" applyFont="1" applyFill="1" applyBorder="1" applyAlignment="1">
      <alignment horizontal="right" vertical="center"/>
    </xf>
    <xf numFmtId="0" fontId="54" fillId="9" borderId="3" xfId="0" applyFont="1" applyFill="1" applyBorder="1" applyAlignment="1">
      <alignment horizontal="center" vertical="center"/>
    </xf>
    <xf numFmtId="0" fontId="50" fillId="9" borderId="3" xfId="0" applyFont="1" applyFill="1" applyBorder="1" applyAlignment="1">
      <alignment vertical="center"/>
    </xf>
    <xf numFmtId="0" fontId="54" fillId="9" borderId="3" xfId="0" applyFont="1" applyFill="1" applyBorder="1" applyAlignment="1">
      <alignment vertical="center"/>
    </xf>
    <xf numFmtId="0" fontId="53" fillId="9" borderId="4" xfId="0" applyFont="1" applyFill="1" applyBorder="1" applyAlignment="1">
      <alignment horizontal="center" vertical="center"/>
    </xf>
    <xf numFmtId="0" fontId="53" fillId="9" borderId="7" xfId="0" applyFont="1" applyFill="1" applyBorder="1" applyAlignment="1">
      <alignment horizontal="center" vertical="center"/>
    </xf>
    <xf numFmtId="0" fontId="50" fillId="9" borderId="7" xfId="0" applyFont="1" applyFill="1" applyBorder="1" applyAlignment="1">
      <alignment vertical="center" wrapText="1"/>
    </xf>
    <xf numFmtId="0" fontId="50" fillId="9" borderId="6" xfId="0" applyFont="1" applyFill="1" applyBorder="1" applyAlignment="1">
      <alignment horizontal="center" vertical="center"/>
    </xf>
    <xf numFmtId="16" fontId="50" fillId="9" borderId="6" xfId="0" applyNumberFormat="1" applyFont="1" applyFill="1" applyBorder="1" applyAlignment="1">
      <alignment horizontal="center" vertical="center"/>
    </xf>
    <xf numFmtId="0" fontId="53" fillId="9" borderId="3" xfId="0" applyFont="1" applyFill="1" applyBorder="1" applyAlignment="1">
      <alignment vertical="center"/>
    </xf>
    <xf numFmtId="0" fontId="53" fillId="9" borderId="3" xfId="0" applyFont="1" applyFill="1" applyBorder="1" applyAlignment="1">
      <alignment horizontal="left" vertical="center"/>
    </xf>
    <xf numFmtId="9" fontId="53" fillId="9" borderId="3" xfId="0" applyNumberFormat="1" applyFont="1" applyFill="1" applyBorder="1" applyAlignment="1">
      <alignment horizontal="center" vertical="center"/>
    </xf>
    <xf numFmtId="167" fontId="53" fillId="9" borderId="3" xfId="1" applyNumberFormat="1" applyFont="1" applyFill="1" applyBorder="1" applyAlignment="1">
      <alignment horizontal="right" vertical="center"/>
    </xf>
    <xf numFmtId="167" fontId="53" fillId="9" borderId="3" xfId="1" applyNumberFormat="1" applyFont="1" applyFill="1" applyBorder="1" applyAlignment="1">
      <alignment horizontal="center" vertical="center"/>
    </xf>
    <xf numFmtId="0" fontId="50" fillId="9" borderId="1" xfId="0" applyFont="1" applyFill="1" applyBorder="1" applyAlignment="1">
      <alignment horizontal="left" vertical="center"/>
    </xf>
    <xf numFmtId="168" fontId="53" fillId="9" borderId="3" xfId="1" applyNumberFormat="1" applyFont="1" applyFill="1" applyBorder="1" applyAlignment="1">
      <alignment vertical="center"/>
    </xf>
    <xf numFmtId="0" fontId="50" fillId="9" borderId="0" xfId="0" applyFont="1" applyFill="1" applyAlignment="1">
      <alignment horizontal="left" vertical="center"/>
    </xf>
    <xf numFmtId="170" fontId="50" fillId="9" borderId="3" xfId="0" applyNumberFormat="1" applyFont="1" applyFill="1" applyBorder="1" applyAlignment="1">
      <alignment horizontal="left" vertical="center"/>
    </xf>
    <xf numFmtId="0" fontId="54" fillId="9" borderId="3" xfId="0" applyFont="1" applyFill="1" applyBorder="1" applyAlignment="1">
      <alignment horizontal="left" vertical="center"/>
    </xf>
    <xf numFmtId="14" fontId="53" fillId="9" borderId="3" xfId="0" quotePrefix="1" applyNumberFormat="1" applyFont="1" applyFill="1" applyBorder="1" applyAlignment="1">
      <alignment horizontal="center" vertical="center"/>
    </xf>
    <xf numFmtId="14" fontId="54" fillId="9" borderId="3" xfId="0" quotePrefix="1" applyNumberFormat="1" applyFont="1" applyFill="1" applyBorder="1" applyAlignment="1">
      <alignment horizontal="center" vertical="center"/>
    </xf>
    <xf numFmtId="0" fontId="54" fillId="9" borderId="3" xfId="0" applyFont="1" applyFill="1" applyBorder="1" applyAlignment="1">
      <alignment vertical="center" wrapText="1"/>
    </xf>
    <xf numFmtId="0" fontId="54" fillId="9" borderId="3" xfId="0" applyFont="1" applyFill="1" applyBorder="1" applyAlignment="1">
      <alignment horizontal="center" vertical="center" wrapText="1"/>
    </xf>
    <xf numFmtId="168" fontId="53" fillId="9" borderId="3" xfId="2" applyNumberFormat="1" applyFont="1" applyFill="1" applyBorder="1" applyAlignment="1">
      <alignment vertical="center"/>
    </xf>
    <xf numFmtId="0" fontId="53" fillId="9" borderId="3" xfId="3" applyFont="1" applyFill="1" applyBorder="1" applyAlignment="1">
      <alignment vertical="center"/>
    </xf>
    <xf numFmtId="168" fontId="53" fillId="9" borderId="3" xfId="6" applyNumberFormat="1" applyFont="1" applyFill="1" applyBorder="1" applyAlignment="1">
      <alignment vertical="center"/>
    </xf>
    <xf numFmtId="168" fontId="53" fillId="9" borderId="3" xfId="8" applyNumberFormat="1" applyFont="1" applyFill="1" applyBorder="1" applyAlignment="1">
      <alignment vertical="center"/>
    </xf>
    <xf numFmtId="9" fontId="50" fillId="9" borderId="4" xfId="0" applyNumberFormat="1" applyFont="1" applyFill="1" applyBorder="1" applyAlignment="1">
      <alignment horizontal="center" vertical="center"/>
    </xf>
    <xf numFmtId="16" fontId="50" fillId="9" borderId="3" xfId="0" quotePrefix="1" applyNumberFormat="1" applyFont="1" applyFill="1" applyBorder="1" applyAlignment="1">
      <alignment horizontal="left" vertical="center"/>
    </xf>
    <xf numFmtId="16" fontId="50" fillId="9" borderId="3" xfId="0" quotePrefix="1" applyNumberFormat="1" applyFont="1" applyFill="1" applyBorder="1" applyAlignment="1">
      <alignment horizontal="left" vertical="center" wrapText="1"/>
    </xf>
    <xf numFmtId="0" fontId="51" fillId="9" borderId="0" xfId="0" applyFont="1" applyFill="1" applyAlignment="1">
      <alignment vertical="center" wrapText="1"/>
    </xf>
    <xf numFmtId="0" fontId="51" fillId="18" borderId="3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53" fillId="3" borderId="3" xfId="0" applyFont="1" applyFill="1" applyBorder="1" applyAlignment="1">
      <alignment horizontal="center" vertical="center"/>
    </xf>
    <xf numFmtId="9" fontId="50" fillId="3" borderId="3" xfId="0" applyNumberFormat="1" applyFont="1" applyFill="1" applyBorder="1" applyAlignment="1">
      <alignment horizontal="center" vertical="center"/>
    </xf>
    <xf numFmtId="0" fontId="53" fillId="3" borderId="5" xfId="0" applyFont="1" applyFill="1" applyBorder="1" applyAlignment="1">
      <alignment horizontal="center" vertical="center"/>
    </xf>
    <xf numFmtId="14" fontId="53" fillId="3" borderId="3" xfId="0" quotePrefix="1" applyNumberFormat="1" applyFont="1" applyFill="1" applyBorder="1" applyAlignment="1">
      <alignment horizontal="center" vertical="center"/>
    </xf>
    <xf numFmtId="14" fontId="54" fillId="3" borderId="3" xfId="0" quotePrefix="1" applyNumberFormat="1" applyFont="1" applyFill="1" applyBorder="1" applyAlignment="1">
      <alignment horizontal="center" vertical="center"/>
    </xf>
    <xf numFmtId="0" fontId="54" fillId="3" borderId="3" xfId="0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horizontal="center" vertical="center"/>
    </xf>
    <xf numFmtId="0" fontId="50" fillId="3" borderId="3" xfId="0" applyFont="1" applyFill="1" applyBorder="1" applyAlignment="1">
      <alignment horizontal="center" vertical="center"/>
    </xf>
    <xf numFmtId="0" fontId="53" fillId="3" borderId="3" xfId="0" quotePrefix="1" applyFont="1" applyFill="1" applyBorder="1" applyAlignment="1">
      <alignment horizontal="center" vertical="center"/>
    </xf>
    <xf numFmtId="2" fontId="52" fillId="9" borderId="3" xfId="0" applyNumberFormat="1" applyFont="1" applyFill="1" applyBorder="1" applyAlignment="1">
      <alignment horizontal="center" vertical="center"/>
    </xf>
    <xf numFmtId="2" fontId="52" fillId="9" borderId="3" xfId="0" quotePrefix="1" applyNumberFormat="1" applyFont="1" applyFill="1" applyBorder="1" applyAlignment="1">
      <alignment horizontal="center" vertical="center"/>
    </xf>
    <xf numFmtId="2" fontId="51" fillId="9" borderId="3" xfId="0" applyNumberFormat="1" applyFont="1" applyFill="1" applyBorder="1" applyAlignment="1">
      <alignment horizontal="center" vertical="center"/>
    </xf>
    <xf numFmtId="2" fontId="51" fillId="9" borderId="1" xfId="0" applyNumberFormat="1" applyFont="1" applyFill="1" applyBorder="1" applyAlignment="1">
      <alignment horizontal="center" vertical="center"/>
    </xf>
    <xf numFmtId="2" fontId="51" fillId="9" borderId="3" xfId="0" quotePrefix="1" applyNumberFormat="1" applyFont="1" applyFill="1" applyBorder="1" applyAlignment="1">
      <alignment horizontal="center" vertical="center"/>
    </xf>
    <xf numFmtId="2" fontId="51" fillId="9" borderId="0" xfId="0" applyNumberFormat="1" applyFont="1" applyFill="1" applyAlignment="1">
      <alignment horizontal="center" vertical="center"/>
    </xf>
    <xf numFmtId="2" fontId="52" fillId="9" borderId="0" xfId="0" applyNumberFormat="1" applyFont="1" applyFill="1" applyAlignment="1">
      <alignment horizontal="center" vertical="center"/>
    </xf>
    <xf numFmtId="0" fontId="55" fillId="9" borderId="0" xfId="0" applyFont="1" applyFill="1" applyAlignment="1">
      <alignment vertical="center"/>
    </xf>
    <xf numFmtId="0" fontId="55" fillId="9" borderId="0" xfId="0" applyFont="1" applyFill="1" applyAlignment="1">
      <alignment horizontal="center" vertical="center"/>
    </xf>
    <xf numFmtId="0" fontId="50" fillId="16" borderId="3" xfId="0" applyFont="1" applyFill="1" applyBorder="1" applyAlignment="1">
      <alignment vertical="center"/>
    </xf>
    <xf numFmtId="0" fontId="50" fillId="16" borderId="3" xfId="0" applyFont="1" applyFill="1" applyBorder="1" applyAlignment="1">
      <alignment horizontal="left" vertical="center"/>
    </xf>
    <xf numFmtId="9" fontId="50" fillId="16" borderId="3" xfId="0" applyNumberFormat="1" applyFont="1" applyFill="1" applyBorder="1" applyAlignment="1">
      <alignment horizontal="center" vertical="center"/>
    </xf>
    <xf numFmtId="167" fontId="50" fillId="16" borderId="3" xfId="1" applyNumberFormat="1" applyFont="1" applyFill="1" applyBorder="1" applyAlignment="1">
      <alignment horizontal="center" vertical="center"/>
    </xf>
    <xf numFmtId="2" fontId="52" fillId="16" borderId="3" xfId="0" applyNumberFormat="1" applyFont="1" applyFill="1" applyBorder="1" applyAlignment="1">
      <alignment horizontal="center" vertical="center"/>
    </xf>
    <xf numFmtId="0" fontId="53" fillId="16" borderId="5" xfId="0" applyFont="1" applyFill="1" applyBorder="1" applyAlignment="1">
      <alignment horizontal="center" vertical="center"/>
    </xf>
    <xf numFmtId="0" fontId="53" fillId="16" borderId="7" xfId="0" applyFont="1" applyFill="1" applyBorder="1" applyAlignment="1">
      <alignment horizontal="center" vertical="center"/>
    </xf>
    <xf numFmtId="0" fontId="50" fillId="16" borderId="7" xfId="0" applyFont="1" applyFill="1" applyBorder="1" applyAlignment="1">
      <alignment horizontal="center" vertical="center" wrapText="1"/>
    </xf>
    <xf numFmtId="0" fontId="50" fillId="16" borderId="3" xfId="0" applyFont="1" applyFill="1" applyBorder="1" applyAlignment="1">
      <alignment horizontal="center" vertical="center"/>
    </xf>
    <xf numFmtId="0" fontId="54" fillId="16" borderId="3" xfId="0" applyFont="1" applyFill="1" applyBorder="1" applyAlignment="1">
      <alignment horizontal="center" vertical="center"/>
    </xf>
    <xf numFmtId="0" fontId="50" fillId="16" borderId="0" xfId="0" applyFont="1" applyFill="1" applyAlignment="1">
      <alignment vertical="center"/>
    </xf>
    <xf numFmtId="0" fontId="53" fillId="9" borderId="1" xfId="0" applyFont="1" applyFill="1" applyBorder="1" applyAlignment="1">
      <alignment horizontal="left" vertical="center"/>
    </xf>
    <xf numFmtId="2" fontId="52" fillId="9" borderId="1" xfId="0" applyNumberFormat="1" applyFont="1" applyFill="1" applyBorder="1" applyAlignment="1">
      <alignment horizontal="center" vertical="center"/>
    </xf>
    <xf numFmtId="2" fontId="51" fillId="9" borderId="2" xfId="0" applyNumberFormat="1" applyFont="1" applyFill="1" applyBorder="1" applyAlignment="1">
      <alignment horizontal="center" vertical="center"/>
    </xf>
    <xf numFmtId="9" fontId="53" fillId="9" borderId="3" xfId="4" applyFont="1" applyFill="1" applyBorder="1" applyAlignment="1">
      <alignment horizontal="center" vertical="center"/>
    </xf>
    <xf numFmtId="0" fontId="57" fillId="19" borderId="3" xfId="0" applyFont="1" applyFill="1" applyBorder="1"/>
    <xf numFmtId="0" fontId="57" fillId="19" borderId="3" xfId="0" applyFont="1" applyFill="1" applyBorder="1" applyAlignment="1">
      <alignment horizontal="center"/>
    </xf>
    <xf numFmtId="175" fontId="57" fillId="19" borderId="3" xfId="0" applyNumberFormat="1" applyFont="1" applyFill="1" applyBorder="1" applyAlignment="1">
      <alignment horizontal="center"/>
    </xf>
    <xf numFmtId="175" fontId="16" fillId="0" borderId="3" xfId="0" applyNumberFormat="1" applyFont="1" applyBorder="1" applyAlignment="1">
      <alignment horizontal="center"/>
    </xf>
    <xf numFmtId="0" fontId="16" fillId="20" borderId="3" xfId="0" applyFont="1" applyFill="1" applyBorder="1"/>
    <xf numFmtId="0" fontId="16" fillId="20" borderId="3" xfId="0" applyFont="1" applyFill="1" applyBorder="1" applyAlignment="1">
      <alignment horizontal="center"/>
    </xf>
    <xf numFmtId="175" fontId="16" fillId="20" borderId="3" xfId="0" applyNumberFormat="1" applyFont="1" applyFill="1" applyBorder="1" applyAlignment="1">
      <alignment horizontal="center"/>
    </xf>
    <xf numFmtId="0" fontId="16" fillId="2" borderId="3" xfId="0" applyFont="1" applyFill="1" applyBorder="1"/>
    <xf numFmtId="175" fontId="16" fillId="2" borderId="3" xfId="0" applyNumberFormat="1" applyFont="1" applyFill="1" applyBorder="1" applyAlignment="1">
      <alignment horizontal="center"/>
    </xf>
    <xf numFmtId="16" fontId="16" fillId="0" borderId="3" xfId="0" applyNumberFormat="1" applyFont="1" applyBorder="1" applyAlignment="1">
      <alignment wrapText="1"/>
    </xf>
    <xf numFmtId="175" fontId="16" fillId="0" borderId="0" xfId="0" applyNumberFormat="1" applyFont="1" applyAlignment="1">
      <alignment horizontal="center"/>
    </xf>
    <xf numFmtId="169" fontId="50" fillId="9" borderId="3" xfId="1" applyNumberFormat="1" applyFont="1" applyFill="1" applyBorder="1" applyAlignment="1">
      <alignment horizontal="center" vertical="center"/>
    </xf>
    <xf numFmtId="168" fontId="53" fillId="9" borderId="3" xfId="8" applyNumberFormat="1" applyFont="1" applyFill="1" applyBorder="1" applyAlignment="1"/>
    <xf numFmtId="0" fontId="6" fillId="9" borderId="3" xfId="3" applyFill="1" applyBorder="1" applyAlignment="1">
      <alignment vertical="center"/>
    </xf>
    <xf numFmtId="0" fontId="50" fillId="3" borderId="3" xfId="0" applyFont="1" applyFill="1" applyBorder="1" applyAlignment="1">
      <alignment vertical="center"/>
    </xf>
    <xf numFmtId="0" fontId="50" fillId="3" borderId="3" xfId="0" applyFont="1" applyFill="1" applyBorder="1" applyAlignment="1">
      <alignment horizontal="left" vertical="center"/>
    </xf>
    <xf numFmtId="0" fontId="53" fillId="3" borderId="3" xfId="0" applyFont="1" applyFill="1" applyBorder="1" applyAlignment="1">
      <alignment vertical="center"/>
    </xf>
    <xf numFmtId="0" fontId="53" fillId="3" borderId="3" xfId="0" applyFont="1" applyFill="1" applyBorder="1" applyAlignment="1">
      <alignment horizontal="left" vertical="center"/>
    </xf>
    <xf numFmtId="2" fontId="52" fillId="3" borderId="3" xfId="0" applyNumberFormat="1" applyFont="1" applyFill="1" applyBorder="1" applyAlignment="1">
      <alignment horizontal="center" vertical="center"/>
    </xf>
    <xf numFmtId="0" fontId="60" fillId="9" borderId="3" xfId="0" applyFont="1" applyFill="1" applyBorder="1" applyAlignment="1">
      <alignment horizontal="center" vertical="center"/>
    </xf>
    <xf numFmtId="49" fontId="60" fillId="9" borderId="3" xfId="0" applyNumberFormat="1" applyFont="1" applyFill="1" applyBorder="1" applyAlignment="1">
      <alignment horizontal="center" vertical="center"/>
    </xf>
    <xf numFmtId="0" fontId="61" fillId="9" borderId="3" xfId="0" applyFont="1" applyFill="1" applyBorder="1" applyAlignment="1">
      <alignment horizontal="center" vertical="center"/>
    </xf>
    <xf numFmtId="0" fontId="62" fillId="9" borderId="3" xfId="0" applyFont="1" applyFill="1" applyBorder="1" applyAlignment="1">
      <alignment horizontal="center"/>
    </xf>
    <xf numFmtId="0" fontId="62" fillId="9" borderId="3" xfId="0" applyFont="1" applyFill="1" applyBorder="1"/>
    <xf numFmtId="49" fontId="63" fillId="9" borderId="3" xfId="0" quotePrefix="1" applyNumberFormat="1" applyFont="1" applyFill="1" applyBorder="1" applyAlignment="1">
      <alignment horizontal="center" wrapText="1"/>
    </xf>
    <xf numFmtId="0" fontId="64" fillId="9" borderId="3" xfId="0" applyFont="1" applyFill="1" applyBorder="1" applyAlignment="1">
      <alignment horizontal="center"/>
    </xf>
    <xf numFmtId="0" fontId="62" fillId="0" borderId="3" xfId="0" applyFont="1" applyBorder="1" applyAlignment="1">
      <alignment horizontal="center" vertical="center"/>
    </xf>
    <xf numFmtId="0" fontId="63" fillId="9" borderId="3" xfId="0" applyFont="1" applyFill="1" applyBorder="1" applyAlignment="1">
      <alignment horizontal="center"/>
    </xf>
    <xf numFmtId="49" fontId="62" fillId="9" borderId="3" xfId="0" applyNumberFormat="1" applyFont="1" applyFill="1" applyBorder="1" applyAlignment="1">
      <alignment horizontal="center"/>
    </xf>
    <xf numFmtId="0" fontId="63" fillId="9" borderId="3" xfId="0" applyFont="1" applyFill="1" applyBorder="1"/>
    <xf numFmtId="0" fontId="65" fillId="9" borderId="3" xfId="0" applyFont="1" applyFill="1" applyBorder="1" applyAlignment="1">
      <alignment horizontal="center"/>
    </xf>
    <xf numFmtId="49" fontId="62" fillId="9" borderId="3" xfId="0" quotePrefix="1" applyNumberFormat="1" applyFont="1" applyFill="1" applyBorder="1" applyAlignment="1">
      <alignment horizontal="center"/>
    </xf>
    <xf numFmtId="49" fontId="63" fillId="9" borderId="3" xfId="0" applyNumberFormat="1" applyFont="1" applyFill="1" applyBorder="1" applyAlignment="1">
      <alignment horizontal="center"/>
    </xf>
    <xf numFmtId="16" fontId="62" fillId="0" borderId="3" xfId="0" applyNumberFormat="1" applyFont="1" applyBorder="1" applyAlignment="1">
      <alignment horizontal="center"/>
    </xf>
    <xf numFmtId="49" fontId="63" fillId="9" borderId="3" xfId="0" quotePrefix="1" applyNumberFormat="1" applyFont="1" applyFill="1" applyBorder="1" applyAlignment="1">
      <alignment horizontal="center"/>
    </xf>
    <xf numFmtId="0" fontId="62" fillId="0" borderId="3" xfId="0" applyFont="1" applyBorder="1" applyAlignment="1">
      <alignment horizontal="center"/>
    </xf>
    <xf numFmtId="0" fontId="66" fillId="9" borderId="3" xfId="0" applyFont="1" applyFill="1" applyBorder="1" applyAlignment="1">
      <alignment horizontal="center"/>
    </xf>
    <xf numFmtId="14" fontId="63" fillId="9" borderId="3" xfId="0" applyNumberFormat="1" applyFont="1" applyFill="1" applyBorder="1"/>
    <xf numFmtId="0" fontId="63" fillId="9" borderId="3" xfId="0" applyFont="1" applyFill="1" applyBorder="1" applyAlignment="1">
      <alignment wrapText="1"/>
    </xf>
    <xf numFmtId="0" fontId="63" fillId="9" borderId="3" xfId="0" quotePrefix="1" applyFont="1" applyFill="1" applyBorder="1"/>
    <xf numFmtId="0" fontId="63" fillId="9" borderId="3" xfId="0" applyFont="1" applyFill="1" applyBorder="1" applyAlignment="1">
      <alignment horizontal="left"/>
    </xf>
    <xf numFmtId="0" fontId="0" fillId="9" borderId="0" xfId="0" applyFill="1"/>
    <xf numFmtId="0" fontId="62" fillId="9" borderId="3" xfId="0" applyFont="1" applyFill="1" applyBorder="1" applyAlignment="1">
      <alignment wrapText="1"/>
    </xf>
    <xf numFmtId="0" fontId="65" fillId="9" borderId="3" xfId="0" applyFont="1" applyFill="1" applyBorder="1" applyAlignment="1">
      <alignment horizontal="center" vertical="center"/>
    </xf>
    <xf numFmtId="0" fontId="62" fillId="9" borderId="3" xfId="0" applyFont="1" applyFill="1" applyBorder="1" applyAlignment="1">
      <alignment horizontal="left" wrapText="1"/>
    </xf>
    <xf numFmtId="0" fontId="62" fillId="9" borderId="3" xfId="0" applyFont="1" applyFill="1" applyBorder="1" applyAlignment="1">
      <alignment horizontal="left"/>
    </xf>
    <xf numFmtId="0" fontId="62" fillId="9" borderId="3" xfId="0" quotePrefix="1" applyFont="1" applyFill="1" applyBorder="1" applyAlignment="1">
      <alignment horizontal="left"/>
    </xf>
    <xf numFmtId="0" fontId="65" fillId="9" borderId="3" xfId="0" quotePrefix="1" applyFont="1" applyFill="1" applyBorder="1" applyAlignment="1">
      <alignment horizontal="left"/>
    </xf>
    <xf numFmtId="49" fontId="64" fillId="9" borderId="3" xfId="0" applyNumberFormat="1" applyFont="1" applyFill="1" applyBorder="1" applyAlignment="1">
      <alignment horizontal="center"/>
    </xf>
    <xf numFmtId="0" fontId="64" fillId="9" borderId="3" xfId="0" applyFont="1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64" fillId="9" borderId="0" xfId="0" applyFont="1" applyFill="1" applyAlignment="1">
      <alignment horizontal="center"/>
    </xf>
    <xf numFmtId="0" fontId="67" fillId="0" borderId="0" xfId="0" quotePrefix="1" applyFont="1" applyAlignment="1">
      <alignment horizontal="left"/>
    </xf>
    <xf numFmtId="49" fontId="64" fillId="0" borderId="0" xfId="0" applyNumberFormat="1" applyFont="1" applyAlignment="1">
      <alignment horizontal="center"/>
    </xf>
    <xf numFmtId="0" fontId="64" fillId="0" borderId="0" xfId="0" applyFont="1"/>
    <xf numFmtId="0" fontId="0" fillId="0" borderId="0" xfId="0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/>
    </xf>
    <xf numFmtId="0" fontId="68" fillId="0" borderId="0" xfId="0" quotePrefix="1" applyFont="1" applyAlignment="1">
      <alignment horizontal="left"/>
    </xf>
    <xf numFmtId="49" fontId="69" fillId="0" borderId="0" xfId="0" applyNumberFormat="1" applyFont="1" applyAlignment="1">
      <alignment horizontal="center"/>
    </xf>
    <xf numFmtId="0" fontId="69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1" fillId="0" borderId="0" xfId="0" applyFont="1"/>
    <xf numFmtId="0" fontId="6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6" fillId="9" borderId="4" xfId="3" applyFill="1" applyBorder="1" applyAlignment="1">
      <alignment vertical="center"/>
    </xf>
    <xf numFmtId="2" fontId="51" fillId="9" borderId="4" xfId="0" applyNumberFormat="1" applyFont="1" applyFill="1" applyBorder="1" applyAlignment="1">
      <alignment horizontal="center" vertical="center"/>
    </xf>
    <xf numFmtId="0" fontId="50" fillId="9" borderId="4" xfId="0" applyFont="1" applyFill="1" applyBorder="1" applyAlignment="1">
      <alignment horizontal="center" vertical="center"/>
    </xf>
    <xf numFmtId="0" fontId="50" fillId="9" borderId="4" xfId="0" applyFont="1" applyFill="1" applyBorder="1" applyAlignment="1">
      <alignment vertical="center"/>
    </xf>
    <xf numFmtId="9" fontId="51" fillId="3" borderId="3" xfId="0" applyNumberFormat="1" applyFont="1" applyFill="1" applyBorder="1" applyAlignment="1">
      <alignment horizontal="center" vertical="center"/>
    </xf>
    <xf numFmtId="0" fontId="52" fillId="3" borderId="3" xfId="0" applyFont="1" applyFill="1" applyBorder="1" applyAlignment="1">
      <alignment horizontal="center" vertical="center"/>
    </xf>
    <xf numFmtId="9" fontId="52" fillId="3" borderId="3" xfId="0" applyNumberFormat="1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/>
    </xf>
    <xf numFmtId="9" fontId="52" fillId="3" borderId="3" xfId="4" applyFont="1" applyFill="1" applyBorder="1" applyAlignment="1">
      <alignment horizontal="center" vertical="center"/>
    </xf>
    <xf numFmtId="0" fontId="50" fillId="9" borderId="5" xfId="0" applyFont="1" applyFill="1" applyBorder="1" applyAlignment="1">
      <alignment horizontal="center" vertical="center"/>
    </xf>
    <xf numFmtId="0" fontId="50" fillId="9" borderId="8" xfId="0" applyFont="1" applyFill="1" applyBorder="1" applyAlignment="1">
      <alignment horizontal="center" vertical="center"/>
    </xf>
    <xf numFmtId="0" fontId="50" fillId="9" borderId="3" xfId="0" applyFont="1" applyFill="1" applyBorder="1" applyAlignment="1">
      <alignment vertical="center" wrapText="1"/>
    </xf>
    <xf numFmtId="167" fontId="51" fillId="9" borderId="3" xfId="1" applyNumberFormat="1" applyFont="1" applyFill="1" applyBorder="1" applyAlignment="1">
      <alignment horizontal="center" vertical="center"/>
    </xf>
    <xf numFmtId="167" fontId="51" fillId="16" borderId="3" xfId="1" applyNumberFormat="1" applyFont="1" applyFill="1" applyBorder="1" applyAlignment="1">
      <alignment horizontal="center" vertical="center"/>
    </xf>
    <xf numFmtId="0" fontId="51" fillId="9" borderId="0" xfId="0" applyFont="1" applyFill="1" applyAlignment="1">
      <alignment horizontal="center" vertical="center"/>
    </xf>
    <xf numFmtId="1" fontId="16" fillId="9" borderId="3" xfId="9" applyNumberFormat="1" applyFont="1" applyFill="1" applyBorder="1" applyAlignment="1">
      <alignment horizontal="center" vertical="center"/>
    </xf>
    <xf numFmtId="169" fontId="24" fillId="9" borderId="3" xfId="1" applyNumberFormat="1" applyFont="1" applyFill="1" applyBorder="1" applyAlignment="1">
      <alignment horizontal="center" vertical="center" wrapText="1"/>
    </xf>
    <xf numFmtId="1" fontId="19" fillId="9" borderId="3" xfId="3" quotePrefix="1" applyNumberFormat="1" applyFont="1" applyFill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9" fillId="9" borderId="0" xfId="3" applyFont="1" applyFill="1" applyAlignment="1">
      <alignment horizontal="center" vertical="center"/>
    </xf>
    <xf numFmtId="0" fontId="20" fillId="9" borderId="3" xfId="3" applyFont="1" applyFill="1" applyBorder="1" applyAlignment="1">
      <alignment horizontal="center" vertical="center"/>
    </xf>
    <xf numFmtId="0" fontId="20" fillId="9" borderId="3" xfId="3" applyFont="1" applyFill="1" applyBorder="1" applyAlignment="1">
      <alignment horizontal="center" vertical="center" wrapText="1"/>
    </xf>
    <xf numFmtId="0" fontId="19" fillId="9" borderId="3" xfId="3" applyFont="1" applyFill="1" applyBorder="1" applyAlignment="1">
      <alignment horizontal="center" vertical="center" wrapText="1"/>
    </xf>
    <xf numFmtId="0" fontId="20" fillId="9" borderId="0" xfId="3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6" fillId="9" borderId="0" xfId="7" applyFont="1" applyFill="1" applyAlignment="1" applyProtection="1">
      <alignment horizontal="center" vertical="center"/>
    </xf>
    <xf numFmtId="0" fontId="22" fillId="9" borderId="0" xfId="3" applyFont="1" applyFill="1" applyAlignment="1">
      <alignment horizontal="center" vertical="center"/>
    </xf>
    <xf numFmtId="49" fontId="19" fillId="9" borderId="3" xfId="3" applyNumberFormat="1" applyFont="1" applyFill="1" applyBorder="1" applyAlignment="1">
      <alignment horizontal="center" vertical="center"/>
    </xf>
    <xf numFmtId="168" fontId="19" fillId="9" borderId="3" xfId="2" applyNumberFormat="1" applyFont="1" applyFill="1" applyBorder="1" applyAlignment="1">
      <alignment horizontal="center" vertical="center"/>
    </xf>
    <xf numFmtId="168" fontId="19" fillId="9" borderId="3" xfId="1" applyNumberFormat="1" applyFont="1" applyFill="1" applyBorder="1" applyAlignment="1">
      <alignment horizontal="center" vertical="center"/>
    </xf>
    <xf numFmtId="168" fontId="18" fillId="9" borderId="3" xfId="6" applyNumberFormat="1" applyFont="1" applyFill="1" applyBorder="1" applyAlignment="1">
      <alignment horizontal="center" vertical="center"/>
    </xf>
    <xf numFmtId="168" fontId="19" fillId="9" borderId="0" xfId="1" applyNumberFormat="1" applyFont="1" applyFill="1" applyBorder="1" applyAlignment="1">
      <alignment horizontal="center" vertical="center"/>
    </xf>
    <xf numFmtId="168" fontId="19" fillId="9" borderId="0" xfId="2" applyNumberFormat="1" applyFont="1" applyFill="1" applyBorder="1" applyAlignment="1">
      <alignment horizontal="center" vertical="center"/>
    </xf>
    <xf numFmtId="0" fontId="19" fillId="9" borderId="0" xfId="3" applyFont="1" applyFill="1" applyAlignment="1">
      <alignment horizontal="left" vertical="center"/>
    </xf>
    <xf numFmtId="0" fontId="19" fillId="9" borderId="3" xfId="3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2" fontId="52" fillId="3" borderId="1" xfId="0" quotePrefix="1" applyNumberFormat="1" applyFont="1" applyFill="1" applyBorder="1" applyAlignment="1">
      <alignment horizontal="center" vertical="center"/>
    </xf>
    <xf numFmtId="2" fontId="52" fillId="9" borderId="2" xfId="0" applyNumberFormat="1" applyFont="1" applyFill="1" applyBorder="1" applyAlignment="1">
      <alignment horizontal="center" vertical="center"/>
    </xf>
    <xf numFmtId="2" fontId="52" fillId="9" borderId="1" xfId="0" quotePrefix="1" applyNumberFormat="1" applyFont="1" applyFill="1" applyBorder="1" applyAlignment="1">
      <alignment horizontal="center" vertical="center"/>
    </xf>
    <xf numFmtId="2" fontId="51" fillId="9" borderId="9" xfId="0" applyNumberFormat="1" applyFont="1" applyFill="1" applyBorder="1" applyAlignment="1">
      <alignment horizontal="center" vertical="center"/>
    </xf>
    <xf numFmtId="0" fontId="50" fillId="9" borderId="14" xfId="0" applyFont="1" applyFill="1" applyBorder="1" applyAlignment="1">
      <alignment horizontal="center" vertical="center"/>
    </xf>
    <xf numFmtId="0" fontId="72" fillId="21" borderId="6" xfId="0" applyFont="1" applyFill="1" applyBorder="1" applyAlignment="1">
      <alignment horizontal="center" vertical="center" wrapText="1"/>
    </xf>
    <xf numFmtId="16" fontId="50" fillId="9" borderId="8" xfId="0" applyNumberFormat="1" applyFont="1" applyFill="1" applyBorder="1" applyAlignment="1">
      <alignment horizontal="center" vertical="center"/>
    </xf>
    <xf numFmtId="14" fontId="50" fillId="9" borderId="6" xfId="0" applyNumberFormat="1" applyFont="1" applyFill="1" applyBorder="1" applyAlignment="1">
      <alignment horizontal="center" vertical="center"/>
    </xf>
    <xf numFmtId="0" fontId="54" fillId="9" borderId="6" xfId="0" applyFont="1" applyFill="1" applyBorder="1" applyAlignment="1">
      <alignment horizontal="center" vertical="center" wrapText="1"/>
    </xf>
    <xf numFmtId="0" fontId="50" fillId="9" borderId="10" xfId="0" applyFont="1" applyFill="1" applyBorder="1" applyAlignment="1">
      <alignment horizontal="center" vertical="center"/>
    </xf>
    <xf numFmtId="16" fontId="53" fillId="9" borderId="6" xfId="0" quotePrefix="1" applyNumberFormat="1" applyFont="1" applyFill="1" applyBorder="1" applyAlignment="1">
      <alignment horizontal="center" vertical="center"/>
    </xf>
    <xf numFmtId="0" fontId="53" fillId="9" borderId="6" xfId="0" quotePrefix="1" applyFont="1" applyFill="1" applyBorder="1" applyAlignment="1">
      <alignment horizontal="center" vertical="center"/>
    </xf>
    <xf numFmtId="0" fontId="19" fillId="3" borderId="3" xfId="3" applyFont="1" applyFill="1" applyBorder="1" applyAlignment="1">
      <alignment horizontal="left" vertical="center"/>
    </xf>
    <xf numFmtId="168" fontId="53" fillId="9" borderId="3" xfId="6" applyNumberFormat="1" applyFont="1" applyFill="1" applyBorder="1" applyAlignment="1"/>
    <xf numFmtId="168" fontId="53" fillId="9" borderId="4" xfId="6" applyNumberFormat="1" applyFont="1" applyFill="1" applyBorder="1" applyAlignment="1"/>
    <xf numFmtId="0" fontId="16" fillId="9" borderId="3" xfId="0" applyFont="1" applyFill="1" applyBorder="1" applyAlignment="1">
      <alignment vertical="center"/>
    </xf>
    <xf numFmtId="0" fontId="7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7" fillId="0" borderId="3" xfId="0" applyFont="1" applyBorder="1" applyAlignment="1">
      <alignment horizontal="center" vertical="center"/>
    </xf>
    <xf numFmtId="0" fontId="77" fillId="3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78" fillId="22" borderId="5" xfId="0" applyFont="1" applyFill="1" applyBorder="1" applyAlignment="1">
      <alignment vertical="center"/>
    </xf>
    <xf numFmtId="0" fontId="79" fillId="22" borderId="3" xfId="0" applyFont="1" applyFill="1" applyBorder="1" applyAlignment="1">
      <alignment horizontal="center" vertical="center"/>
    </xf>
    <xf numFmtId="14" fontId="79" fillId="22" borderId="3" xfId="0" quotePrefix="1" applyNumberFormat="1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78" fillId="17" borderId="5" xfId="0" applyFont="1" applyFill="1" applyBorder="1" applyAlignment="1">
      <alignment vertical="center"/>
    </xf>
    <xf numFmtId="0" fontId="79" fillId="17" borderId="3" xfId="0" applyFont="1" applyFill="1" applyBorder="1" applyAlignment="1">
      <alignment horizontal="center" vertical="center"/>
    </xf>
    <xf numFmtId="14" fontId="79" fillId="17" borderId="3" xfId="0" quotePrefix="1" applyNumberFormat="1" applyFont="1" applyFill="1" applyBorder="1" applyAlignment="1">
      <alignment horizontal="center" vertical="center"/>
    </xf>
    <xf numFmtId="0" fontId="78" fillId="15" borderId="5" xfId="0" applyFont="1" applyFill="1" applyBorder="1" applyAlignment="1">
      <alignment vertical="center"/>
    </xf>
    <xf numFmtId="0" fontId="79" fillId="15" borderId="3" xfId="0" applyFont="1" applyFill="1" applyBorder="1" applyAlignment="1">
      <alignment horizontal="center" vertical="center"/>
    </xf>
    <xf numFmtId="14" fontId="79" fillId="15" borderId="3" xfId="0" quotePrefix="1" applyNumberFormat="1" applyFont="1" applyFill="1" applyBorder="1" applyAlignment="1">
      <alignment horizontal="center" vertical="center"/>
    </xf>
    <xf numFmtId="0" fontId="57" fillId="9" borderId="5" xfId="0" applyFont="1" applyFill="1" applyBorder="1" applyAlignment="1">
      <alignment vertical="center"/>
    </xf>
    <xf numFmtId="14" fontId="16" fillId="9" borderId="3" xfId="0" quotePrefix="1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/>
    </xf>
    <xf numFmtId="167" fontId="51" fillId="9" borderId="4" xfId="1" applyNumberFormat="1" applyFont="1" applyFill="1" applyBorder="1" applyAlignment="1">
      <alignment horizontal="center" vertical="center"/>
    </xf>
    <xf numFmtId="164" fontId="50" fillId="9" borderId="3" xfId="10" applyFont="1" applyFill="1" applyBorder="1" applyAlignment="1">
      <alignment horizontal="center" vertical="center"/>
    </xf>
    <xf numFmtId="0" fontId="53" fillId="9" borderId="3" xfId="3" applyFont="1" applyFill="1" applyBorder="1" applyAlignment="1">
      <alignment horizontal="left" vertical="center"/>
    </xf>
    <xf numFmtId="164" fontId="53" fillId="9" borderId="3" xfId="10" applyFont="1" applyFill="1" applyBorder="1" applyAlignment="1">
      <alignment horizontal="center" vertical="center"/>
    </xf>
    <xf numFmtId="0" fontId="51" fillId="9" borderId="6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50" fillId="3" borderId="7" xfId="0" applyFont="1" applyFill="1" applyBorder="1" applyAlignment="1">
      <alignment horizontal="center" vertical="center"/>
    </xf>
    <xf numFmtId="0" fontId="50" fillId="3" borderId="5" xfId="0" applyFont="1" applyFill="1" applyBorder="1" applyAlignment="1">
      <alignment horizontal="center" vertical="center"/>
    </xf>
    <xf numFmtId="2" fontId="51" fillId="9" borderId="1" xfId="0" applyNumberFormat="1" applyFont="1" applyFill="1" applyBorder="1" applyAlignment="1">
      <alignment horizontal="center" vertical="center"/>
    </xf>
    <xf numFmtId="2" fontId="51" fillId="9" borderId="2" xfId="0" applyNumberFormat="1" applyFont="1" applyFill="1" applyBorder="1" applyAlignment="1">
      <alignment horizontal="center" vertical="center"/>
    </xf>
    <xf numFmtId="0" fontId="50" fillId="9" borderId="4" xfId="0" applyFont="1" applyFill="1" applyBorder="1" applyAlignment="1">
      <alignment horizontal="center" vertical="center" wrapText="1"/>
    </xf>
    <xf numFmtId="0" fontId="50" fillId="9" borderId="7" xfId="0" applyFont="1" applyFill="1" applyBorder="1" applyAlignment="1">
      <alignment horizontal="center" vertical="center" wrapText="1"/>
    </xf>
    <xf numFmtId="0" fontId="50" fillId="9" borderId="5" xfId="0" applyFont="1" applyFill="1" applyBorder="1" applyAlignment="1">
      <alignment horizontal="center" vertical="center" wrapText="1"/>
    </xf>
    <xf numFmtId="0" fontId="51" fillId="18" borderId="10" xfId="0" applyFont="1" applyFill="1" applyBorder="1" applyAlignment="1">
      <alignment horizontal="center" vertical="center" wrapText="1"/>
    </xf>
    <xf numFmtId="0" fontId="51" fillId="18" borderId="8" xfId="0" applyFont="1" applyFill="1" applyBorder="1" applyAlignment="1">
      <alignment horizontal="center" vertical="center" wrapText="1"/>
    </xf>
    <xf numFmtId="0" fontId="51" fillId="18" borderId="4" xfId="0" applyFont="1" applyFill="1" applyBorder="1" applyAlignment="1">
      <alignment horizontal="center" vertical="center" wrapText="1"/>
    </xf>
    <xf numFmtId="0" fontId="51" fillId="18" borderId="5" xfId="0" applyFont="1" applyFill="1" applyBorder="1" applyAlignment="1">
      <alignment horizontal="center" vertical="center" wrapText="1"/>
    </xf>
    <xf numFmtId="0" fontId="54" fillId="9" borderId="3" xfId="0" applyFont="1" applyFill="1" applyBorder="1" applyAlignment="1">
      <alignment horizontal="left" vertical="center" wrapText="1"/>
    </xf>
    <xf numFmtId="0" fontId="56" fillId="9" borderId="1" xfId="0" applyFont="1" applyFill="1" applyBorder="1" applyAlignment="1">
      <alignment horizontal="left" vertical="center"/>
    </xf>
    <xf numFmtId="0" fontId="56" fillId="9" borderId="2" xfId="0" applyFont="1" applyFill="1" applyBorder="1" applyAlignment="1">
      <alignment horizontal="center" vertical="center"/>
    </xf>
    <xf numFmtId="0" fontId="56" fillId="9" borderId="2" xfId="0" applyFont="1" applyFill="1" applyBorder="1" applyAlignment="1">
      <alignment horizontal="left" vertical="center"/>
    </xf>
    <xf numFmtId="0" fontId="51" fillId="18" borderId="2" xfId="0" applyFont="1" applyFill="1" applyBorder="1" applyAlignment="1">
      <alignment horizontal="center" vertical="center" wrapText="1"/>
    </xf>
    <xf numFmtId="0" fontId="51" fillId="18" borderId="6" xfId="0" applyFont="1" applyFill="1" applyBorder="1" applyAlignment="1">
      <alignment horizontal="center" vertical="center" wrapText="1"/>
    </xf>
    <xf numFmtId="2" fontId="51" fillId="18" borderId="4" xfId="0" applyNumberFormat="1" applyFont="1" applyFill="1" applyBorder="1" applyAlignment="1">
      <alignment horizontal="center" vertical="center" wrapText="1"/>
    </xf>
    <xf numFmtId="2" fontId="51" fillId="18" borderId="5" xfId="0" applyNumberFormat="1" applyFont="1" applyFill="1" applyBorder="1" applyAlignment="1">
      <alignment horizontal="center" vertical="center" wrapText="1"/>
    </xf>
    <xf numFmtId="2" fontId="52" fillId="18" borderId="4" xfId="0" applyNumberFormat="1" applyFont="1" applyFill="1" applyBorder="1" applyAlignment="1">
      <alignment horizontal="center" vertical="center" wrapText="1"/>
    </xf>
    <xf numFmtId="2" fontId="52" fillId="18" borderId="5" xfId="0" applyNumberFormat="1" applyFont="1" applyFill="1" applyBorder="1" applyAlignment="1">
      <alignment horizontal="center" vertical="center" wrapText="1"/>
    </xf>
    <xf numFmtId="0" fontId="58" fillId="9" borderId="4" xfId="0" applyFont="1" applyFill="1" applyBorder="1" applyAlignment="1">
      <alignment horizontal="center" vertical="center" wrapText="1"/>
    </xf>
    <xf numFmtId="0" fontId="58" fillId="9" borderId="5" xfId="0" applyFont="1" applyFill="1" applyBorder="1" applyAlignment="1">
      <alignment horizontal="center" vertical="center" wrapText="1"/>
    </xf>
    <xf numFmtId="0" fontId="50" fillId="9" borderId="5" xfId="0" applyFont="1" applyFill="1" applyBorder="1" applyAlignment="1">
      <alignment horizontal="center" vertical="center"/>
    </xf>
    <xf numFmtId="0" fontId="50" fillId="9" borderId="10" xfId="0" applyFont="1" applyFill="1" applyBorder="1" applyAlignment="1">
      <alignment horizontal="center" vertical="center"/>
    </xf>
    <xf numFmtId="0" fontId="50" fillId="9" borderId="8" xfId="0" applyFont="1" applyFill="1" applyBorder="1" applyAlignment="1">
      <alignment horizontal="center" vertical="center"/>
    </xf>
    <xf numFmtId="0" fontId="73" fillId="0" borderId="12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64" fillId="9" borderId="3" xfId="0" applyFont="1" applyFill="1" applyBorder="1" applyAlignment="1">
      <alignment horizontal="center" vertical="center"/>
    </xf>
    <xf numFmtId="0" fontId="65" fillId="9" borderId="4" xfId="0" applyFont="1" applyFill="1" applyBorder="1" applyAlignment="1">
      <alignment horizontal="center" vertical="center"/>
    </xf>
    <xf numFmtId="0" fontId="65" fillId="9" borderId="7" xfId="0" applyFont="1" applyFill="1" applyBorder="1" applyAlignment="1">
      <alignment horizontal="center" vertical="center"/>
    </xf>
    <xf numFmtId="0" fontId="65" fillId="9" borderId="5" xfId="0" applyFont="1" applyFill="1" applyBorder="1" applyAlignment="1">
      <alignment horizontal="center" vertical="center"/>
    </xf>
    <xf numFmtId="0" fontId="57" fillId="3" borderId="0" xfId="0" applyFont="1" applyFill="1" applyAlignment="1">
      <alignment horizontal="center"/>
    </xf>
    <xf numFmtId="175" fontId="57" fillId="3" borderId="0" xfId="0" applyNumberFormat="1" applyFont="1" applyFill="1" applyAlignment="1">
      <alignment horizontal="center"/>
    </xf>
    <xf numFmtId="0" fontId="20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center" vertical="center"/>
    </xf>
    <xf numFmtId="0" fontId="19" fillId="9" borderId="0" xfId="3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40" fillId="11" borderId="3" xfId="0" applyFont="1" applyFill="1" applyBorder="1" applyAlignment="1">
      <alignment horizontal="center" vertical="center"/>
    </xf>
    <xf numFmtId="0" fontId="40" fillId="17" borderId="3" xfId="0" applyFont="1" applyFill="1" applyBorder="1" applyAlignment="1">
      <alignment horizontal="center" vertical="center"/>
    </xf>
    <xf numFmtId="0" fontId="41" fillId="8" borderId="4" xfId="0" applyFont="1" applyFill="1" applyBorder="1" applyAlignment="1">
      <alignment horizontal="center" vertical="center" wrapText="1"/>
    </xf>
    <xf numFmtId="0" fontId="41" fillId="8" borderId="7" xfId="0" applyFont="1" applyFill="1" applyBorder="1" applyAlignment="1">
      <alignment horizontal="center" vertical="center" wrapText="1"/>
    </xf>
    <xf numFmtId="0" fontId="41" fillId="8" borderId="5" xfId="0" applyFont="1" applyFill="1" applyBorder="1" applyAlignment="1">
      <alignment horizontal="center" vertical="center" wrapText="1"/>
    </xf>
    <xf numFmtId="172" fontId="31" fillId="12" borderId="4" xfId="0" applyNumberFormat="1" applyFont="1" applyFill="1" applyBorder="1" applyAlignment="1">
      <alignment horizontal="center" vertical="center"/>
    </xf>
    <xf numFmtId="172" fontId="31" fillId="12" borderId="5" xfId="0" applyNumberFormat="1" applyFont="1" applyFill="1" applyBorder="1" applyAlignment="1">
      <alignment horizontal="center" vertical="center"/>
    </xf>
    <xf numFmtId="0" fontId="33" fillId="13" borderId="3" xfId="0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 wrapText="1"/>
    </xf>
    <xf numFmtId="171" fontId="35" fillId="3" borderId="9" xfId="0" applyNumberFormat="1" applyFont="1" applyFill="1" applyBorder="1" applyAlignment="1">
      <alignment horizontal="center" vertical="center"/>
    </xf>
    <xf numFmtId="171" fontId="35" fillId="3" borderId="10" xfId="0" applyNumberFormat="1" applyFont="1" applyFill="1" applyBorder="1" applyAlignment="1">
      <alignment horizontal="center" vertical="center"/>
    </xf>
    <xf numFmtId="171" fontId="35" fillId="3" borderId="11" xfId="0" applyNumberFormat="1" applyFont="1" applyFill="1" applyBorder="1" applyAlignment="1">
      <alignment horizontal="center" vertical="center"/>
    </xf>
    <xf numFmtId="171" fontId="35" fillId="3" borderId="8" xfId="0" applyNumberFormat="1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/>
    </xf>
    <xf numFmtId="0" fontId="26" fillId="9" borderId="0" xfId="3" applyFont="1" applyFill="1" applyAlignment="1">
      <alignment horizontal="center" vertical="center"/>
    </xf>
    <xf numFmtId="0" fontId="23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/>
    </xf>
    <xf numFmtId="0" fontId="19" fillId="9" borderId="0" xfId="3" applyFont="1" applyFill="1" applyAlignment="1">
      <alignment horizontal="left" vertical="center" wrapText="1"/>
    </xf>
    <xf numFmtId="0" fontId="19" fillId="9" borderId="0" xfId="3" applyFont="1" applyFill="1" applyAlignment="1">
      <alignment horizontal="left"/>
    </xf>
    <xf numFmtId="0" fontId="20" fillId="9" borderId="0" xfId="3" applyFont="1" applyFill="1" applyAlignment="1">
      <alignment horizontal="center"/>
    </xf>
    <xf numFmtId="0" fontId="22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167" fontId="15" fillId="9" borderId="3" xfId="1" applyNumberFormat="1" applyFont="1" applyFill="1" applyBorder="1" applyAlignment="1">
      <alignment vertical="center" wrapText="1"/>
    </xf>
    <xf numFmtId="0" fontId="57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/>
    </xf>
    <xf numFmtId="0" fontId="16" fillId="0" borderId="3" xfId="0" applyFont="1" applyBorder="1" applyAlignment="1">
      <alignment horizontal="left" vertical="top"/>
    </xf>
    <xf numFmtId="9" fontId="16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vertical="top"/>
    </xf>
    <xf numFmtId="167" fontId="57" fillId="0" borderId="3" xfId="1" applyNumberFormat="1" applyFont="1" applyFill="1" applyBorder="1" applyAlignment="1">
      <alignment horizontal="center"/>
    </xf>
    <xf numFmtId="0" fontId="79" fillId="0" borderId="3" xfId="0" applyFont="1" applyBorder="1" applyAlignment="1">
      <alignment horizontal="center"/>
    </xf>
    <xf numFmtId="167" fontId="16" fillId="0" borderId="3" xfId="1" applyNumberFormat="1" applyFont="1" applyFill="1" applyBorder="1" applyAlignment="1">
      <alignment vertical="top"/>
    </xf>
    <xf numFmtId="167" fontId="16" fillId="9" borderId="3" xfId="1" applyNumberFormat="1" applyFont="1" applyFill="1" applyBorder="1" applyAlignment="1">
      <alignment vertical="top"/>
    </xf>
    <xf numFmtId="0" fontId="59" fillId="0" borderId="1" xfId="0" applyFont="1" applyBorder="1" applyAlignment="1">
      <alignment horizontal="center"/>
    </xf>
    <xf numFmtId="0" fontId="59" fillId="0" borderId="2" xfId="0" applyFont="1" applyBorder="1" applyAlignment="1">
      <alignment horizontal="center"/>
    </xf>
    <xf numFmtId="0" fontId="59" fillId="0" borderId="6" xfId="0" applyFont="1" applyBorder="1" applyAlignment="1">
      <alignment horizontal="center"/>
    </xf>
    <xf numFmtId="0" fontId="16" fillId="0" borderId="3" xfId="0" applyFont="1" applyBorder="1" applyAlignment="1">
      <alignment vertical="center"/>
    </xf>
    <xf numFmtId="9" fontId="16" fillId="0" borderId="3" xfId="0" applyNumberFormat="1" applyFont="1" applyBorder="1" applyAlignment="1">
      <alignment horizontal="center" vertical="center"/>
    </xf>
    <xf numFmtId="3" fontId="16" fillId="0" borderId="3" xfId="0" applyNumberFormat="1" applyFont="1" applyBorder="1" applyAlignment="1">
      <alignment vertical="center"/>
    </xf>
    <xf numFmtId="167" fontId="57" fillId="0" borderId="3" xfId="1" applyNumberFormat="1" applyFont="1" applyFill="1" applyBorder="1" applyAlignment="1">
      <alignment vertical="center"/>
    </xf>
    <xf numFmtId="0" fontId="79" fillId="0" borderId="3" xfId="0" applyFont="1" applyBorder="1" applyAlignment="1">
      <alignment horizontal="center" vertical="center"/>
    </xf>
    <xf numFmtId="14" fontId="79" fillId="0" borderId="3" xfId="0" quotePrefix="1" applyNumberFormat="1" applyFont="1" applyBorder="1" applyAlignment="1">
      <alignment horizontal="center" vertical="center"/>
    </xf>
  </cellXfs>
  <cellStyles count="11">
    <cellStyle name="Comma" xfId="1" builtinId="3"/>
    <cellStyle name="Comma [0]" xfId="10" builtinId="6"/>
    <cellStyle name="Comma 2" xfId="2" xr:uid="{00000000-0005-0000-0000-000001000000}"/>
    <cellStyle name="Comma 2 2" xfId="6" xr:uid="{00000000-0005-0000-0000-000002000000}"/>
    <cellStyle name="Comma 3" xfId="5" xr:uid="{00000000-0005-0000-0000-000003000000}"/>
    <cellStyle name="Comma 4" xfId="8" xr:uid="{DDB3AFC8-1699-422C-BE3C-44D57A2B64EC}"/>
    <cellStyle name="Hyperlink" xfId="7" builtinId="8"/>
    <cellStyle name="Normal" xfId="0" builtinId="0"/>
    <cellStyle name="Normal 2" xfId="3" xr:uid="{00000000-0005-0000-0000-000006000000}"/>
    <cellStyle name="Normal 4" xfId="9" xr:uid="{8918CDED-6DBF-471E-B884-1B80CC6F849E}"/>
    <cellStyle name="Percent" xfId="4" builtinId="5"/>
  </cellStyles>
  <dxfs count="0"/>
  <tableStyles count="0" defaultTableStyle="TableStyleMedium2" defaultPivotStyle="PivotStyleLight16"/>
  <colors>
    <mruColors>
      <color rgb="FFF3F4F2"/>
      <color rgb="FFFFFF00"/>
      <color rgb="FFF24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165955</xdr:colOff>
      <xdr:row>0</xdr:row>
      <xdr:rowOff>100306</xdr:rowOff>
    </xdr:from>
    <xdr:to>
      <xdr:col>1</xdr:col>
      <xdr:colOff>746761</xdr:colOff>
      <xdr:row>5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20E01-D6AB-4D27-B719-CE561ADFB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55" y="100306"/>
          <a:ext cx="969426" cy="943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282C-63B7-41E0-A7F8-2FB3542C8A55}">
  <dimension ref="B1:H34"/>
  <sheetViews>
    <sheetView topLeftCell="A25" workbookViewId="0">
      <selection activeCell="G10" sqref="B9:G10"/>
    </sheetView>
  </sheetViews>
  <sheetFormatPr defaultRowHeight="14" x14ac:dyDescent="0.3"/>
  <cols>
    <col min="1" max="1" width="8.7265625" style="134"/>
    <col min="2" max="2" width="14.453125" style="134" customWidth="1"/>
    <col min="3" max="3" width="21" style="134" customWidth="1"/>
    <col min="4" max="4" width="13.7265625" style="134" customWidth="1"/>
    <col min="5" max="5" width="15.90625" style="134" customWidth="1"/>
    <col min="6" max="6" width="16.1796875" style="134" customWidth="1"/>
    <col min="7" max="8" width="21" style="134" customWidth="1"/>
    <col min="9" max="16384" width="8.7265625" style="134"/>
  </cols>
  <sheetData>
    <row r="1" spans="2:8" ht="25" x14ac:dyDescent="0.5">
      <c r="B1" s="536" t="s">
        <v>1028</v>
      </c>
      <c r="C1" s="537"/>
      <c r="D1" s="537"/>
      <c r="E1" s="537"/>
      <c r="F1" s="537"/>
      <c r="G1" s="537"/>
      <c r="H1" s="538"/>
    </row>
    <row r="2" spans="2:8" x14ac:dyDescent="0.3">
      <c r="B2" s="527" t="s">
        <v>0</v>
      </c>
      <c r="C2" s="527" t="s">
        <v>2</v>
      </c>
      <c r="D2" s="528" t="s">
        <v>3</v>
      </c>
      <c r="E2" s="528" t="s">
        <v>8</v>
      </c>
      <c r="F2" s="528" t="s">
        <v>1029</v>
      </c>
      <c r="G2" s="528" t="s">
        <v>724</v>
      </c>
      <c r="H2" s="528" t="s">
        <v>5</v>
      </c>
    </row>
    <row r="3" spans="2:8" ht="16" customHeight="1" x14ac:dyDescent="0.3">
      <c r="B3" s="140" t="s">
        <v>1030</v>
      </c>
      <c r="C3" s="529" t="s">
        <v>622</v>
      </c>
      <c r="D3" s="530">
        <v>0.15</v>
      </c>
      <c r="E3" s="531">
        <v>73431</v>
      </c>
      <c r="F3" s="532">
        <f t="shared" ref="F3:F34" si="0">IFERROR(E3-E3*D3,"")</f>
        <v>62416.35</v>
      </c>
      <c r="G3" s="533" t="s">
        <v>1031</v>
      </c>
      <c r="H3" s="533" t="s">
        <v>1032</v>
      </c>
    </row>
    <row r="4" spans="2:8" ht="16" customHeight="1" x14ac:dyDescent="0.3">
      <c r="B4" s="140" t="s">
        <v>1030</v>
      </c>
      <c r="C4" s="529" t="s">
        <v>632</v>
      </c>
      <c r="D4" s="530">
        <v>0.15</v>
      </c>
      <c r="E4" s="531">
        <v>70000</v>
      </c>
      <c r="F4" s="532">
        <f t="shared" si="0"/>
        <v>59500</v>
      </c>
      <c r="G4" s="533" t="s">
        <v>1031</v>
      </c>
      <c r="H4" s="533" t="s">
        <v>1032</v>
      </c>
    </row>
    <row r="5" spans="2:8" ht="16" customHeight="1" x14ac:dyDescent="0.3">
      <c r="B5" s="140" t="s">
        <v>1030</v>
      </c>
      <c r="C5" s="529" t="s">
        <v>1033</v>
      </c>
      <c r="D5" s="530">
        <v>0.15</v>
      </c>
      <c r="E5" s="534">
        <v>111058</v>
      </c>
      <c r="F5" s="532">
        <f t="shared" si="0"/>
        <v>94399.3</v>
      </c>
      <c r="G5" s="533" t="s">
        <v>1031</v>
      </c>
      <c r="H5" s="533" t="s">
        <v>1032</v>
      </c>
    </row>
    <row r="6" spans="2:8" ht="16" customHeight="1" x14ac:dyDescent="0.3">
      <c r="B6" s="140" t="s">
        <v>1030</v>
      </c>
      <c r="C6" s="529" t="s">
        <v>1033</v>
      </c>
      <c r="D6" s="530">
        <v>0.15</v>
      </c>
      <c r="E6" s="534">
        <v>111058</v>
      </c>
      <c r="F6" s="532">
        <f t="shared" si="0"/>
        <v>94399.3</v>
      </c>
      <c r="G6" s="543" t="s">
        <v>1034</v>
      </c>
      <c r="H6" s="544" t="s">
        <v>1035</v>
      </c>
    </row>
    <row r="7" spans="2:8" ht="16" customHeight="1" x14ac:dyDescent="0.3">
      <c r="B7" s="140" t="s">
        <v>1030</v>
      </c>
      <c r="C7" s="529" t="s">
        <v>1036</v>
      </c>
      <c r="D7" s="530">
        <v>0.15</v>
      </c>
      <c r="E7" s="534">
        <v>55595</v>
      </c>
      <c r="F7" s="532">
        <f t="shared" si="0"/>
        <v>47255.75</v>
      </c>
      <c r="G7" s="543" t="s">
        <v>1034</v>
      </c>
      <c r="H7" s="544" t="s">
        <v>1035</v>
      </c>
    </row>
    <row r="8" spans="2:8" ht="16" customHeight="1" x14ac:dyDescent="0.3">
      <c r="B8" s="140" t="s">
        <v>1030</v>
      </c>
      <c r="C8" s="529" t="s">
        <v>622</v>
      </c>
      <c r="D8" s="530">
        <v>0.15</v>
      </c>
      <c r="E8" s="531">
        <v>73431</v>
      </c>
      <c r="F8" s="532">
        <f t="shared" si="0"/>
        <v>62416.35</v>
      </c>
      <c r="G8" s="543" t="s">
        <v>1034</v>
      </c>
      <c r="H8" s="544" t="s">
        <v>1035</v>
      </c>
    </row>
    <row r="9" spans="2:8" ht="16" customHeight="1" x14ac:dyDescent="0.3">
      <c r="B9" s="539" t="s">
        <v>1030</v>
      </c>
      <c r="C9" s="539" t="s">
        <v>1044</v>
      </c>
      <c r="D9" s="540">
        <v>0.1</v>
      </c>
      <c r="E9" s="541">
        <v>22500</v>
      </c>
      <c r="F9" s="542">
        <f t="shared" si="0"/>
        <v>20250</v>
      </c>
      <c r="G9" s="543" t="s">
        <v>1045</v>
      </c>
      <c r="H9" s="543" t="s">
        <v>1046</v>
      </c>
    </row>
    <row r="10" spans="2:8" ht="16" customHeight="1" x14ac:dyDescent="0.3">
      <c r="B10" s="539" t="s">
        <v>1030</v>
      </c>
      <c r="C10" s="539" t="s">
        <v>1047</v>
      </c>
      <c r="D10" s="540">
        <v>0.1</v>
      </c>
      <c r="E10" s="541">
        <v>21667</v>
      </c>
      <c r="F10" s="542">
        <f t="shared" si="0"/>
        <v>19500.3</v>
      </c>
      <c r="G10" s="543" t="s">
        <v>1045</v>
      </c>
      <c r="H10" s="543" t="s">
        <v>1046</v>
      </c>
    </row>
    <row r="11" spans="2:8" x14ac:dyDescent="0.3">
      <c r="B11" s="140" t="s">
        <v>1037</v>
      </c>
      <c r="C11" s="529" t="s">
        <v>622</v>
      </c>
      <c r="D11" s="530">
        <v>0.1</v>
      </c>
      <c r="E11" s="531">
        <v>73431</v>
      </c>
      <c r="F11" s="532">
        <f t="shared" si="0"/>
        <v>66087.899999999994</v>
      </c>
      <c r="G11" s="533" t="s">
        <v>1031</v>
      </c>
      <c r="H11" s="533" t="s">
        <v>1032</v>
      </c>
    </row>
    <row r="12" spans="2:8" x14ac:dyDescent="0.3">
      <c r="B12" s="140" t="s">
        <v>1037</v>
      </c>
      <c r="C12" s="529" t="s">
        <v>1033</v>
      </c>
      <c r="D12" s="530">
        <v>0.1</v>
      </c>
      <c r="E12" s="534">
        <v>111058</v>
      </c>
      <c r="F12" s="532">
        <f t="shared" si="0"/>
        <v>99952.2</v>
      </c>
      <c r="G12" s="533" t="s">
        <v>1031</v>
      </c>
      <c r="H12" s="533" t="s">
        <v>1032</v>
      </c>
    </row>
    <row r="13" spans="2:8" x14ac:dyDescent="0.3">
      <c r="B13" s="140" t="s">
        <v>1037</v>
      </c>
      <c r="C13" s="529" t="s">
        <v>622</v>
      </c>
      <c r="D13" s="530">
        <v>0.1</v>
      </c>
      <c r="E13" s="531">
        <v>73431</v>
      </c>
      <c r="F13" s="532">
        <f t="shared" si="0"/>
        <v>66087.899999999994</v>
      </c>
      <c r="G13" s="543" t="s">
        <v>1034</v>
      </c>
      <c r="H13" s="544" t="s">
        <v>1035</v>
      </c>
    </row>
    <row r="14" spans="2:8" x14ac:dyDescent="0.3">
      <c r="B14" s="140" t="s">
        <v>1037</v>
      </c>
      <c r="C14" s="529" t="s">
        <v>1033</v>
      </c>
      <c r="D14" s="530">
        <v>0.1</v>
      </c>
      <c r="E14" s="534">
        <v>111058</v>
      </c>
      <c r="F14" s="532">
        <f t="shared" si="0"/>
        <v>99952.2</v>
      </c>
      <c r="G14" s="543" t="s">
        <v>1034</v>
      </c>
      <c r="H14" s="544" t="s">
        <v>1035</v>
      </c>
    </row>
    <row r="15" spans="2:8" x14ac:dyDescent="0.3">
      <c r="B15" s="140" t="s">
        <v>1038</v>
      </c>
      <c r="C15" s="529" t="s">
        <v>1039</v>
      </c>
      <c r="D15" s="530">
        <v>0.15</v>
      </c>
      <c r="E15" s="534">
        <v>111058</v>
      </c>
      <c r="F15" s="532">
        <f t="shared" si="0"/>
        <v>94399.3</v>
      </c>
      <c r="G15" s="533" t="s">
        <v>1031</v>
      </c>
      <c r="H15" s="533" t="s">
        <v>1032</v>
      </c>
    </row>
    <row r="16" spans="2:8" x14ac:dyDescent="0.3">
      <c r="B16" s="140" t="s">
        <v>1038</v>
      </c>
      <c r="C16" s="529" t="s">
        <v>622</v>
      </c>
      <c r="D16" s="530">
        <v>0.15</v>
      </c>
      <c r="E16" s="535">
        <v>73431</v>
      </c>
      <c r="F16" s="532">
        <f t="shared" si="0"/>
        <v>62416.35</v>
      </c>
      <c r="G16" s="533" t="s">
        <v>1031</v>
      </c>
      <c r="H16" s="533" t="s">
        <v>1032</v>
      </c>
    </row>
    <row r="17" spans="2:8" x14ac:dyDescent="0.3">
      <c r="B17" s="140" t="s">
        <v>1040</v>
      </c>
      <c r="C17" s="529" t="s">
        <v>1039</v>
      </c>
      <c r="D17" s="530">
        <v>0.15</v>
      </c>
      <c r="E17" s="534">
        <v>111058</v>
      </c>
      <c r="F17" s="532">
        <f t="shared" si="0"/>
        <v>94399.3</v>
      </c>
      <c r="G17" s="533" t="s">
        <v>1031</v>
      </c>
      <c r="H17" s="533" t="s">
        <v>1032</v>
      </c>
    </row>
    <row r="18" spans="2:8" x14ac:dyDescent="0.3">
      <c r="B18" s="140" t="s">
        <v>1040</v>
      </c>
      <c r="C18" s="529" t="s">
        <v>622</v>
      </c>
      <c r="D18" s="530">
        <v>0.15</v>
      </c>
      <c r="E18" s="535">
        <v>73431</v>
      </c>
      <c r="F18" s="532">
        <f t="shared" si="0"/>
        <v>62416.35</v>
      </c>
      <c r="G18" s="533" t="s">
        <v>1031</v>
      </c>
      <c r="H18" s="533" t="s">
        <v>1032</v>
      </c>
    </row>
    <row r="19" spans="2:8" x14ac:dyDescent="0.3">
      <c r="B19" s="140" t="s">
        <v>1038</v>
      </c>
      <c r="C19" s="529" t="s">
        <v>1039</v>
      </c>
      <c r="D19" s="530">
        <v>0.15</v>
      </c>
      <c r="E19" s="534">
        <v>111058</v>
      </c>
      <c r="F19" s="532">
        <f t="shared" si="0"/>
        <v>94399.3</v>
      </c>
      <c r="G19" s="543" t="s">
        <v>1034</v>
      </c>
      <c r="H19" s="544" t="s">
        <v>1035</v>
      </c>
    </row>
    <row r="20" spans="2:8" x14ac:dyDescent="0.3">
      <c r="B20" s="140" t="s">
        <v>1038</v>
      </c>
      <c r="C20" s="529" t="s">
        <v>622</v>
      </c>
      <c r="D20" s="530">
        <v>0.15</v>
      </c>
      <c r="E20" s="535">
        <v>73431</v>
      </c>
      <c r="F20" s="532">
        <f t="shared" si="0"/>
        <v>62416.35</v>
      </c>
      <c r="G20" s="543" t="s">
        <v>1034</v>
      </c>
      <c r="H20" s="544" t="s">
        <v>1035</v>
      </c>
    </row>
    <row r="21" spans="2:8" x14ac:dyDescent="0.3">
      <c r="B21" s="140" t="s">
        <v>1040</v>
      </c>
      <c r="C21" s="529" t="s">
        <v>1039</v>
      </c>
      <c r="D21" s="530">
        <v>0.15</v>
      </c>
      <c r="E21" s="534">
        <v>111058</v>
      </c>
      <c r="F21" s="532">
        <f t="shared" si="0"/>
        <v>94399.3</v>
      </c>
      <c r="G21" s="543" t="s">
        <v>1034</v>
      </c>
      <c r="H21" s="544" t="s">
        <v>1035</v>
      </c>
    </row>
    <row r="22" spans="2:8" x14ac:dyDescent="0.3">
      <c r="B22" s="140" t="s">
        <v>1040</v>
      </c>
      <c r="C22" s="529" t="s">
        <v>622</v>
      </c>
      <c r="D22" s="530">
        <v>0.15</v>
      </c>
      <c r="E22" s="535">
        <v>73431</v>
      </c>
      <c r="F22" s="532">
        <f t="shared" si="0"/>
        <v>62416.35</v>
      </c>
      <c r="G22" s="543" t="s">
        <v>1034</v>
      </c>
      <c r="H22" s="544" t="s">
        <v>1035</v>
      </c>
    </row>
    <row r="23" spans="2:8" x14ac:dyDescent="0.3">
      <c r="B23" s="140" t="s">
        <v>1041</v>
      </c>
      <c r="C23" s="529" t="s">
        <v>1039</v>
      </c>
      <c r="D23" s="530">
        <v>0.1</v>
      </c>
      <c r="E23" s="534">
        <v>111058</v>
      </c>
      <c r="F23" s="532">
        <f t="shared" si="0"/>
        <v>99952.2</v>
      </c>
      <c r="G23" s="533" t="s">
        <v>1031</v>
      </c>
      <c r="H23" s="533" t="s">
        <v>1032</v>
      </c>
    </row>
    <row r="24" spans="2:8" x14ac:dyDescent="0.3">
      <c r="B24" s="140" t="s">
        <v>1041</v>
      </c>
      <c r="C24" s="529" t="s">
        <v>622</v>
      </c>
      <c r="D24" s="530">
        <v>0.1</v>
      </c>
      <c r="E24" s="535">
        <v>73431</v>
      </c>
      <c r="F24" s="532">
        <f t="shared" si="0"/>
        <v>66087.899999999994</v>
      </c>
      <c r="G24" s="533" t="s">
        <v>1031</v>
      </c>
      <c r="H24" s="533" t="s">
        <v>1032</v>
      </c>
    </row>
    <row r="25" spans="2:8" x14ac:dyDescent="0.3">
      <c r="B25" s="140" t="s">
        <v>1041</v>
      </c>
      <c r="C25" s="529" t="s">
        <v>1039</v>
      </c>
      <c r="D25" s="530">
        <v>0.1</v>
      </c>
      <c r="E25" s="534">
        <v>111058</v>
      </c>
      <c r="F25" s="532">
        <f t="shared" si="0"/>
        <v>99952.2</v>
      </c>
      <c r="G25" s="543" t="s">
        <v>1034</v>
      </c>
      <c r="H25" s="544" t="s">
        <v>1035</v>
      </c>
    </row>
    <row r="26" spans="2:8" x14ac:dyDescent="0.3">
      <c r="B26" s="140" t="s">
        <v>1041</v>
      </c>
      <c r="C26" s="529" t="s">
        <v>622</v>
      </c>
      <c r="D26" s="530">
        <v>0.1</v>
      </c>
      <c r="E26" s="535">
        <v>73431</v>
      </c>
      <c r="F26" s="532">
        <f t="shared" si="0"/>
        <v>66087.899999999994</v>
      </c>
      <c r="G26" s="543" t="s">
        <v>1034</v>
      </c>
      <c r="H26" s="544" t="s">
        <v>1035</v>
      </c>
    </row>
    <row r="27" spans="2:8" ht="15.5" x14ac:dyDescent="0.3">
      <c r="B27" s="526" t="s">
        <v>1042</v>
      </c>
      <c r="C27" s="529" t="s">
        <v>1039</v>
      </c>
      <c r="D27" s="530">
        <v>0.1</v>
      </c>
      <c r="E27" s="534">
        <v>111058</v>
      </c>
      <c r="F27" s="532">
        <f t="shared" si="0"/>
        <v>99952.2</v>
      </c>
      <c r="G27" s="533" t="s">
        <v>1031</v>
      </c>
      <c r="H27" s="533" t="s">
        <v>1032</v>
      </c>
    </row>
    <row r="28" spans="2:8" ht="15.5" x14ac:dyDescent="0.3">
      <c r="B28" s="526" t="s">
        <v>1042</v>
      </c>
      <c r="C28" s="529" t="s">
        <v>622</v>
      </c>
      <c r="D28" s="530">
        <v>0.1</v>
      </c>
      <c r="E28" s="535">
        <v>73431</v>
      </c>
      <c r="F28" s="532">
        <f t="shared" si="0"/>
        <v>66087.899999999994</v>
      </c>
      <c r="G28" s="533" t="s">
        <v>1031</v>
      </c>
      <c r="H28" s="533" t="s">
        <v>1032</v>
      </c>
    </row>
    <row r="29" spans="2:8" ht="15.5" x14ac:dyDescent="0.3">
      <c r="B29" s="526" t="s">
        <v>1042</v>
      </c>
      <c r="C29" s="529" t="s">
        <v>1039</v>
      </c>
      <c r="D29" s="530">
        <v>0.1</v>
      </c>
      <c r="E29" s="534">
        <v>111058</v>
      </c>
      <c r="F29" s="532">
        <f t="shared" si="0"/>
        <v>99952.2</v>
      </c>
      <c r="G29" s="543" t="s">
        <v>1034</v>
      </c>
      <c r="H29" s="544" t="s">
        <v>1035</v>
      </c>
    </row>
    <row r="30" spans="2:8" ht="15.5" x14ac:dyDescent="0.3">
      <c r="B30" s="526" t="s">
        <v>1042</v>
      </c>
      <c r="C30" s="529" t="s">
        <v>622</v>
      </c>
      <c r="D30" s="530">
        <v>0.1</v>
      </c>
      <c r="E30" s="535">
        <v>73431</v>
      </c>
      <c r="F30" s="532">
        <f t="shared" si="0"/>
        <v>66087.899999999994</v>
      </c>
      <c r="G30" s="543" t="s">
        <v>1034</v>
      </c>
      <c r="H30" s="544" t="s">
        <v>1035</v>
      </c>
    </row>
    <row r="31" spans="2:8" ht="15.5" x14ac:dyDescent="0.3">
      <c r="B31" s="526" t="s">
        <v>1043</v>
      </c>
      <c r="C31" s="529" t="s">
        <v>1039</v>
      </c>
      <c r="D31" s="530">
        <v>0.1</v>
      </c>
      <c r="E31" s="534">
        <v>111058</v>
      </c>
      <c r="F31" s="532">
        <f t="shared" si="0"/>
        <v>99952.2</v>
      </c>
      <c r="G31" s="533" t="s">
        <v>1031</v>
      </c>
      <c r="H31" s="533" t="s">
        <v>1032</v>
      </c>
    </row>
    <row r="32" spans="2:8" ht="15.5" x14ac:dyDescent="0.3">
      <c r="B32" s="526" t="s">
        <v>1043</v>
      </c>
      <c r="C32" s="529" t="s">
        <v>622</v>
      </c>
      <c r="D32" s="530">
        <v>0.1</v>
      </c>
      <c r="E32" s="535">
        <v>73431</v>
      </c>
      <c r="F32" s="532">
        <f t="shared" si="0"/>
        <v>66087.899999999994</v>
      </c>
      <c r="G32" s="533" t="s">
        <v>1031</v>
      </c>
      <c r="H32" s="533" t="s">
        <v>1032</v>
      </c>
    </row>
    <row r="33" spans="2:8" ht="15.5" x14ac:dyDescent="0.3">
      <c r="B33" s="526" t="s">
        <v>1043</v>
      </c>
      <c r="C33" s="529" t="s">
        <v>1039</v>
      </c>
      <c r="D33" s="530">
        <v>0.1</v>
      </c>
      <c r="E33" s="534">
        <v>111058</v>
      </c>
      <c r="F33" s="532">
        <f t="shared" si="0"/>
        <v>99952.2</v>
      </c>
      <c r="G33" s="543" t="s">
        <v>1034</v>
      </c>
      <c r="H33" s="544" t="s">
        <v>1035</v>
      </c>
    </row>
    <row r="34" spans="2:8" ht="15.5" x14ac:dyDescent="0.3">
      <c r="B34" s="526" t="s">
        <v>1043</v>
      </c>
      <c r="C34" s="529" t="s">
        <v>622</v>
      </c>
      <c r="D34" s="530">
        <v>0.1</v>
      </c>
      <c r="E34" s="535">
        <v>73431</v>
      </c>
      <c r="F34" s="532">
        <f t="shared" si="0"/>
        <v>66087.899999999994</v>
      </c>
      <c r="G34" s="543" t="s">
        <v>1034</v>
      </c>
      <c r="H34" s="544" t="s">
        <v>1035</v>
      </c>
    </row>
  </sheetData>
  <autoFilter ref="B2:H2" xr:uid="{54A3282C-63B7-41E0-A7F8-2FB3542C8A55}"/>
  <mergeCells count="1">
    <mergeCell ref="B1:H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1"/>
  <sheetViews>
    <sheetView zoomScale="46" workbookViewId="0">
      <selection activeCell="B17" sqref="B17"/>
    </sheetView>
  </sheetViews>
  <sheetFormatPr defaultColWidth="9.08984375" defaultRowHeight="14" x14ac:dyDescent="0.3"/>
  <cols>
    <col min="1" max="1" width="9.08984375" style="134"/>
    <col min="2" max="2" width="21.81640625" style="134" customWidth="1"/>
    <col min="3" max="3" width="71.08984375" style="134" customWidth="1"/>
    <col min="4" max="4" width="26.81640625" style="134" customWidth="1"/>
    <col min="5" max="6" width="26.81640625" style="197" customWidth="1"/>
    <col min="7" max="7" width="1.36328125" style="134" customWidth="1"/>
    <col min="8" max="9" width="26.81640625" style="198" customWidth="1"/>
    <col min="10" max="10" width="26.81640625" style="134" hidden="1" customWidth="1"/>
    <col min="11" max="11" width="61.453125" style="134" customWidth="1"/>
    <col min="12" max="12" width="23.453125" style="134" customWidth="1"/>
    <col min="13" max="16384" width="9.08984375" style="134"/>
  </cols>
  <sheetData>
    <row r="1" spans="1:11" ht="92" x14ac:dyDescent="0.3">
      <c r="A1" s="501" t="s">
        <v>537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</row>
    <row r="2" spans="1:11" ht="27.5" x14ac:dyDescent="0.3">
      <c r="A2" s="176"/>
      <c r="B2" s="176"/>
      <c r="C2" s="176"/>
      <c r="D2" s="176"/>
      <c r="E2" s="502" t="s">
        <v>538</v>
      </c>
      <c r="F2" s="502"/>
      <c r="G2" s="176"/>
      <c r="H2" s="503" t="s">
        <v>539</v>
      </c>
      <c r="I2" s="503"/>
      <c r="J2" s="177"/>
      <c r="K2" s="177"/>
    </row>
    <row r="3" spans="1:11" ht="97.5" x14ac:dyDescent="0.3">
      <c r="A3" s="178" t="s">
        <v>15</v>
      </c>
      <c r="B3" s="178" t="s">
        <v>540</v>
      </c>
      <c r="C3" s="178"/>
      <c r="D3" s="179" t="s">
        <v>541</v>
      </c>
      <c r="E3" s="180" t="s">
        <v>542</v>
      </c>
      <c r="F3" s="180" t="s">
        <v>543</v>
      </c>
      <c r="G3" s="504"/>
      <c r="H3" s="181" t="s">
        <v>544</v>
      </c>
      <c r="I3" s="181" t="s">
        <v>545</v>
      </c>
      <c r="J3" s="179" t="s">
        <v>546</v>
      </c>
      <c r="K3" s="179" t="s">
        <v>547</v>
      </c>
    </row>
    <row r="4" spans="1:11" s="188" customFormat="1" ht="33" x14ac:dyDescent="0.65">
      <c r="A4" s="174">
        <v>1</v>
      </c>
      <c r="B4" s="174">
        <v>2501</v>
      </c>
      <c r="C4" s="182" t="s">
        <v>548</v>
      </c>
      <c r="D4" s="182"/>
      <c r="E4" s="183" t="s">
        <v>549</v>
      </c>
      <c r="F4" s="183">
        <v>45671</v>
      </c>
      <c r="G4" s="505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65">
      <c r="A5" s="174">
        <v>2</v>
      </c>
      <c r="B5" s="174">
        <v>2502</v>
      </c>
      <c r="C5" s="182" t="s">
        <v>550</v>
      </c>
      <c r="D5" s="182"/>
      <c r="E5" s="183">
        <f>H4</f>
        <v>45658</v>
      </c>
      <c r="F5" s="183">
        <v>45685</v>
      </c>
      <c r="G5" s="505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65">
      <c r="A6" s="174">
        <v>3</v>
      </c>
      <c r="B6" s="174" t="s">
        <v>551</v>
      </c>
      <c r="C6" s="182" t="s">
        <v>552</v>
      </c>
      <c r="D6" s="182"/>
      <c r="E6" s="183">
        <f t="shared" ref="E6:E8" si="0">H5</f>
        <v>45672</v>
      </c>
      <c r="F6" s="189">
        <v>45695</v>
      </c>
      <c r="G6" s="505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65">
      <c r="A7" s="174">
        <v>4</v>
      </c>
      <c r="B7" s="174">
        <v>2503</v>
      </c>
      <c r="C7" s="182" t="s">
        <v>553</v>
      </c>
      <c r="D7" s="182"/>
      <c r="E7" s="183">
        <f t="shared" si="0"/>
        <v>45687</v>
      </c>
      <c r="F7" s="183">
        <v>45713</v>
      </c>
      <c r="G7" s="505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65">
      <c r="A8" s="174">
        <v>5</v>
      </c>
      <c r="B8" s="174">
        <v>2504</v>
      </c>
      <c r="C8" s="182" t="s">
        <v>554</v>
      </c>
      <c r="D8" s="182"/>
      <c r="E8" s="183">
        <f t="shared" si="0"/>
        <v>45696</v>
      </c>
      <c r="F8" s="189">
        <v>45727</v>
      </c>
      <c r="G8" s="505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65">
      <c r="A9" s="174">
        <v>6</v>
      </c>
      <c r="B9" s="174">
        <v>2505</v>
      </c>
      <c r="C9" s="182" t="s">
        <v>555</v>
      </c>
      <c r="D9" s="174" t="s">
        <v>556</v>
      </c>
      <c r="E9" s="183">
        <f>H8</f>
        <v>45714</v>
      </c>
      <c r="F9" s="183">
        <v>45741</v>
      </c>
      <c r="G9" s="505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65">
      <c r="A10" s="174">
        <v>7</v>
      </c>
      <c r="B10" s="174">
        <v>2506</v>
      </c>
      <c r="C10" s="182" t="s">
        <v>557</v>
      </c>
      <c r="D10" s="174" t="s">
        <v>556</v>
      </c>
      <c r="E10" s="183">
        <f t="shared" ref="E10:E31" si="1">H9</f>
        <v>45728</v>
      </c>
      <c r="F10" s="189">
        <v>45755</v>
      </c>
      <c r="G10" s="505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65">
      <c r="A11" s="174">
        <v>8</v>
      </c>
      <c r="B11" s="174">
        <v>2507</v>
      </c>
      <c r="C11" s="182" t="s">
        <v>558</v>
      </c>
      <c r="D11" s="174" t="s">
        <v>559</v>
      </c>
      <c r="E11" s="183">
        <f t="shared" si="1"/>
        <v>45742</v>
      </c>
      <c r="F11" s="183">
        <v>45769</v>
      </c>
      <c r="G11" s="505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65">
      <c r="A12" s="174">
        <v>9</v>
      </c>
      <c r="B12" s="174">
        <v>2508</v>
      </c>
      <c r="C12" s="182" t="s">
        <v>560</v>
      </c>
      <c r="D12" s="174" t="s">
        <v>559</v>
      </c>
      <c r="E12" s="183">
        <f t="shared" si="1"/>
        <v>45756</v>
      </c>
      <c r="F12" s="189">
        <v>45783</v>
      </c>
      <c r="G12" s="505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65">
      <c r="A13" s="174">
        <v>10</v>
      </c>
      <c r="B13" s="174">
        <v>2509</v>
      </c>
      <c r="C13" s="182" t="s">
        <v>561</v>
      </c>
      <c r="D13" s="174" t="s">
        <v>562</v>
      </c>
      <c r="E13" s="183">
        <f t="shared" si="1"/>
        <v>45770</v>
      </c>
      <c r="F13" s="183">
        <v>45797</v>
      </c>
      <c r="G13" s="505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65">
      <c r="A14" s="174">
        <v>11</v>
      </c>
      <c r="B14" s="174">
        <v>2510</v>
      </c>
      <c r="C14" s="182" t="s">
        <v>563</v>
      </c>
      <c r="D14" s="174" t="s">
        <v>562</v>
      </c>
      <c r="E14" s="183">
        <f t="shared" si="1"/>
        <v>45784</v>
      </c>
      <c r="F14" s="189">
        <v>45811</v>
      </c>
      <c r="G14" s="505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65">
      <c r="A15" s="174">
        <v>12</v>
      </c>
      <c r="B15" s="174">
        <v>2511</v>
      </c>
      <c r="C15" s="182" t="s">
        <v>564</v>
      </c>
      <c r="D15" s="174" t="s">
        <v>565</v>
      </c>
      <c r="E15" s="183">
        <f t="shared" si="1"/>
        <v>45798</v>
      </c>
      <c r="F15" s="183">
        <v>45825</v>
      </c>
      <c r="G15" s="505"/>
      <c r="H15" s="184">
        <v>45812</v>
      </c>
      <c r="I15" s="185">
        <v>45825</v>
      </c>
      <c r="J15" s="186">
        <v>45772</v>
      </c>
      <c r="K15" s="187"/>
    </row>
    <row r="16" spans="1:11" s="188" customFormat="1" ht="32.5" x14ac:dyDescent="0.65">
      <c r="A16" s="175">
        <v>13</v>
      </c>
      <c r="B16" s="175">
        <v>2512</v>
      </c>
      <c r="C16" s="190" t="s">
        <v>566</v>
      </c>
      <c r="D16" s="175" t="s">
        <v>565</v>
      </c>
      <c r="E16" s="191">
        <f t="shared" si="1"/>
        <v>45812</v>
      </c>
      <c r="F16" s="192">
        <v>45839</v>
      </c>
      <c r="G16" s="505"/>
      <c r="H16" s="193">
        <v>45826</v>
      </c>
      <c r="I16" s="194">
        <v>45839</v>
      </c>
      <c r="J16" s="195">
        <v>45772</v>
      </c>
      <c r="K16" s="190" t="s">
        <v>567</v>
      </c>
    </row>
    <row r="17" spans="1:11" s="188" customFormat="1" ht="33" x14ac:dyDescent="0.65">
      <c r="A17" s="174">
        <v>14</v>
      </c>
      <c r="B17" s="174">
        <v>2513</v>
      </c>
      <c r="C17" s="182" t="s">
        <v>568</v>
      </c>
      <c r="D17" s="174" t="s">
        <v>569</v>
      </c>
      <c r="E17" s="183">
        <f t="shared" si="1"/>
        <v>45826</v>
      </c>
      <c r="F17" s="183">
        <v>45853</v>
      </c>
      <c r="G17" s="505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65">
      <c r="A18" s="174">
        <v>15</v>
      </c>
      <c r="B18" s="174">
        <v>2514</v>
      </c>
      <c r="C18" s="182" t="s">
        <v>570</v>
      </c>
      <c r="D18" s="174" t="s">
        <v>569</v>
      </c>
      <c r="E18" s="183">
        <f t="shared" si="1"/>
        <v>45840</v>
      </c>
      <c r="F18" s="183">
        <v>45867</v>
      </c>
      <c r="G18" s="505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65">
      <c r="A19" s="174">
        <v>16</v>
      </c>
      <c r="B19" s="174">
        <v>2515</v>
      </c>
      <c r="C19" s="182" t="s">
        <v>571</v>
      </c>
      <c r="D19" s="174" t="s">
        <v>572</v>
      </c>
      <c r="E19" s="183">
        <f t="shared" si="1"/>
        <v>45854</v>
      </c>
      <c r="F19" s="189">
        <v>45881</v>
      </c>
      <c r="G19" s="505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65">
      <c r="A20" s="174">
        <v>17</v>
      </c>
      <c r="B20" s="174">
        <v>2516</v>
      </c>
      <c r="C20" s="182" t="s">
        <v>573</v>
      </c>
      <c r="D20" s="174" t="s">
        <v>572</v>
      </c>
      <c r="E20" s="183">
        <f t="shared" si="1"/>
        <v>45868</v>
      </c>
      <c r="F20" s="183">
        <v>45895</v>
      </c>
      <c r="G20" s="505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65">
      <c r="A21" s="174">
        <v>18</v>
      </c>
      <c r="B21" s="174" t="s">
        <v>551</v>
      </c>
      <c r="C21" s="182" t="s">
        <v>574</v>
      </c>
      <c r="D21" s="174" t="s">
        <v>575</v>
      </c>
      <c r="E21" s="183">
        <f t="shared" si="1"/>
        <v>45882</v>
      </c>
      <c r="F21" s="189">
        <v>45889</v>
      </c>
      <c r="G21" s="505"/>
      <c r="H21" s="185">
        <v>45876</v>
      </c>
      <c r="I21" s="184">
        <v>45889</v>
      </c>
      <c r="J21" s="186">
        <v>45836</v>
      </c>
      <c r="K21" s="187"/>
    </row>
    <row r="22" spans="1:11" s="188" customFormat="1" ht="32.5" x14ac:dyDescent="0.65">
      <c r="A22" s="175">
        <v>19</v>
      </c>
      <c r="B22" s="175">
        <v>2517</v>
      </c>
      <c r="C22" s="190" t="s">
        <v>576</v>
      </c>
      <c r="D22" s="175" t="s">
        <v>575</v>
      </c>
      <c r="E22" s="191">
        <f t="shared" si="1"/>
        <v>45876</v>
      </c>
      <c r="F22" s="191">
        <v>45909</v>
      </c>
      <c r="G22" s="505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65">
      <c r="A23" s="174">
        <v>20</v>
      </c>
      <c r="B23" s="174">
        <v>2518</v>
      </c>
      <c r="C23" s="182" t="s">
        <v>577</v>
      </c>
      <c r="D23" s="174" t="s">
        <v>578</v>
      </c>
      <c r="E23" s="183">
        <f t="shared" si="1"/>
        <v>45896</v>
      </c>
      <c r="F23" s="189">
        <v>45923</v>
      </c>
      <c r="G23" s="505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65">
      <c r="A24" s="174">
        <v>21</v>
      </c>
      <c r="B24" s="174">
        <v>2519</v>
      </c>
      <c r="C24" s="182" t="s">
        <v>579</v>
      </c>
      <c r="D24" s="174" t="s">
        <v>578</v>
      </c>
      <c r="E24" s="183">
        <f t="shared" si="1"/>
        <v>45910</v>
      </c>
      <c r="F24" s="183">
        <v>45937</v>
      </c>
      <c r="G24" s="505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65">
      <c r="A25" s="174">
        <v>22</v>
      </c>
      <c r="B25" s="174">
        <v>2520</v>
      </c>
      <c r="C25" s="182" t="s">
        <v>580</v>
      </c>
      <c r="D25" s="174" t="s">
        <v>581</v>
      </c>
      <c r="E25" s="183">
        <f t="shared" si="1"/>
        <v>45924</v>
      </c>
      <c r="F25" s="183">
        <v>45951</v>
      </c>
      <c r="G25" s="505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65">
      <c r="A26" s="174">
        <v>23</v>
      </c>
      <c r="B26" s="174">
        <v>2521</v>
      </c>
      <c r="C26" s="182" t="s">
        <v>582</v>
      </c>
      <c r="D26" s="174" t="s">
        <v>581</v>
      </c>
      <c r="E26" s="183">
        <f t="shared" si="1"/>
        <v>45938</v>
      </c>
      <c r="F26" s="183">
        <v>45965</v>
      </c>
      <c r="G26" s="505"/>
      <c r="H26" s="185">
        <v>45952</v>
      </c>
      <c r="I26" s="185">
        <v>45965</v>
      </c>
      <c r="J26" s="186">
        <v>45898</v>
      </c>
      <c r="K26" s="190" t="s">
        <v>583</v>
      </c>
    </row>
    <row r="27" spans="1:11" s="188" customFormat="1" ht="33" x14ac:dyDescent="0.65">
      <c r="A27" s="174">
        <v>24</v>
      </c>
      <c r="B27" s="174">
        <v>2522</v>
      </c>
      <c r="C27" s="182" t="s">
        <v>584</v>
      </c>
      <c r="D27" s="174" t="s">
        <v>585</v>
      </c>
      <c r="E27" s="183">
        <f t="shared" si="1"/>
        <v>45952</v>
      </c>
      <c r="F27" s="183">
        <v>45979</v>
      </c>
      <c r="G27" s="505"/>
      <c r="H27" s="185">
        <v>45966</v>
      </c>
      <c r="I27" s="185">
        <v>45979</v>
      </c>
      <c r="J27" s="186">
        <v>45926</v>
      </c>
      <c r="K27" s="187"/>
    </row>
    <row r="28" spans="1:11" s="196" customFormat="1" ht="32.5" x14ac:dyDescent="0.65">
      <c r="A28" s="175">
        <v>25</v>
      </c>
      <c r="B28" s="175">
        <v>2523</v>
      </c>
      <c r="C28" s="190" t="s">
        <v>586</v>
      </c>
      <c r="D28" s="175" t="s">
        <v>587</v>
      </c>
      <c r="E28" s="191">
        <f t="shared" si="1"/>
        <v>45966</v>
      </c>
      <c r="F28" s="191">
        <v>45993</v>
      </c>
      <c r="G28" s="505"/>
      <c r="H28" s="193">
        <v>45980</v>
      </c>
      <c r="I28" s="193">
        <v>45993</v>
      </c>
      <c r="J28" s="195">
        <v>45926</v>
      </c>
      <c r="K28" s="190" t="s">
        <v>588</v>
      </c>
    </row>
    <row r="29" spans="1:11" s="196" customFormat="1" ht="32.5" x14ac:dyDescent="0.65">
      <c r="A29" s="175">
        <v>26</v>
      </c>
      <c r="B29" s="175">
        <v>2524</v>
      </c>
      <c r="C29" s="190" t="s">
        <v>589</v>
      </c>
      <c r="D29" s="175" t="s">
        <v>587</v>
      </c>
      <c r="E29" s="191">
        <f t="shared" si="1"/>
        <v>45980</v>
      </c>
      <c r="F29" s="191">
        <v>46007</v>
      </c>
      <c r="G29" s="505"/>
      <c r="H29" s="193">
        <v>45994</v>
      </c>
      <c r="I29" s="193">
        <v>46007</v>
      </c>
      <c r="J29" s="195">
        <v>45926</v>
      </c>
      <c r="K29" s="190" t="s">
        <v>588</v>
      </c>
    </row>
    <row r="30" spans="1:11" s="188" customFormat="1" ht="33" x14ac:dyDescent="0.65">
      <c r="A30" s="174">
        <v>27</v>
      </c>
      <c r="B30" s="174">
        <v>2525</v>
      </c>
      <c r="C30" s="182" t="s">
        <v>590</v>
      </c>
      <c r="D30" s="174" t="s">
        <v>591</v>
      </c>
      <c r="E30" s="183">
        <f t="shared" si="1"/>
        <v>45994</v>
      </c>
      <c r="F30" s="183">
        <v>46021</v>
      </c>
      <c r="G30" s="505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65">
      <c r="A31" s="174">
        <v>28</v>
      </c>
      <c r="B31" s="174">
        <v>2526</v>
      </c>
      <c r="C31" s="182" t="s">
        <v>592</v>
      </c>
      <c r="D31" s="174" t="s">
        <v>593</v>
      </c>
      <c r="E31" s="183">
        <f t="shared" si="1"/>
        <v>46008</v>
      </c>
      <c r="F31" s="183">
        <v>46035</v>
      </c>
      <c r="G31" s="506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W42"/>
  <sheetViews>
    <sheetView topLeftCell="A2" zoomScale="86" workbookViewId="0">
      <selection activeCell="C7" sqref="C7"/>
    </sheetView>
  </sheetViews>
  <sheetFormatPr defaultColWidth="8.81640625" defaultRowHeight="14.5" x14ac:dyDescent="0.35"/>
  <cols>
    <col min="3" max="11" width="19.08984375" customWidth="1"/>
    <col min="12" max="12" width="43.08984375" customWidth="1"/>
    <col min="13" max="13" width="27.6328125" customWidth="1"/>
    <col min="14" max="14" width="24.6328125" customWidth="1"/>
    <col min="15" max="15" width="33.08984375" customWidth="1"/>
    <col min="16" max="16" width="19.08984375" customWidth="1"/>
  </cols>
  <sheetData>
    <row r="1" spans="1:16377" ht="27.5" customHeight="1" x14ac:dyDescent="0.35">
      <c r="A1" s="164"/>
      <c r="B1" s="172"/>
      <c r="C1" s="509" t="s">
        <v>506</v>
      </c>
      <c r="D1" s="509"/>
      <c r="E1" s="509" t="s">
        <v>508</v>
      </c>
      <c r="F1" s="509"/>
      <c r="G1" s="511" t="s">
        <v>510</v>
      </c>
      <c r="H1" s="512"/>
      <c r="I1" s="511" t="s">
        <v>511</v>
      </c>
      <c r="J1" s="512"/>
      <c r="K1" s="507" t="s">
        <v>512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25" customHeight="1" x14ac:dyDescent="0.35">
      <c r="A2" s="164"/>
      <c r="B2" s="172"/>
      <c r="C2" s="509" t="s">
        <v>507</v>
      </c>
      <c r="D2" s="509"/>
      <c r="E2" s="510" t="s">
        <v>509</v>
      </c>
      <c r="F2" s="510"/>
      <c r="G2" s="513"/>
      <c r="H2" s="514"/>
      <c r="I2" s="513"/>
      <c r="J2" s="514"/>
      <c r="K2" s="508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35">
      <c r="A3" s="165"/>
      <c r="B3" s="166"/>
      <c r="C3" s="167" t="s">
        <v>499</v>
      </c>
      <c r="D3" s="167" t="s">
        <v>500</v>
      </c>
      <c r="E3" s="167" t="s">
        <v>499</v>
      </c>
      <c r="F3" s="167" t="s">
        <v>500</v>
      </c>
      <c r="G3" s="167" t="s">
        <v>499</v>
      </c>
      <c r="H3" s="167" t="s">
        <v>500</v>
      </c>
      <c r="I3" s="167" t="s">
        <v>499</v>
      </c>
      <c r="J3" s="167" t="s">
        <v>500</v>
      </c>
      <c r="K3" s="168" t="s">
        <v>501</v>
      </c>
      <c r="L3" s="169" t="s">
        <v>502</v>
      </c>
      <c r="M3" s="170" t="s">
        <v>503</v>
      </c>
      <c r="N3" s="171" t="s">
        <v>504</v>
      </c>
      <c r="O3" s="170" t="s">
        <v>505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" x14ac:dyDescent="0.35">
      <c r="A4" s="148">
        <v>15</v>
      </c>
      <c r="B4" s="149" t="s">
        <v>469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483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" x14ac:dyDescent="0.35">
      <c r="A5" s="148">
        <v>16</v>
      </c>
      <c r="B5" s="149" t="s">
        <v>470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484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" x14ac:dyDescent="0.35">
      <c r="A6" s="148">
        <v>17</v>
      </c>
      <c r="B6" s="149" t="s">
        <v>471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485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" x14ac:dyDescent="0.35">
      <c r="A7" s="148">
        <v>18</v>
      </c>
      <c r="B7" s="149" t="s">
        <v>472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486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" x14ac:dyDescent="0.35">
      <c r="A8" s="148">
        <v>19</v>
      </c>
      <c r="B8" s="149" t="s">
        <v>473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487</v>
      </c>
      <c r="K8" s="157">
        <v>45825</v>
      </c>
      <c r="L8" s="158" t="s">
        <v>488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" x14ac:dyDescent="0.35">
      <c r="A9" s="148">
        <v>20</v>
      </c>
      <c r="B9" s="149" t="s">
        <v>474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489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" x14ac:dyDescent="0.35">
      <c r="A10" s="148">
        <v>21</v>
      </c>
      <c r="B10" s="149" t="s">
        <v>475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490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" x14ac:dyDescent="0.35">
      <c r="A11" s="148">
        <v>22</v>
      </c>
      <c r="B11" s="149" t="s">
        <v>476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491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5" customHeight="1" x14ac:dyDescent="0.35">
      <c r="A12" s="148">
        <v>23</v>
      </c>
      <c r="B12" s="149" t="s">
        <v>477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492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" x14ac:dyDescent="0.35">
      <c r="A13" s="148">
        <v>24</v>
      </c>
      <c r="B13" s="149" t="s">
        <v>478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493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" x14ac:dyDescent="0.35">
      <c r="A14" s="148">
        <v>25</v>
      </c>
      <c r="B14" s="149" t="s">
        <v>479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494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" x14ac:dyDescent="0.35">
      <c r="A15" s="148">
        <v>26</v>
      </c>
      <c r="B15" s="149" t="s">
        <v>480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495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" x14ac:dyDescent="0.35">
      <c r="A16" s="148">
        <v>27</v>
      </c>
      <c r="B16" s="149" t="s">
        <v>481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496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" x14ac:dyDescent="0.35">
      <c r="A17" s="148">
        <v>28</v>
      </c>
      <c r="B17" s="149" t="s">
        <v>482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497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" x14ac:dyDescent="0.35">
      <c r="A18" s="148">
        <v>29</v>
      </c>
      <c r="B18" s="149" t="s">
        <v>245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498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3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35">
      <c r="A23" s="164"/>
      <c r="B23" s="172"/>
      <c r="C23" s="509" t="s">
        <v>506</v>
      </c>
      <c r="D23" s="509"/>
      <c r="E23" s="509" t="s">
        <v>508</v>
      </c>
      <c r="F23" s="509"/>
      <c r="G23" s="511" t="s">
        <v>510</v>
      </c>
      <c r="H23" s="512"/>
      <c r="I23" s="511" t="s">
        <v>511</v>
      </c>
      <c r="J23" s="512"/>
      <c r="K23" s="507" t="s">
        <v>512</v>
      </c>
      <c r="L23" s="173"/>
      <c r="M23" s="164"/>
      <c r="N23" s="164"/>
      <c r="O23" s="164"/>
    </row>
    <row r="24" spans="1:16377" ht="16.5" x14ac:dyDescent="0.35">
      <c r="A24" s="164"/>
      <c r="B24" s="172"/>
      <c r="C24" s="509" t="s">
        <v>507</v>
      </c>
      <c r="D24" s="509"/>
      <c r="E24" s="510" t="s">
        <v>509</v>
      </c>
      <c r="F24" s="510"/>
      <c r="G24" s="513"/>
      <c r="H24" s="514"/>
      <c r="I24" s="513"/>
      <c r="J24" s="514"/>
      <c r="K24" s="508"/>
      <c r="L24" s="173"/>
      <c r="M24" s="164"/>
      <c r="N24" s="164"/>
      <c r="O24" s="164"/>
    </row>
    <row r="25" spans="1:16377" ht="66" x14ac:dyDescent="0.35">
      <c r="A25" s="165"/>
      <c r="B25" s="166"/>
      <c r="C25" s="167" t="s">
        <v>499</v>
      </c>
      <c r="D25" s="167" t="s">
        <v>500</v>
      </c>
      <c r="E25" s="167" t="s">
        <v>499</v>
      </c>
      <c r="F25" s="167" t="s">
        <v>500</v>
      </c>
      <c r="G25" s="167" t="s">
        <v>499</v>
      </c>
      <c r="H25" s="167" t="s">
        <v>500</v>
      </c>
      <c r="I25" s="167" t="s">
        <v>499</v>
      </c>
      <c r="J25" s="167" t="s">
        <v>500</v>
      </c>
      <c r="K25" s="168" t="s">
        <v>501</v>
      </c>
      <c r="L25" s="169" t="s">
        <v>502</v>
      </c>
      <c r="M25" s="170" t="s">
        <v>503</v>
      </c>
      <c r="N25" s="171" t="s">
        <v>504</v>
      </c>
      <c r="O25" s="170" t="s">
        <v>505</v>
      </c>
    </row>
    <row r="26" spans="1:16377" ht="16.5" x14ac:dyDescent="0.35">
      <c r="A26" s="165"/>
      <c r="B26" s="166"/>
      <c r="C26" s="210"/>
      <c r="D26" s="210"/>
      <c r="E26" s="211"/>
      <c r="F26" s="211"/>
      <c r="G26" s="212"/>
      <c r="H26" s="212"/>
      <c r="I26" s="212"/>
      <c r="J26" s="212"/>
      <c r="K26" s="213"/>
      <c r="L26" s="214"/>
      <c r="M26" s="170"/>
      <c r="N26" s="215"/>
      <c r="O26" s="216"/>
    </row>
    <row r="27" spans="1:16377" ht="17" x14ac:dyDescent="0.35">
      <c r="A27" s="148">
        <v>13</v>
      </c>
      <c r="B27" s="149" t="s">
        <v>650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652</v>
      </c>
      <c r="M27" s="162">
        <v>45783</v>
      </c>
      <c r="N27" s="162">
        <v>45789</v>
      </c>
      <c r="O27" s="162">
        <v>45800</v>
      </c>
    </row>
    <row r="28" spans="1:16377" ht="17" x14ac:dyDescent="0.35">
      <c r="A28" s="148">
        <v>14</v>
      </c>
      <c r="B28" s="149" t="s">
        <v>651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653</v>
      </c>
      <c r="M28" s="162">
        <v>45796</v>
      </c>
      <c r="N28" s="162">
        <v>45800</v>
      </c>
      <c r="O28" s="162">
        <v>45813</v>
      </c>
    </row>
    <row r="29" spans="1:16377" ht="17" x14ac:dyDescent="0.35">
      <c r="A29" s="148">
        <v>15</v>
      </c>
      <c r="B29" s="149" t="s">
        <v>469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483</v>
      </c>
      <c r="M29" s="162">
        <v>45810</v>
      </c>
      <c r="N29" s="162">
        <v>45814</v>
      </c>
      <c r="O29" s="162">
        <v>45827</v>
      </c>
    </row>
    <row r="30" spans="1:16377" ht="17" x14ac:dyDescent="0.35">
      <c r="A30" s="148">
        <v>16</v>
      </c>
      <c r="B30" s="149" t="s">
        <v>470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484</v>
      </c>
      <c r="M30" s="162">
        <v>45824</v>
      </c>
      <c r="N30" s="162">
        <v>45828</v>
      </c>
      <c r="O30" s="162">
        <v>45841</v>
      </c>
    </row>
    <row r="31" spans="1:16377" ht="17" x14ac:dyDescent="0.35">
      <c r="A31" s="148">
        <v>17</v>
      </c>
      <c r="B31" s="149" t="s">
        <v>471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485</v>
      </c>
      <c r="M31" s="162">
        <v>45838</v>
      </c>
      <c r="N31" s="162">
        <v>45842</v>
      </c>
      <c r="O31" s="162">
        <v>45855</v>
      </c>
    </row>
    <row r="32" spans="1:16377" ht="17" x14ac:dyDescent="0.35">
      <c r="A32" s="148">
        <v>18</v>
      </c>
      <c r="B32" s="149" t="s">
        <v>472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486</v>
      </c>
      <c r="M32" s="162">
        <v>45852</v>
      </c>
      <c r="N32" s="162">
        <v>45856</v>
      </c>
      <c r="O32" s="162">
        <v>45869</v>
      </c>
    </row>
    <row r="33" spans="1:15" ht="17" x14ac:dyDescent="0.35">
      <c r="A33" s="148">
        <v>19</v>
      </c>
      <c r="B33" s="149" t="s">
        <v>473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487</v>
      </c>
      <c r="K33" s="157">
        <v>45825</v>
      </c>
      <c r="L33" s="158" t="s">
        <v>488</v>
      </c>
      <c r="M33" s="162">
        <v>45861</v>
      </c>
      <c r="N33" s="162">
        <v>45869</v>
      </c>
      <c r="O33" s="162">
        <v>45882</v>
      </c>
    </row>
    <row r="34" spans="1:15" ht="17" x14ac:dyDescent="0.35">
      <c r="A34" s="148">
        <v>20</v>
      </c>
      <c r="B34" s="149" t="s">
        <v>474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489</v>
      </c>
      <c r="M34" s="162">
        <v>45873</v>
      </c>
      <c r="N34" s="162">
        <v>45877</v>
      </c>
      <c r="O34" s="162">
        <v>45890</v>
      </c>
    </row>
    <row r="35" spans="1:15" ht="17" x14ac:dyDescent="0.35">
      <c r="A35" s="148">
        <v>21</v>
      </c>
      <c r="B35" s="149" t="s">
        <v>475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490</v>
      </c>
      <c r="M35" s="162">
        <v>45882</v>
      </c>
      <c r="N35" s="162">
        <v>45888</v>
      </c>
      <c r="O35" s="162">
        <v>45904</v>
      </c>
    </row>
    <row r="36" spans="1:15" ht="17" x14ac:dyDescent="0.35">
      <c r="A36" s="148">
        <v>22</v>
      </c>
      <c r="B36" s="149" t="s">
        <v>476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491</v>
      </c>
      <c r="M36" s="162">
        <v>45897</v>
      </c>
      <c r="N36" s="162">
        <v>45905</v>
      </c>
      <c r="O36" s="162">
        <v>45918</v>
      </c>
    </row>
    <row r="37" spans="1:15" ht="34" x14ac:dyDescent="0.35">
      <c r="A37" s="148">
        <v>23</v>
      </c>
      <c r="B37" s="149" t="s">
        <v>477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492</v>
      </c>
      <c r="M37" s="162">
        <v>45911</v>
      </c>
      <c r="N37" s="162">
        <v>45918</v>
      </c>
      <c r="O37" s="162">
        <v>45931</v>
      </c>
    </row>
    <row r="38" spans="1:15" ht="17" x14ac:dyDescent="0.35">
      <c r="A38" s="148">
        <v>24</v>
      </c>
      <c r="B38" s="149" t="s">
        <v>478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493</v>
      </c>
      <c r="M38" s="162">
        <v>45924</v>
      </c>
      <c r="N38" s="162">
        <v>45932</v>
      </c>
      <c r="O38" s="162">
        <v>45945</v>
      </c>
    </row>
    <row r="39" spans="1:15" ht="17" x14ac:dyDescent="0.35">
      <c r="A39" s="148">
        <v>25</v>
      </c>
      <c r="B39" s="149" t="s">
        <v>479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494</v>
      </c>
      <c r="M39" s="162">
        <v>45938</v>
      </c>
      <c r="N39" s="162">
        <v>45946</v>
      </c>
      <c r="O39" s="162">
        <v>45959</v>
      </c>
    </row>
    <row r="40" spans="1:15" ht="17" x14ac:dyDescent="0.35">
      <c r="A40" s="148">
        <v>26</v>
      </c>
      <c r="B40" s="149" t="s">
        <v>480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495</v>
      </c>
      <c r="M40" s="162">
        <v>45951</v>
      </c>
      <c r="N40" s="162">
        <v>45957</v>
      </c>
      <c r="O40" s="162">
        <v>45968</v>
      </c>
    </row>
    <row r="41" spans="1:15" ht="17" x14ac:dyDescent="0.35">
      <c r="A41" s="148">
        <v>27</v>
      </c>
      <c r="B41" s="149" t="s">
        <v>481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496</v>
      </c>
      <c r="M41" s="162">
        <v>45964</v>
      </c>
      <c r="N41" s="162">
        <v>45968</v>
      </c>
      <c r="O41" s="162">
        <v>45981</v>
      </c>
    </row>
    <row r="42" spans="1:15" ht="17" x14ac:dyDescent="0.35">
      <c r="A42" s="148">
        <v>28</v>
      </c>
      <c r="B42" s="149" t="s">
        <v>482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497</v>
      </c>
      <c r="M42" s="162">
        <v>45978</v>
      </c>
      <c r="N42" s="162">
        <v>45982</v>
      </c>
      <c r="O42" s="162">
        <v>45995</v>
      </c>
    </row>
  </sheetData>
  <mergeCells count="14">
    <mergeCell ref="I23:J24"/>
    <mergeCell ref="K23:K24"/>
    <mergeCell ref="C23:D23"/>
    <mergeCell ref="C24:D24"/>
    <mergeCell ref="E23:F23"/>
    <mergeCell ref="E24:F24"/>
    <mergeCell ref="G23:H24"/>
    <mergeCell ref="K1:K2"/>
    <mergeCell ref="C1:D1"/>
    <mergeCell ref="C2:D2"/>
    <mergeCell ref="E1:F1"/>
    <mergeCell ref="E2:F2"/>
    <mergeCell ref="G1:H2"/>
    <mergeCell ref="I1: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2"/>
  <sheetViews>
    <sheetView zoomScale="90" workbookViewId="0">
      <selection activeCell="A20" sqref="A20"/>
    </sheetView>
  </sheetViews>
  <sheetFormatPr defaultColWidth="8.81640625" defaultRowHeight="14" x14ac:dyDescent="0.3"/>
  <cols>
    <col min="1" max="1" width="30.453125" style="134" bestFit="1" customWidth="1"/>
    <col min="2" max="2" width="21.08984375" style="147" bestFit="1" customWidth="1"/>
    <col min="3" max="3" width="12.6328125" style="134" customWidth="1"/>
    <col min="4" max="4" width="12.453125" style="134" customWidth="1"/>
    <col min="5" max="5" width="13.36328125" style="134" customWidth="1"/>
    <col min="6" max="6" width="11.453125" style="134" customWidth="1"/>
    <col min="7" max="7" width="13.6328125" style="134" customWidth="1"/>
    <col min="8" max="10" width="10.6328125" style="134" customWidth="1"/>
    <col min="11" max="11" width="14.08984375" style="134" bestFit="1" customWidth="1"/>
    <col min="12" max="12" width="16.6328125" style="134" customWidth="1"/>
    <col min="13" max="13" width="12.36328125" style="134" bestFit="1" customWidth="1"/>
    <col min="14" max="15" width="10" style="134" bestFit="1" customWidth="1"/>
    <col min="16" max="16" width="9" style="134" bestFit="1" customWidth="1"/>
    <col min="17" max="16384" width="8.81640625" style="134"/>
  </cols>
  <sheetData>
    <row r="1" spans="1:16" x14ac:dyDescent="0.3">
      <c r="A1" s="515" t="s">
        <v>391</v>
      </c>
      <c r="B1" s="515" t="s">
        <v>392</v>
      </c>
      <c r="C1" s="516" t="s">
        <v>393</v>
      </c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28" x14ac:dyDescent="0.3">
      <c r="A2" s="515"/>
      <c r="B2" s="515"/>
      <c r="C2" s="135" t="s">
        <v>394</v>
      </c>
      <c r="D2" s="136" t="s">
        <v>112</v>
      </c>
      <c r="E2" s="137" t="s">
        <v>178</v>
      </c>
      <c r="F2" s="137" t="s">
        <v>157</v>
      </c>
      <c r="G2" s="137" t="s">
        <v>142</v>
      </c>
      <c r="H2" s="137" t="s">
        <v>331</v>
      </c>
      <c r="I2" s="137" t="s">
        <v>395</v>
      </c>
      <c r="J2" s="137" t="s">
        <v>396</v>
      </c>
      <c r="K2" s="138" t="s">
        <v>397</v>
      </c>
      <c r="L2" s="139" t="s">
        <v>398</v>
      </c>
      <c r="M2" s="138" t="s">
        <v>399</v>
      </c>
      <c r="N2" s="139" t="s">
        <v>400</v>
      </c>
      <c r="O2" s="138" t="s">
        <v>401</v>
      </c>
      <c r="P2" s="139" t="s">
        <v>402</v>
      </c>
    </row>
    <row r="3" spans="1:16" x14ac:dyDescent="0.3">
      <c r="A3" s="140" t="s">
        <v>403</v>
      </c>
      <c r="B3" s="141" t="s">
        <v>359</v>
      </c>
      <c r="C3" s="142">
        <v>203630</v>
      </c>
      <c r="D3" s="142" t="s">
        <v>404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405</v>
      </c>
      <c r="L3" s="140" t="s">
        <v>406</v>
      </c>
      <c r="M3" s="140">
        <v>100602</v>
      </c>
      <c r="N3" s="140">
        <v>79103001</v>
      </c>
      <c r="O3" s="140"/>
      <c r="P3" s="140">
        <v>2147114</v>
      </c>
    </row>
    <row r="4" spans="1:16" x14ac:dyDescent="0.3">
      <c r="A4" s="140" t="s">
        <v>407</v>
      </c>
      <c r="B4" s="141" t="s">
        <v>361</v>
      </c>
      <c r="C4" s="142">
        <v>203634</v>
      </c>
      <c r="D4" s="142" t="s">
        <v>408</v>
      </c>
      <c r="E4" s="142"/>
      <c r="F4" s="142">
        <v>224369</v>
      </c>
      <c r="G4" s="142" t="s">
        <v>409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3">
      <c r="A5" s="140" t="s">
        <v>410</v>
      </c>
      <c r="B5" s="141" t="s">
        <v>367</v>
      </c>
      <c r="C5" s="142">
        <v>203632</v>
      </c>
      <c r="D5" s="142" t="s">
        <v>411</v>
      </c>
      <c r="E5" s="142">
        <v>10005986</v>
      </c>
      <c r="F5" s="142">
        <v>224370</v>
      </c>
      <c r="G5" s="142" t="s">
        <v>412</v>
      </c>
      <c r="H5" s="142" t="s">
        <v>413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414</v>
      </c>
      <c r="P5" s="140">
        <v>2147118</v>
      </c>
    </row>
    <row r="6" spans="1:16" x14ac:dyDescent="0.3">
      <c r="A6" s="140" t="s">
        <v>415</v>
      </c>
      <c r="B6" s="141" t="s">
        <v>363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416</v>
      </c>
      <c r="L6" s="140" t="s">
        <v>417</v>
      </c>
      <c r="M6" s="140">
        <v>100618</v>
      </c>
      <c r="N6" s="140">
        <v>79103003</v>
      </c>
      <c r="O6" s="140"/>
      <c r="P6" s="140">
        <v>2147116</v>
      </c>
    </row>
    <row r="7" spans="1:16" x14ac:dyDescent="0.3">
      <c r="A7" s="140" t="s">
        <v>418</v>
      </c>
      <c r="B7" s="141" t="s">
        <v>365</v>
      </c>
      <c r="C7" s="142">
        <v>203631</v>
      </c>
      <c r="D7" s="142"/>
      <c r="E7" s="142"/>
      <c r="F7" s="142">
        <v>224373</v>
      </c>
      <c r="G7" s="142" t="s">
        <v>419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3">
      <c r="A8" s="140" t="s">
        <v>420</v>
      </c>
      <c r="B8" s="141" t="s">
        <v>43</v>
      </c>
      <c r="C8" s="142">
        <v>261126</v>
      </c>
      <c r="D8" s="142" t="s">
        <v>421</v>
      </c>
      <c r="E8" s="142" t="s">
        <v>422</v>
      </c>
      <c r="F8" s="142">
        <v>371399</v>
      </c>
      <c r="G8" s="142"/>
      <c r="H8" s="142"/>
      <c r="I8" s="142"/>
      <c r="J8" s="143"/>
      <c r="K8" s="140" t="s">
        <v>423</v>
      </c>
      <c r="L8" s="140" t="s">
        <v>424</v>
      </c>
      <c r="M8" s="140">
        <v>100653</v>
      </c>
      <c r="N8" s="140">
        <v>79103010</v>
      </c>
      <c r="O8" s="140">
        <v>10272008</v>
      </c>
      <c r="P8" s="140"/>
    </row>
    <row r="9" spans="1:16" x14ac:dyDescent="0.3">
      <c r="A9" s="140" t="s">
        <v>425</v>
      </c>
      <c r="B9" s="141" t="s">
        <v>47</v>
      </c>
      <c r="C9" s="142">
        <v>261127</v>
      </c>
      <c r="D9" s="142" t="s">
        <v>426</v>
      </c>
      <c r="E9" s="142" t="s">
        <v>427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3">
      <c r="A10" s="140" t="s">
        <v>428</v>
      </c>
      <c r="B10" s="141" t="s">
        <v>429</v>
      </c>
      <c r="C10" s="142"/>
      <c r="D10" s="142" t="s">
        <v>430</v>
      </c>
      <c r="E10" s="142" t="s">
        <v>431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3">
      <c r="A11" s="140" t="s">
        <v>432</v>
      </c>
      <c r="B11" s="141" t="s">
        <v>433</v>
      </c>
      <c r="C11" s="142"/>
      <c r="D11" s="142" t="s">
        <v>434</v>
      </c>
      <c r="E11" s="142" t="s">
        <v>435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436</v>
      </c>
      <c r="P11" s="140"/>
    </row>
    <row r="12" spans="1:16" x14ac:dyDescent="0.3">
      <c r="A12" s="140" t="s">
        <v>437</v>
      </c>
      <c r="B12" s="141" t="s">
        <v>438</v>
      </c>
      <c r="C12" s="142"/>
      <c r="D12" s="142"/>
      <c r="E12" s="142" t="s">
        <v>439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3">
      <c r="A13" s="140" t="s">
        <v>440</v>
      </c>
      <c r="B13" s="141" t="s">
        <v>441</v>
      </c>
      <c r="C13" s="142"/>
      <c r="D13" s="142"/>
      <c r="E13" s="142" t="s">
        <v>442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3">
      <c r="A14" s="140" t="s">
        <v>443</v>
      </c>
      <c r="B14" s="141" t="s">
        <v>444</v>
      </c>
      <c r="C14" s="142"/>
      <c r="D14" s="142"/>
      <c r="E14" s="142" t="s">
        <v>445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3">
      <c r="A15" s="140" t="s">
        <v>446</v>
      </c>
      <c r="B15" s="141" t="s">
        <v>447</v>
      </c>
      <c r="C15" s="142"/>
      <c r="D15" s="142"/>
      <c r="E15" s="142" t="s">
        <v>448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3">
      <c r="A16" s="140" t="s">
        <v>449</v>
      </c>
      <c r="B16" s="141" t="s">
        <v>450</v>
      </c>
      <c r="C16" s="142"/>
      <c r="D16" s="142" t="s">
        <v>451</v>
      </c>
      <c r="E16" s="142" t="s">
        <v>452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3">
      <c r="A17" s="140" t="s">
        <v>453</v>
      </c>
      <c r="B17" s="141" t="s">
        <v>454</v>
      </c>
      <c r="C17" s="142"/>
      <c r="D17" s="142" t="s">
        <v>455</v>
      </c>
      <c r="E17" s="142" t="s">
        <v>456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3">
      <c r="A18" s="140" t="s">
        <v>457</v>
      </c>
      <c r="B18" s="145">
        <v>8938529045337</v>
      </c>
      <c r="C18" s="142"/>
      <c r="D18" s="142" t="s">
        <v>458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3">
      <c r="A19" s="140" t="s">
        <v>459</v>
      </c>
      <c r="B19" s="141" t="s">
        <v>460</v>
      </c>
      <c r="C19" s="142"/>
      <c r="D19" s="142" t="s">
        <v>461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3">
      <c r="A20" s="140" t="s">
        <v>462</v>
      </c>
      <c r="B20" s="141" t="s">
        <v>357</v>
      </c>
      <c r="C20" s="142"/>
      <c r="D20" s="142"/>
      <c r="E20" s="142"/>
      <c r="F20" s="142"/>
      <c r="G20" s="142"/>
      <c r="H20" s="142" t="s">
        <v>463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3">
      <c r="A21" s="140" t="s">
        <v>464</v>
      </c>
      <c r="B21" s="141" t="s">
        <v>465</v>
      </c>
      <c r="C21" s="142"/>
      <c r="D21" s="142"/>
      <c r="E21" s="142"/>
      <c r="F21" s="142"/>
      <c r="G21" s="142"/>
      <c r="H21" s="142" t="s">
        <v>466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3">
      <c r="A22" s="140" t="s">
        <v>467</v>
      </c>
      <c r="B22" s="146" t="s">
        <v>468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1"/>
  <sheetViews>
    <sheetView topLeftCell="B1" workbookViewId="0">
      <selection activeCell="F16" sqref="F16"/>
    </sheetView>
  </sheetViews>
  <sheetFormatPr defaultColWidth="8.81640625" defaultRowHeight="14.5" x14ac:dyDescent="0.35"/>
  <cols>
    <col min="1" max="1" width="5.6328125" customWidth="1"/>
    <col min="2" max="2" width="30.6328125" customWidth="1"/>
    <col min="3" max="3" width="15.81640625" customWidth="1"/>
    <col min="4" max="4" width="11.08984375" customWidth="1"/>
    <col min="5" max="5" width="8.36328125" customWidth="1"/>
    <col min="6" max="7" width="10.36328125" customWidth="1"/>
    <col min="8" max="8" width="8.6328125" customWidth="1"/>
    <col min="9" max="9" width="9.36328125" customWidth="1"/>
    <col min="10" max="10" width="12.81640625" customWidth="1"/>
  </cols>
  <sheetData>
    <row r="1" spans="1:10" x14ac:dyDescent="0.35">
      <c r="A1" s="120"/>
      <c r="B1" s="120" t="s">
        <v>349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35">
      <c r="A2" s="120"/>
      <c r="B2" s="120" t="s">
        <v>350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35">
      <c r="A3" s="120"/>
      <c r="B3" s="120" t="s">
        <v>381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3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" x14ac:dyDescent="0.35">
      <c r="A5" s="517" t="s">
        <v>352</v>
      </c>
      <c r="B5" s="517"/>
      <c r="C5" s="517"/>
      <c r="D5" s="517"/>
      <c r="E5" s="517"/>
      <c r="F5" s="123"/>
      <c r="G5" s="125"/>
      <c r="H5" s="121"/>
      <c r="I5" s="121"/>
      <c r="J5" s="121"/>
    </row>
    <row r="6" spans="1:10" x14ac:dyDescent="0.35">
      <c r="A6" s="518" t="s">
        <v>382</v>
      </c>
      <c r="B6" s="518"/>
      <c r="C6" s="518"/>
      <c r="D6" s="518"/>
      <c r="E6" s="518"/>
      <c r="F6" s="123"/>
      <c r="G6" s="126"/>
      <c r="H6" s="121"/>
      <c r="I6" s="121"/>
      <c r="J6" s="121"/>
    </row>
    <row r="7" spans="1:10" x14ac:dyDescent="0.35">
      <c r="A7" s="519" t="s">
        <v>353</v>
      </c>
      <c r="B7" s="519"/>
      <c r="C7" s="519"/>
      <c r="D7" s="519"/>
      <c r="E7" s="519"/>
      <c r="F7" s="127"/>
      <c r="G7" s="127"/>
      <c r="H7" s="121"/>
      <c r="I7" s="121"/>
      <c r="J7" s="121"/>
    </row>
    <row r="8" spans="1:10" x14ac:dyDescent="0.35">
      <c r="A8" s="519" t="s">
        <v>354</v>
      </c>
      <c r="B8" s="519"/>
      <c r="C8" s="519"/>
      <c r="D8" s="519"/>
      <c r="E8" s="519"/>
      <c r="F8" s="127"/>
      <c r="G8" s="127"/>
      <c r="H8" s="121"/>
      <c r="I8" s="121"/>
      <c r="J8" s="121"/>
    </row>
    <row r="9" spans="1:10" x14ac:dyDescent="0.3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" x14ac:dyDescent="0.35">
      <c r="A10" s="101" t="s">
        <v>15</v>
      </c>
      <c r="B10" s="101" t="s">
        <v>16</v>
      </c>
      <c r="C10" s="101" t="s">
        <v>17</v>
      </c>
      <c r="D10" s="128" t="s">
        <v>383</v>
      </c>
      <c r="E10" s="101" t="s">
        <v>19</v>
      </c>
      <c r="F10" s="102" t="s">
        <v>390</v>
      </c>
      <c r="G10" s="102" t="s">
        <v>388</v>
      </c>
      <c r="H10" s="102" t="s">
        <v>355</v>
      </c>
      <c r="I10" s="128" t="s">
        <v>384</v>
      </c>
      <c r="J10" s="128" t="s">
        <v>385</v>
      </c>
    </row>
    <row r="11" spans="1:10" ht="24.5" customHeight="1" x14ac:dyDescent="0.35">
      <c r="A11" s="104">
        <v>1</v>
      </c>
      <c r="B11" s="105" t="s">
        <v>356</v>
      </c>
      <c r="C11" s="106" t="s">
        <v>357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5" customHeight="1" x14ac:dyDescent="0.35">
      <c r="A12" s="104">
        <f>A11+1</f>
        <v>2</v>
      </c>
      <c r="B12" s="105" t="s">
        <v>358</v>
      </c>
      <c r="C12" s="106" t="s">
        <v>359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5" customHeight="1" x14ac:dyDescent="0.35">
      <c r="A13" s="104">
        <f t="shared" ref="A13:A28" si="0">A12+1</f>
        <v>3</v>
      </c>
      <c r="B13" s="105" t="s">
        <v>360</v>
      </c>
      <c r="C13" s="106" t="s">
        <v>361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5" customHeight="1" x14ac:dyDescent="0.35">
      <c r="A14" s="104">
        <f t="shared" si="0"/>
        <v>4</v>
      </c>
      <c r="B14" s="105" t="s">
        <v>362</v>
      </c>
      <c r="C14" s="106" t="s">
        <v>363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5" customHeight="1" x14ac:dyDescent="0.35">
      <c r="A15" s="104">
        <f t="shared" si="0"/>
        <v>5</v>
      </c>
      <c r="B15" s="105" t="s">
        <v>364</v>
      </c>
      <c r="C15" s="106" t="s">
        <v>365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5" customHeight="1" x14ac:dyDescent="0.35">
      <c r="A16" s="104">
        <f t="shared" si="0"/>
        <v>6</v>
      </c>
      <c r="B16" s="105" t="s">
        <v>366</v>
      </c>
      <c r="C16" s="106" t="s">
        <v>367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5" customHeight="1" x14ac:dyDescent="0.35">
      <c r="A17" s="104">
        <f t="shared" si="0"/>
        <v>7</v>
      </c>
      <c r="B17" s="109" t="s">
        <v>368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5" customHeight="1" x14ac:dyDescent="0.35">
      <c r="A18" s="104">
        <f t="shared" si="0"/>
        <v>8</v>
      </c>
      <c r="B18" s="105" t="s">
        <v>369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5" customHeight="1" x14ac:dyDescent="0.35">
      <c r="A19" s="104">
        <f t="shared" si="0"/>
        <v>9</v>
      </c>
      <c r="B19" s="105" t="s">
        <v>370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5" customHeight="1" x14ac:dyDescent="0.35">
      <c r="A20" s="104">
        <f t="shared" si="0"/>
        <v>10</v>
      </c>
      <c r="B20" s="105" t="s">
        <v>371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5" customHeight="1" x14ac:dyDescent="0.35">
      <c r="A21" s="104">
        <f t="shared" si="0"/>
        <v>11</v>
      </c>
      <c r="B21" s="105" t="s">
        <v>372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5" customHeight="1" x14ac:dyDescent="0.35">
      <c r="A22" s="104">
        <f t="shared" si="0"/>
        <v>12</v>
      </c>
      <c r="B22" s="105" t="s">
        <v>373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5" customHeight="1" x14ac:dyDescent="0.35">
      <c r="A23" s="104">
        <f t="shared" si="0"/>
        <v>13</v>
      </c>
      <c r="B23" s="105" t="s">
        <v>374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5" customHeight="1" x14ac:dyDescent="0.35">
      <c r="A24" s="104">
        <f t="shared" si="0"/>
        <v>14</v>
      </c>
      <c r="B24" s="105" t="s">
        <v>375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5" customHeight="1" x14ac:dyDescent="0.35">
      <c r="A25" s="104">
        <f t="shared" si="0"/>
        <v>15</v>
      </c>
      <c r="B25" s="105" t="s">
        <v>376</v>
      </c>
      <c r="C25" s="114">
        <v>8938529045443</v>
      </c>
      <c r="D25" s="115"/>
      <c r="E25" s="116" t="s">
        <v>377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5" customHeight="1" x14ac:dyDescent="0.35">
      <c r="A26" s="104">
        <f t="shared" si="0"/>
        <v>16</v>
      </c>
      <c r="B26" s="105" t="s">
        <v>378</v>
      </c>
      <c r="C26" s="114">
        <v>8938529045467</v>
      </c>
      <c r="D26" s="115"/>
      <c r="E26" s="116" t="s">
        <v>377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5" customHeight="1" x14ac:dyDescent="0.35">
      <c r="A27" s="104">
        <f t="shared" si="0"/>
        <v>17</v>
      </c>
      <c r="B27" s="109" t="s">
        <v>379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5" customHeight="1" x14ac:dyDescent="0.35">
      <c r="A28" s="104">
        <f t="shared" si="0"/>
        <v>18</v>
      </c>
      <c r="B28" s="109" t="s">
        <v>380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3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5" customHeight="1" x14ac:dyDescent="0.35">
      <c r="A30" s="520" t="s">
        <v>386</v>
      </c>
      <c r="B30" s="520"/>
      <c r="C30" s="520"/>
      <c r="D30" s="520"/>
      <c r="E30" s="520"/>
      <c r="F30" s="520"/>
      <c r="G30" s="520"/>
      <c r="H30" s="520"/>
    </row>
    <row r="31" spans="1:10" s="133" customFormat="1" x14ac:dyDescent="0.35">
      <c r="B31" s="133" t="s">
        <v>387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"/>
  <sheetViews>
    <sheetView workbookViewId="0">
      <selection activeCell="C24" sqref="C24"/>
    </sheetView>
  </sheetViews>
  <sheetFormatPr defaultColWidth="29.453125" defaultRowHeight="14.5" x14ac:dyDescent="0.35"/>
  <cols>
    <col min="1" max="1" width="11" style="94" customWidth="1"/>
    <col min="2" max="2" width="31.81640625" style="94" customWidth="1"/>
    <col min="3" max="3" width="16.6328125" style="94" customWidth="1"/>
    <col min="4" max="8" width="9.36328125" style="94" customWidth="1"/>
    <col min="9" max="9" width="10.81640625" style="94" customWidth="1"/>
    <col min="10" max="16384" width="29.453125" style="94"/>
  </cols>
  <sheetData>
    <row r="1" spans="1:10" x14ac:dyDescent="0.35">
      <c r="A1" s="93"/>
      <c r="B1" s="522" t="s">
        <v>349</v>
      </c>
      <c r="C1" s="522"/>
      <c r="D1" s="522"/>
      <c r="E1" s="522"/>
      <c r="F1" s="93"/>
      <c r="G1" s="93"/>
    </row>
    <row r="2" spans="1:10" x14ac:dyDescent="0.35">
      <c r="A2" s="93"/>
      <c r="B2" s="522" t="s">
        <v>350</v>
      </c>
      <c r="C2" s="522"/>
      <c r="D2" s="522"/>
      <c r="E2" s="95"/>
      <c r="F2" s="93"/>
      <c r="G2" s="93"/>
    </row>
    <row r="3" spans="1:10" x14ac:dyDescent="0.35">
      <c r="A3" s="93"/>
      <c r="B3" s="522" t="s">
        <v>351</v>
      </c>
      <c r="C3" s="522"/>
      <c r="D3" s="522"/>
      <c r="E3" s="95"/>
      <c r="F3" s="93"/>
      <c r="G3" s="93"/>
    </row>
    <row r="4" spans="1:10" x14ac:dyDescent="0.35">
      <c r="A4" s="96"/>
      <c r="B4" s="96"/>
      <c r="C4" s="96"/>
      <c r="D4" s="97"/>
      <c r="E4" s="97"/>
      <c r="F4" s="93"/>
      <c r="G4" s="93"/>
    </row>
    <row r="5" spans="1:10" x14ac:dyDescent="0.35">
      <c r="A5" s="522" t="s">
        <v>352</v>
      </c>
      <c r="B5" s="522"/>
      <c r="C5" s="522"/>
      <c r="D5" s="522"/>
      <c r="E5" s="522"/>
      <c r="F5" s="98"/>
      <c r="G5" s="98"/>
    </row>
    <row r="6" spans="1:10" x14ac:dyDescent="0.35">
      <c r="A6" s="523" t="s">
        <v>389</v>
      </c>
      <c r="B6" s="523"/>
      <c r="C6" s="523"/>
      <c r="D6" s="523"/>
      <c r="E6" s="523"/>
      <c r="F6" s="96"/>
      <c r="G6" s="99"/>
    </row>
    <row r="7" spans="1:10" x14ac:dyDescent="0.35">
      <c r="A7" s="521" t="s">
        <v>353</v>
      </c>
      <c r="B7" s="521"/>
      <c r="C7" s="521"/>
      <c r="D7" s="521"/>
      <c r="E7" s="521"/>
      <c r="F7" s="100"/>
      <c r="G7" s="100"/>
    </row>
    <row r="8" spans="1:10" x14ac:dyDescent="0.35">
      <c r="A8" s="521" t="s">
        <v>354</v>
      </c>
      <c r="B8" s="521"/>
      <c r="C8" s="521"/>
      <c r="D8" s="521"/>
      <c r="E8" s="521"/>
      <c r="F8" s="100"/>
      <c r="G8" s="100"/>
    </row>
    <row r="9" spans="1:10" s="103" customFormat="1" ht="28" x14ac:dyDescent="0.3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355</v>
      </c>
      <c r="I9" s="128" t="s">
        <v>384</v>
      </c>
      <c r="J9" s="128" t="s">
        <v>385</v>
      </c>
    </row>
    <row r="10" spans="1:10" s="103" customFormat="1" x14ac:dyDescent="0.35">
      <c r="A10" s="104">
        <v>1</v>
      </c>
      <c r="B10" s="105" t="s">
        <v>356</v>
      </c>
      <c r="C10" s="106" t="s">
        <v>357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35">
      <c r="A11" s="104">
        <f>A10+1</f>
        <v>2</v>
      </c>
      <c r="B11" s="105" t="s">
        <v>358</v>
      </c>
      <c r="C11" s="106" t="s">
        <v>359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35">
      <c r="A12" s="104">
        <f t="shared" ref="A12:A25" si="0">A11+1</f>
        <v>3</v>
      </c>
      <c r="B12" s="105" t="s">
        <v>360</v>
      </c>
      <c r="C12" s="106" t="s">
        <v>361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35">
      <c r="A13" s="104">
        <f t="shared" si="0"/>
        <v>4</v>
      </c>
      <c r="B13" s="105" t="s">
        <v>362</v>
      </c>
      <c r="C13" s="106" t="s">
        <v>363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35">
      <c r="A14" s="104">
        <f t="shared" si="0"/>
        <v>5</v>
      </c>
      <c r="B14" s="105" t="s">
        <v>364</v>
      </c>
      <c r="C14" s="106" t="s">
        <v>365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35">
      <c r="A15" s="104">
        <f t="shared" si="0"/>
        <v>6</v>
      </c>
      <c r="B15" s="105" t="s">
        <v>366</v>
      </c>
      <c r="C15" s="106" t="s">
        <v>367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35">
      <c r="A16" s="104">
        <f t="shared" si="0"/>
        <v>7</v>
      </c>
      <c r="B16" s="109" t="s">
        <v>368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35">
      <c r="A17" s="104">
        <f t="shared" si="0"/>
        <v>8</v>
      </c>
      <c r="B17" s="105" t="s">
        <v>369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35">
      <c r="A18" s="104">
        <f t="shared" si="0"/>
        <v>9</v>
      </c>
      <c r="B18" s="105" t="s">
        <v>370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35">
      <c r="A19" s="104">
        <f t="shared" si="0"/>
        <v>10</v>
      </c>
      <c r="B19" s="105" t="s">
        <v>371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35">
      <c r="A20" s="104">
        <f t="shared" si="0"/>
        <v>11</v>
      </c>
      <c r="B20" s="105" t="s">
        <v>372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35">
      <c r="A21" s="104">
        <f t="shared" si="0"/>
        <v>12</v>
      </c>
      <c r="B21" s="105" t="s">
        <v>373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35">
      <c r="A22" s="104">
        <f t="shared" si="0"/>
        <v>13</v>
      </c>
      <c r="B22" s="105" t="s">
        <v>374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35">
      <c r="A23" s="104">
        <f t="shared" si="0"/>
        <v>14</v>
      </c>
      <c r="B23" s="105" t="s">
        <v>375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35">
      <c r="A24" s="104">
        <f t="shared" si="0"/>
        <v>15</v>
      </c>
      <c r="B24" s="105" t="s">
        <v>376</v>
      </c>
      <c r="C24" s="114">
        <v>8938529045443</v>
      </c>
      <c r="D24" s="115"/>
      <c r="E24" s="116" t="s">
        <v>377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35">
      <c r="A25" s="104">
        <f t="shared" si="0"/>
        <v>16</v>
      </c>
      <c r="B25" s="105" t="s">
        <v>378</v>
      </c>
      <c r="C25" s="114">
        <v>8938529045467</v>
      </c>
      <c r="D25" s="115"/>
      <c r="E25" s="116" t="s">
        <v>377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81640625" defaultRowHeight="14.5" x14ac:dyDescent="0.35"/>
  <cols>
    <col min="1" max="1" width="15.08984375" bestFit="1" customWidth="1"/>
    <col min="2" max="2" width="46.453125" bestFit="1" customWidth="1"/>
    <col min="3" max="3" width="23.81640625" customWidth="1"/>
    <col min="4" max="4" width="38.453125" bestFit="1" customWidth="1"/>
    <col min="5" max="5" width="16.81640625" bestFit="1" customWidth="1"/>
    <col min="6" max="6" width="9.08984375" customWidth="1"/>
    <col min="7" max="7" width="16.08984375" bestFit="1" customWidth="1"/>
    <col min="8" max="9" width="15.453125" customWidth="1"/>
    <col min="10" max="10" width="18.08984375" customWidth="1"/>
    <col min="11" max="11" width="21.08984375" customWidth="1"/>
    <col min="12" max="12" width="22.81640625" customWidth="1"/>
    <col min="14" max="14" width="17.08984375" customWidth="1"/>
    <col min="16" max="16" width="18.81640625" customWidth="1"/>
  </cols>
  <sheetData>
    <row r="1" spans="1:16" ht="59.5" customHeight="1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3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3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3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3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3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3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3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3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3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3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3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3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3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3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3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3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3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3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3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3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3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3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3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35">
      <c r="A25" s="1"/>
      <c r="B25" s="524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35">
      <c r="A26" s="1"/>
      <c r="B26" s="525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3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3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3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3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3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3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3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3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3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3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3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3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3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3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 xr:uid="{00000000-0009-0000-0000-000008000000}"/>
  <mergeCells count="1">
    <mergeCell ref="B25:B26"/>
  </mergeCells>
  <phoneticPr fontId="7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81640625" defaultRowHeight="15.5" x14ac:dyDescent="0.35"/>
  <cols>
    <col min="1" max="1" width="5.81640625" style="15" bestFit="1" customWidth="1"/>
    <col min="2" max="2" width="29.08984375" style="15" customWidth="1"/>
    <col min="3" max="3" width="29.08984375" style="15" hidden="1" customWidth="1"/>
    <col min="4" max="4" width="9.08984375" style="15" bestFit="1" customWidth="1"/>
    <col min="5" max="5" width="5.08984375" style="15" hidden="1" customWidth="1"/>
    <col min="6" max="7" width="15.81640625" style="15" customWidth="1"/>
    <col min="8" max="8" width="15.81640625" style="15" hidden="1" customWidth="1"/>
    <col min="9" max="9" width="7.81640625" style="15" bestFit="1" customWidth="1"/>
    <col min="10" max="10" width="12.81640625" style="30" customWidth="1"/>
    <col min="11" max="11" width="14.81640625" style="30" bestFit="1" customWidth="1"/>
    <col min="12" max="12" width="13.08984375" style="30" customWidth="1"/>
    <col min="13" max="13" width="14.81640625" style="30" bestFit="1" customWidth="1"/>
    <col min="14" max="15" width="13.08984375" style="30" customWidth="1"/>
    <col min="16" max="16" width="14.81640625" style="30" bestFit="1" customWidth="1"/>
    <col min="17" max="17" width="13.08984375" style="30" customWidth="1"/>
    <col min="18" max="18" width="11.81640625" style="15" bestFit="1" customWidth="1"/>
    <col min="19" max="19" width="15.81640625" style="30" bestFit="1" customWidth="1"/>
    <col min="20" max="20" width="11.453125" style="15" bestFit="1" customWidth="1"/>
    <col min="21" max="21" width="17.453125" style="15" bestFit="1" customWidth="1"/>
    <col min="22" max="22" width="13" style="15" bestFit="1" customWidth="1"/>
    <col min="23" max="23" width="17.453125" style="15" bestFit="1" customWidth="1"/>
    <col min="24" max="24" width="14.81640625" style="15" bestFit="1" customWidth="1"/>
    <col min="25" max="26" width="8.81640625" style="15"/>
    <col min="27" max="27" width="17.453125" style="15" bestFit="1" customWidth="1"/>
    <col min="28" max="16384" width="8.81640625" style="15"/>
  </cols>
  <sheetData>
    <row r="1" spans="1:27" ht="46.5" x14ac:dyDescent="0.3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3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 t="shared" ref="K2:K5" si="0"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 t="shared" ref="O2:O6" si="1">J2+J2*N2</f>
        <v>1573.1707317073169</v>
      </c>
      <c r="P2" s="75">
        <f>O2*L2</f>
        <v>94725989.999999985</v>
      </c>
      <c r="Q2" s="76">
        <v>0.3</v>
      </c>
      <c r="R2" s="77">
        <f t="shared" ref="R2:R6" si="2">O2+O2*Q2</f>
        <v>2045.1219512195121</v>
      </c>
      <c r="S2" s="78">
        <f t="shared" ref="S2:S5" si="3">R2*L2</f>
        <v>123143786.99999999</v>
      </c>
    </row>
    <row r="3" spans="1:27" x14ac:dyDescent="0.3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 t="shared" si="0"/>
        <v>146689312</v>
      </c>
      <c r="L3" s="75">
        <f t="shared" ref="L3:L5" si="4">F3-F3*I3</f>
        <v>97634.12</v>
      </c>
      <c r="M3" s="75">
        <f t="shared" ref="M3:M5" si="5">L3*J3</f>
        <v>120285235.83999999</v>
      </c>
      <c r="N3" s="76">
        <f t="shared" ref="N3:N5" si="6">K3/M3-1</f>
        <v>0.21951219512195141</v>
      </c>
      <c r="O3" s="75">
        <f t="shared" si="1"/>
        <v>1502.4390243902442</v>
      </c>
      <c r="P3" s="75">
        <f t="shared" ref="P3:P6" si="7">O3*L3</f>
        <v>146689312.00000003</v>
      </c>
      <c r="Q3" s="76">
        <v>0.5</v>
      </c>
      <c r="R3" s="77">
        <f t="shared" si="2"/>
        <v>2253.6585365853662</v>
      </c>
      <c r="S3" s="78">
        <f t="shared" si="3"/>
        <v>220033968.00000003</v>
      </c>
      <c r="T3" s="31"/>
    </row>
    <row r="4" spans="1:27" x14ac:dyDescent="0.3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 t="shared" si="0"/>
        <v>316525499.58333337</v>
      </c>
      <c r="L4" s="75">
        <f t="shared" si="4"/>
        <v>44476</v>
      </c>
      <c r="M4" s="75">
        <f t="shared" si="5"/>
        <v>253220399.66666669</v>
      </c>
      <c r="N4" s="76">
        <f t="shared" si="6"/>
        <v>0.25</v>
      </c>
      <c r="O4" s="75">
        <f t="shared" si="1"/>
        <v>7116.7708333333339</v>
      </c>
      <c r="P4" s="75">
        <f t="shared" si="7"/>
        <v>316525499.58333337</v>
      </c>
      <c r="Q4" s="76">
        <v>0.3</v>
      </c>
      <c r="R4" s="77">
        <f t="shared" si="2"/>
        <v>9251.8020833333339</v>
      </c>
      <c r="S4" s="78">
        <f t="shared" si="3"/>
        <v>411483149.45833337</v>
      </c>
    </row>
    <row r="5" spans="1:27" x14ac:dyDescent="0.3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 t="shared" si="0"/>
        <v>1286460</v>
      </c>
      <c r="L5" s="75">
        <f t="shared" si="4"/>
        <v>85764</v>
      </c>
      <c r="M5" s="75">
        <f t="shared" si="5"/>
        <v>1029168</v>
      </c>
      <c r="N5" s="76">
        <f t="shared" si="6"/>
        <v>0.25</v>
      </c>
      <c r="O5" s="75">
        <f t="shared" si="1"/>
        <v>15</v>
      </c>
      <c r="P5" s="75">
        <f t="shared" si="7"/>
        <v>1286460</v>
      </c>
      <c r="Q5" s="76">
        <v>0.5</v>
      </c>
      <c r="R5" s="77">
        <f t="shared" si="2"/>
        <v>22.5</v>
      </c>
      <c r="S5" s="78">
        <f t="shared" si="3"/>
        <v>1929690</v>
      </c>
    </row>
    <row r="6" spans="1:27" s="88" customFormat="1" x14ac:dyDescent="0.3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 t="shared" si="1"/>
        <v>1190</v>
      </c>
      <c r="P6" s="40">
        <f t="shared" si="7"/>
        <v>105727216</v>
      </c>
      <c r="Q6" s="41">
        <v>0.5</v>
      </c>
      <c r="R6" s="44">
        <f t="shared" si="2"/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3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8">J7*F7</f>
        <v>0</v>
      </c>
      <c r="L7" s="75">
        <f t="shared" ref="L7:L23" si="9">F7-F7*I7</f>
        <v>94012.5</v>
      </c>
      <c r="M7" s="75">
        <f t="shared" ref="M7:M23" si="10">L7*J7</f>
        <v>0</v>
      </c>
      <c r="N7" s="76" t="e">
        <f t="shared" ref="N7:N13" si="11">K7/M7-1</f>
        <v>#DIV/0!</v>
      </c>
      <c r="O7" s="78" t="e">
        <f t="shared" ref="O7:O23" si="12">J7+J7*N7</f>
        <v>#DIV/0!</v>
      </c>
      <c r="P7" s="78" t="e">
        <f t="shared" ref="P7:P22" si="13">O7*L7</f>
        <v>#DIV/0!</v>
      </c>
      <c r="Q7" s="76">
        <v>0.5</v>
      </c>
      <c r="R7" s="79" t="e">
        <f t="shared" ref="R7:R23" si="14">O7+O7*Q7</f>
        <v>#DIV/0!</v>
      </c>
      <c r="S7" s="75" t="e">
        <f t="shared" ref="S7:S23" si="15">R7*L7</f>
        <v>#DIV/0!</v>
      </c>
    </row>
    <row r="8" spans="1:27" x14ac:dyDescent="0.3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8"/>
        <v>0</v>
      </c>
      <c r="L8" s="75">
        <f t="shared" si="9"/>
        <v>101989</v>
      </c>
      <c r="M8" s="75">
        <f t="shared" si="10"/>
        <v>0</v>
      </c>
      <c r="N8" s="76" t="e">
        <f t="shared" si="11"/>
        <v>#DIV/0!</v>
      </c>
      <c r="O8" s="78" t="e">
        <f t="shared" si="12"/>
        <v>#DIV/0!</v>
      </c>
      <c r="P8" s="78" t="e">
        <f t="shared" si="13"/>
        <v>#DIV/0!</v>
      </c>
      <c r="Q8" s="76">
        <v>0.5</v>
      </c>
      <c r="R8" s="79" t="e">
        <f t="shared" si="14"/>
        <v>#DIV/0!</v>
      </c>
      <c r="S8" s="75" t="e">
        <f t="shared" si="15"/>
        <v>#DIV/0!</v>
      </c>
    </row>
    <row r="9" spans="1:27" x14ac:dyDescent="0.3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8"/>
        <v>27295370.083333332</v>
      </c>
      <c r="L9" s="75">
        <f t="shared" si="9"/>
        <v>42655.55</v>
      </c>
      <c r="M9" s="75">
        <f t="shared" si="10"/>
        <v>23201064.570833333</v>
      </c>
      <c r="N9" s="76">
        <f t="shared" si="11"/>
        <v>0.17647058823529416</v>
      </c>
      <c r="O9" s="78">
        <f t="shared" si="12"/>
        <v>639.9019607843137</v>
      </c>
      <c r="P9" s="78">
        <f t="shared" si="13"/>
        <v>27295370.083333336</v>
      </c>
      <c r="Q9" s="76">
        <v>0.7</v>
      </c>
      <c r="R9" s="79">
        <f t="shared" si="14"/>
        <v>1087.8333333333333</v>
      </c>
      <c r="S9" s="75">
        <f t="shared" si="15"/>
        <v>46402129.141666666</v>
      </c>
      <c r="AA9" s="30">
        <f>Z6*O6</f>
        <v>82556250</v>
      </c>
    </row>
    <row r="10" spans="1:27" x14ac:dyDescent="0.3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8"/>
        <v>552559666.66666663</v>
      </c>
      <c r="L10" s="75">
        <f t="shared" si="9"/>
        <v>36800</v>
      </c>
      <c r="M10" s="75">
        <f t="shared" si="10"/>
        <v>442047733.33333331</v>
      </c>
      <c r="N10" s="76">
        <f t="shared" si="11"/>
        <v>0.25</v>
      </c>
      <c r="O10" s="78">
        <f t="shared" si="12"/>
        <v>15015.208333333332</v>
      </c>
      <c r="P10" s="78">
        <f t="shared" si="13"/>
        <v>552559666.66666663</v>
      </c>
      <c r="Q10" s="76">
        <v>0.5</v>
      </c>
      <c r="R10" s="79">
        <f t="shared" si="14"/>
        <v>22522.8125</v>
      </c>
      <c r="S10" s="75">
        <f t="shared" si="15"/>
        <v>828839500</v>
      </c>
    </row>
    <row r="11" spans="1:27" x14ac:dyDescent="0.3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9"/>
        <v>37125</v>
      </c>
      <c r="M11" s="75">
        <f>L11*J11</f>
        <v>86229000</v>
      </c>
      <c r="N11" s="76">
        <f>K11/M11-1</f>
        <v>0.33333333333333326</v>
      </c>
      <c r="O11" s="78">
        <f t="shared" si="12"/>
        <v>3096.8888888888887</v>
      </c>
      <c r="P11" s="78">
        <f t="shared" si="13"/>
        <v>114971999.99999999</v>
      </c>
      <c r="Q11" s="76">
        <v>0.5</v>
      </c>
      <c r="R11" s="79">
        <f>O11+O11*Q11</f>
        <v>4645.333333333333</v>
      </c>
      <c r="S11" s="75">
        <f t="shared" si="15"/>
        <v>172458000</v>
      </c>
    </row>
    <row r="12" spans="1:27" x14ac:dyDescent="0.3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8"/>
        <v>16232999.999999998</v>
      </c>
      <c r="L12" s="75">
        <f t="shared" si="9"/>
        <v>40320</v>
      </c>
      <c r="M12" s="75">
        <f t="shared" si="10"/>
        <v>12986400</v>
      </c>
      <c r="N12" s="76">
        <f t="shared" si="11"/>
        <v>0.24999999999999978</v>
      </c>
      <c r="O12" s="78">
        <f t="shared" si="12"/>
        <v>402.60416666666657</v>
      </c>
      <c r="P12" s="78">
        <f t="shared" si="13"/>
        <v>16232999.999999996</v>
      </c>
      <c r="Q12" s="76">
        <v>0.5</v>
      </c>
      <c r="R12" s="79">
        <f t="shared" si="14"/>
        <v>603.90624999999989</v>
      </c>
      <c r="S12" s="75">
        <f t="shared" si="15"/>
        <v>24349499.999999996</v>
      </c>
    </row>
    <row r="13" spans="1:27" x14ac:dyDescent="0.3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8"/>
        <v>296263550</v>
      </c>
      <c r="L13" s="75">
        <f t="shared" si="9"/>
        <v>56760</v>
      </c>
      <c r="M13" s="75">
        <f t="shared" si="10"/>
        <v>237010840.00000003</v>
      </c>
      <c r="N13" s="76">
        <f t="shared" si="11"/>
        <v>0.24999999999999978</v>
      </c>
      <c r="O13" s="78">
        <f>J13+J13*N13</f>
        <v>5219.583333333333</v>
      </c>
      <c r="P13" s="78">
        <f t="shared" si="13"/>
        <v>296263550</v>
      </c>
      <c r="Q13" s="76">
        <v>0.3</v>
      </c>
      <c r="R13" s="79">
        <f t="shared" si="14"/>
        <v>6785.458333333333</v>
      </c>
      <c r="S13" s="75">
        <f t="shared" si="15"/>
        <v>385142615</v>
      </c>
    </row>
    <row r="14" spans="1:27" x14ac:dyDescent="0.3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8"/>
        <v>632888437.5</v>
      </c>
      <c r="L14" s="75">
        <f>F14-F14*I14</f>
        <v>59400</v>
      </c>
      <c r="M14" s="75">
        <f t="shared" si="10"/>
        <v>506310750</v>
      </c>
      <c r="N14" s="76">
        <f>K14/M14-1</f>
        <v>0.25</v>
      </c>
      <c r="O14" s="78">
        <f>J14+J14*N14</f>
        <v>10654.6875</v>
      </c>
      <c r="P14" s="78">
        <f t="shared" si="13"/>
        <v>632888437.5</v>
      </c>
      <c r="Q14" s="76">
        <v>0.3</v>
      </c>
      <c r="R14" s="77">
        <f>O14+O14*Q14</f>
        <v>13851.09375</v>
      </c>
      <c r="S14" s="78">
        <f t="shared" si="15"/>
        <v>822754968.75</v>
      </c>
    </row>
    <row r="15" spans="1:27" x14ac:dyDescent="0.3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8"/>
        <v>41895000</v>
      </c>
      <c r="L15" s="75">
        <f t="shared" si="9"/>
        <v>88200</v>
      </c>
      <c r="M15" s="75">
        <f t="shared" si="10"/>
        <v>33516000</v>
      </c>
      <c r="N15" s="76">
        <f t="shared" ref="N15:N22" si="16">K15/M15-1</f>
        <v>0.25</v>
      </c>
      <c r="O15" s="78">
        <f t="shared" si="12"/>
        <v>475</v>
      </c>
      <c r="P15" s="78">
        <f t="shared" si="13"/>
        <v>41895000</v>
      </c>
      <c r="Q15" s="76">
        <v>0.5</v>
      </c>
      <c r="R15" s="79">
        <f t="shared" si="14"/>
        <v>712.5</v>
      </c>
      <c r="S15" s="75">
        <f t="shared" si="15"/>
        <v>62842500</v>
      </c>
    </row>
    <row r="16" spans="1:27" x14ac:dyDescent="0.3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8"/>
        <v>74447100</v>
      </c>
      <c r="L16" s="75">
        <f t="shared" si="9"/>
        <v>86961</v>
      </c>
      <c r="M16" s="75">
        <f t="shared" si="10"/>
        <v>61046622</v>
      </c>
      <c r="N16" s="76">
        <f t="shared" si="16"/>
        <v>0.21951219512195119</v>
      </c>
      <c r="O16" s="78">
        <f t="shared" si="12"/>
        <v>856.09756097560967</v>
      </c>
      <c r="P16" s="78">
        <f t="shared" si="13"/>
        <v>74447099.999999985</v>
      </c>
      <c r="Q16" s="76">
        <v>0.5</v>
      </c>
      <c r="R16" s="79">
        <f t="shared" si="14"/>
        <v>1284.1463414634145</v>
      </c>
      <c r="S16" s="75">
        <f t="shared" si="15"/>
        <v>111670649.99999999</v>
      </c>
    </row>
    <row r="17" spans="1:19" x14ac:dyDescent="0.3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8"/>
        <v>0</v>
      </c>
      <c r="L17" s="75">
        <f t="shared" si="9"/>
        <v>212400</v>
      </c>
      <c r="M17" s="75">
        <f t="shared" si="10"/>
        <v>0</v>
      </c>
      <c r="N17" s="76" t="e">
        <f t="shared" si="16"/>
        <v>#DIV/0!</v>
      </c>
      <c r="O17" s="78" t="e">
        <f t="shared" si="12"/>
        <v>#DIV/0!</v>
      </c>
      <c r="P17" s="78" t="e">
        <f t="shared" si="13"/>
        <v>#DIV/0!</v>
      </c>
      <c r="Q17" s="76">
        <v>0.5</v>
      </c>
      <c r="R17" s="79" t="e">
        <f t="shared" si="14"/>
        <v>#DIV/0!</v>
      </c>
      <c r="S17" s="75" t="e">
        <f t="shared" si="15"/>
        <v>#DIV/0!</v>
      </c>
    </row>
    <row r="18" spans="1:19" x14ac:dyDescent="0.3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8"/>
        <v>170310000</v>
      </c>
      <c r="L18" s="75">
        <f t="shared" si="9"/>
        <v>56000</v>
      </c>
      <c r="M18" s="75">
        <f t="shared" si="10"/>
        <v>136248000</v>
      </c>
      <c r="N18" s="76">
        <f>K18/M18-1</f>
        <v>0.25</v>
      </c>
      <c r="O18" s="78">
        <f t="shared" si="12"/>
        <v>3041.25</v>
      </c>
      <c r="P18" s="78">
        <f t="shared" si="13"/>
        <v>170310000</v>
      </c>
      <c r="Q18" s="76">
        <v>0.5</v>
      </c>
      <c r="R18" s="77">
        <f t="shared" si="14"/>
        <v>4561.875</v>
      </c>
      <c r="S18" s="78">
        <f t="shared" si="15"/>
        <v>255465000</v>
      </c>
    </row>
    <row r="19" spans="1:19" hidden="1" x14ac:dyDescent="0.3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8"/>
        <v>0</v>
      </c>
      <c r="L19" s="75">
        <f t="shared" si="9"/>
        <v>73431</v>
      </c>
      <c r="M19" s="75">
        <f t="shared" si="10"/>
        <v>0</v>
      </c>
      <c r="N19" s="76" t="e">
        <f t="shared" si="16"/>
        <v>#DIV/0!</v>
      </c>
      <c r="O19" s="78" t="e">
        <f t="shared" si="12"/>
        <v>#DIV/0!</v>
      </c>
      <c r="P19" s="78" t="e">
        <f t="shared" si="13"/>
        <v>#DIV/0!</v>
      </c>
      <c r="Q19" s="76">
        <v>0.5</v>
      </c>
      <c r="R19" s="79" t="e">
        <f t="shared" si="14"/>
        <v>#DIV/0!</v>
      </c>
      <c r="S19" s="75" t="e">
        <f t="shared" si="15"/>
        <v>#DIV/0!</v>
      </c>
    </row>
    <row r="20" spans="1:19" hidden="1" x14ac:dyDescent="0.3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8"/>
        <v>0</v>
      </c>
      <c r="L20" s="75">
        <f t="shared" si="9"/>
        <v>56848</v>
      </c>
      <c r="M20" s="75">
        <f t="shared" si="10"/>
        <v>0</v>
      </c>
      <c r="N20" s="76" t="e">
        <f t="shared" si="16"/>
        <v>#DIV/0!</v>
      </c>
      <c r="O20" s="78" t="e">
        <f t="shared" si="12"/>
        <v>#DIV/0!</v>
      </c>
      <c r="P20" s="78" t="e">
        <f t="shared" si="13"/>
        <v>#DIV/0!</v>
      </c>
      <c r="Q20" s="76">
        <v>0.5</v>
      </c>
      <c r="R20" s="79" t="e">
        <f t="shared" si="14"/>
        <v>#DIV/0!</v>
      </c>
      <c r="S20" s="75" t="e">
        <f t="shared" si="15"/>
        <v>#DIV/0!</v>
      </c>
    </row>
    <row r="21" spans="1:19" hidden="1" x14ac:dyDescent="0.3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8"/>
        <v>0</v>
      </c>
      <c r="L21" s="75">
        <f t="shared" si="9"/>
        <v>30645</v>
      </c>
      <c r="M21" s="75">
        <f t="shared" si="10"/>
        <v>0</v>
      </c>
      <c r="N21" s="76" t="e">
        <f t="shared" si="16"/>
        <v>#DIV/0!</v>
      </c>
      <c r="O21" s="78" t="e">
        <f t="shared" si="12"/>
        <v>#DIV/0!</v>
      </c>
      <c r="P21" s="78" t="e">
        <f t="shared" si="13"/>
        <v>#DIV/0!</v>
      </c>
      <c r="Q21" s="76">
        <v>0.5</v>
      </c>
      <c r="R21" s="79" t="e">
        <f t="shared" si="14"/>
        <v>#DIV/0!</v>
      </c>
      <c r="S21" s="75" t="e">
        <f t="shared" si="15"/>
        <v>#DIV/0!</v>
      </c>
    </row>
    <row r="22" spans="1:19" hidden="1" x14ac:dyDescent="0.3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8"/>
        <v>0</v>
      </c>
      <c r="L22" s="75">
        <f t="shared" si="9"/>
        <v>31977</v>
      </c>
      <c r="M22" s="75">
        <f t="shared" si="10"/>
        <v>0</v>
      </c>
      <c r="N22" s="76" t="e">
        <f t="shared" si="16"/>
        <v>#DIV/0!</v>
      </c>
      <c r="O22" s="78" t="e">
        <f t="shared" si="12"/>
        <v>#DIV/0!</v>
      </c>
      <c r="P22" s="78" t="e">
        <f t="shared" si="13"/>
        <v>#DIV/0!</v>
      </c>
      <c r="Q22" s="76">
        <v>0.5</v>
      </c>
      <c r="R22" s="79" t="e">
        <f t="shared" si="14"/>
        <v>#DIV/0!</v>
      </c>
      <c r="S22" s="75" t="e">
        <f t="shared" si="15"/>
        <v>#DIV/0!</v>
      </c>
    </row>
    <row r="23" spans="1:19" x14ac:dyDescent="0.3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9"/>
        <v>89284.800000000003</v>
      </c>
      <c r="M23" s="75">
        <f t="shared" si="10"/>
        <v>16160548.800000001</v>
      </c>
      <c r="N23" s="76">
        <f>K23/M23-1</f>
        <v>0.25</v>
      </c>
      <c r="O23" s="78">
        <f t="shared" si="12"/>
        <v>226.25</v>
      </c>
      <c r="P23" s="78">
        <f>O23*L23</f>
        <v>20200686</v>
      </c>
      <c r="Q23" s="76">
        <v>0.5</v>
      </c>
      <c r="R23" s="77">
        <f t="shared" si="14"/>
        <v>339.375</v>
      </c>
      <c r="S23" s="78">
        <f t="shared" si="15"/>
        <v>30301029</v>
      </c>
    </row>
    <row r="24" spans="1:19" x14ac:dyDescent="0.35">
      <c r="G24" s="90">
        <f>F11/F6</f>
        <v>0.44571305083830071</v>
      </c>
    </row>
    <row r="25" spans="1:19" x14ac:dyDescent="0.3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0"/>
  <sheetViews>
    <sheetView tabSelected="1" zoomScale="88" zoomScaleNormal="115" zoomScaleSheetLayoutView="91" workbookViewId="0">
      <pane ySplit="3" topLeftCell="A4" activePane="bottomLeft" state="frozen"/>
      <selection pane="bottomLeft" activeCell="A2" sqref="A2:K3"/>
    </sheetView>
  </sheetViews>
  <sheetFormatPr defaultColWidth="8.81640625" defaultRowHeight="19.75" customHeight="1" x14ac:dyDescent="0.35"/>
  <cols>
    <col min="1" max="1" width="15" style="265" bestFit="1" customWidth="1"/>
    <col min="2" max="2" width="17.1796875" style="265" customWidth="1"/>
    <col min="3" max="3" width="26" style="265" bestFit="1" customWidth="1"/>
    <col min="4" max="4" width="10.6328125" style="240" customWidth="1"/>
    <col min="5" max="5" width="11" style="240" customWidth="1"/>
    <col min="6" max="6" width="11" style="396" customWidth="1"/>
    <col min="7" max="7" width="16" style="296" customWidth="1"/>
    <col min="8" max="8" width="16" style="297" customWidth="1"/>
    <col min="9" max="9" width="10.36328125" style="396" customWidth="1"/>
    <col min="10" max="10" width="26.6328125" style="240" customWidth="1"/>
    <col min="11" max="11" width="37.453125" style="240" customWidth="1"/>
    <col min="12" max="12" width="14.453125" style="239" customWidth="1"/>
    <col min="13" max="13" width="9.6328125" style="240" customWidth="1"/>
    <col min="14" max="14" width="15.453125" style="239" hidden="1" customWidth="1"/>
    <col min="15" max="15" width="12.81640625" style="239" hidden="1" customWidth="1"/>
    <col min="16" max="16" width="29.08984375" style="240" customWidth="1"/>
    <col min="17" max="17" width="8.81640625" style="239" customWidth="1"/>
    <col min="18" max="16384" width="8.81640625" style="239"/>
  </cols>
  <sheetData>
    <row r="1" spans="1:16" s="299" customFormat="1" ht="54.65" customHeight="1" x14ac:dyDescent="0.35">
      <c r="A1" s="474" t="s">
        <v>93</v>
      </c>
      <c r="B1" s="475"/>
      <c r="C1" s="476"/>
      <c r="D1" s="475"/>
      <c r="E1" s="475"/>
      <c r="F1" s="475"/>
      <c r="G1" s="475"/>
      <c r="H1" s="475"/>
      <c r="I1" s="475"/>
      <c r="J1" s="475"/>
      <c r="K1" s="475"/>
      <c r="L1" s="298"/>
      <c r="N1" s="298"/>
      <c r="O1" s="298"/>
      <c r="P1" s="298"/>
    </row>
    <row r="2" spans="1:16" s="279" customFormat="1" ht="19.75" customHeight="1" x14ac:dyDescent="0.35">
      <c r="A2" s="471" t="s">
        <v>0</v>
      </c>
      <c r="B2" s="471" t="s">
        <v>1</v>
      </c>
      <c r="C2" s="471" t="s">
        <v>2</v>
      </c>
      <c r="D2" s="471" t="s">
        <v>522</v>
      </c>
      <c r="E2" s="471" t="s">
        <v>8</v>
      </c>
      <c r="F2" s="471" t="s">
        <v>9</v>
      </c>
      <c r="G2" s="479" t="s">
        <v>724</v>
      </c>
      <c r="H2" s="481" t="s">
        <v>5</v>
      </c>
      <c r="I2" s="471" t="s">
        <v>728</v>
      </c>
      <c r="J2" s="469" t="s">
        <v>646</v>
      </c>
      <c r="K2" s="471" t="s">
        <v>236</v>
      </c>
      <c r="L2" s="477" t="s">
        <v>727</v>
      </c>
      <c r="M2" s="477"/>
      <c r="N2" s="477"/>
      <c r="O2" s="478"/>
      <c r="P2" s="471" t="s">
        <v>110</v>
      </c>
    </row>
    <row r="3" spans="1:16" s="279" customFormat="1" ht="40.75" customHeight="1" x14ac:dyDescent="0.35">
      <c r="A3" s="472"/>
      <c r="B3" s="472"/>
      <c r="C3" s="472"/>
      <c r="D3" s="472"/>
      <c r="E3" s="472"/>
      <c r="F3" s="472"/>
      <c r="G3" s="480"/>
      <c r="H3" s="482"/>
      <c r="I3" s="472"/>
      <c r="J3" s="470"/>
      <c r="K3" s="472"/>
      <c r="L3" s="280" t="s">
        <v>12</v>
      </c>
      <c r="M3" s="280" t="s">
        <v>11</v>
      </c>
      <c r="N3" s="280" t="s">
        <v>13</v>
      </c>
      <c r="O3" s="280" t="s">
        <v>14</v>
      </c>
      <c r="P3" s="472"/>
    </row>
    <row r="4" spans="1:16" ht="19.75" customHeight="1" x14ac:dyDescent="0.35">
      <c r="A4" s="241" t="s">
        <v>96</v>
      </c>
      <c r="B4" s="241" t="s">
        <v>97</v>
      </c>
      <c r="C4" s="241" t="s">
        <v>10</v>
      </c>
      <c r="D4" s="243">
        <v>0.1</v>
      </c>
      <c r="E4" s="244">
        <v>73431</v>
      </c>
      <c r="F4" s="394">
        <f>IFERROR(E4-E4*D4,"")</f>
        <v>66087.899999999994</v>
      </c>
      <c r="G4" s="291" t="s">
        <v>94</v>
      </c>
      <c r="H4" s="291" t="s">
        <v>95</v>
      </c>
      <c r="I4" s="281"/>
      <c r="J4" s="250"/>
      <c r="K4" s="242"/>
      <c r="L4" s="242"/>
      <c r="M4" s="242"/>
      <c r="N4" s="242"/>
      <c r="O4" s="242" t="s">
        <v>190</v>
      </c>
      <c r="P4" s="242" t="s">
        <v>166</v>
      </c>
    </row>
    <row r="5" spans="1:16" ht="19.75" customHeight="1" x14ac:dyDescent="0.35">
      <c r="A5" s="241" t="s">
        <v>96</v>
      </c>
      <c r="B5" s="241" t="s">
        <v>100</v>
      </c>
      <c r="C5" s="241"/>
      <c r="D5" s="243" t="s">
        <v>109</v>
      </c>
      <c r="E5" s="244"/>
      <c r="F5" s="394" t="str">
        <f t="shared" ref="F5:F77" si="0">IFERROR(E5-E5*D5,"")</f>
        <v/>
      </c>
      <c r="G5" s="291" t="s">
        <v>98</v>
      </c>
      <c r="H5" s="291" t="s">
        <v>99</v>
      </c>
      <c r="I5" s="282"/>
      <c r="J5" s="246"/>
      <c r="K5" s="242"/>
      <c r="L5" s="242"/>
      <c r="M5" s="242"/>
      <c r="N5" s="242"/>
      <c r="O5" s="242"/>
      <c r="P5" s="242"/>
    </row>
    <row r="6" spans="1:16" ht="19.75" customHeight="1" x14ac:dyDescent="0.35">
      <c r="A6" s="241" t="s">
        <v>96</v>
      </c>
      <c r="B6" s="241" t="s">
        <v>101</v>
      </c>
      <c r="C6" s="241" t="s">
        <v>108</v>
      </c>
      <c r="D6" s="243">
        <v>0.18</v>
      </c>
      <c r="E6" s="244">
        <v>111058</v>
      </c>
      <c r="F6" s="394">
        <f>IFERROR(E6-E6*D6,"")</f>
        <v>91067.56</v>
      </c>
      <c r="G6" s="291" t="s">
        <v>103</v>
      </c>
      <c r="H6" s="291" t="s">
        <v>85</v>
      </c>
      <c r="I6" s="282"/>
      <c r="J6" s="246"/>
      <c r="K6" s="242"/>
      <c r="L6" s="242"/>
      <c r="M6" s="242"/>
      <c r="N6" s="242" t="s">
        <v>190</v>
      </c>
      <c r="O6" s="242"/>
      <c r="P6" s="242" t="s">
        <v>167</v>
      </c>
    </row>
    <row r="7" spans="1:16" ht="19.75" customHeight="1" x14ac:dyDescent="0.35">
      <c r="A7" s="241" t="s">
        <v>96</v>
      </c>
      <c r="B7" s="241" t="s">
        <v>102</v>
      </c>
      <c r="C7" s="241"/>
      <c r="D7" s="243" t="s">
        <v>109</v>
      </c>
      <c r="E7" s="244"/>
      <c r="F7" s="394" t="str">
        <f t="shared" si="0"/>
        <v/>
      </c>
      <c r="G7" s="291" t="s">
        <v>104</v>
      </c>
      <c r="H7" s="291" t="s">
        <v>86</v>
      </c>
      <c r="I7" s="282"/>
      <c r="J7" s="246"/>
      <c r="K7" s="242"/>
      <c r="L7" s="242"/>
      <c r="M7" s="242"/>
      <c r="N7" s="242"/>
      <c r="O7" s="242"/>
      <c r="P7" s="242"/>
    </row>
    <row r="8" spans="1:16" ht="19.75" customHeight="1" x14ac:dyDescent="0.35">
      <c r="A8" s="241" t="s">
        <v>96</v>
      </c>
      <c r="B8" s="241" t="s">
        <v>105</v>
      </c>
      <c r="C8" s="241" t="s">
        <v>92</v>
      </c>
      <c r="D8" s="243">
        <v>0.1</v>
      </c>
      <c r="E8" s="244">
        <v>50183</v>
      </c>
      <c r="F8" s="394">
        <f>IFERROR(E8-E8*D8,"")</f>
        <v>45164.7</v>
      </c>
      <c r="G8" s="291" t="s">
        <v>106</v>
      </c>
      <c r="H8" s="291" t="s">
        <v>107</v>
      </c>
      <c r="I8" s="283">
        <v>0.1</v>
      </c>
      <c r="J8" s="247"/>
      <c r="K8" s="242"/>
      <c r="L8" s="242"/>
      <c r="M8" s="242" t="s">
        <v>190</v>
      </c>
      <c r="N8" s="242"/>
      <c r="O8" s="242"/>
      <c r="P8" s="242" t="s">
        <v>166</v>
      </c>
    </row>
    <row r="9" spans="1:16" ht="19.75" customHeight="1" x14ac:dyDescent="0.35">
      <c r="A9" s="241" t="s">
        <v>96</v>
      </c>
      <c r="B9" s="241" t="s">
        <v>200</v>
      </c>
      <c r="C9" s="241"/>
      <c r="D9" s="243" t="s">
        <v>109</v>
      </c>
      <c r="E9" s="244"/>
      <c r="F9" s="394" t="str">
        <f t="shared" si="0"/>
        <v/>
      </c>
      <c r="G9" s="291" t="s">
        <v>206</v>
      </c>
      <c r="H9" s="291" t="s">
        <v>182</v>
      </c>
      <c r="I9" s="284"/>
      <c r="J9" s="246"/>
      <c r="K9" s="242"/>
      <c r="L9" s="242"/>
      <c r="M9" s="242"/>
      <c r="N9" s="242"/>
      <c r="O9" s="242"/>
      <c r="P9" s="242"/>
    </row>
    <row r="10" spans="1:16" ht="19.75" customHeight="1" x14ac:dyDescent="0.35">
      <c r="A10" s="241" t="s">
        <v>96</v>
      </c>
      <c r="B10" s="241" t="s">
        <v>203</v>
      </c>
      <c r="C10" s="241" t="s">
        <v>108</v>
      </c>
      <c r="D10" s="243">
        <v>0.2</v>
      </c>
      <c r="E10" s="244">
        <v>111058</v>
      </c>
      <c r="F10" s="394">
        <f>IFERROR(E10-E10*D10,"")</f>
        <v>88846.399999999994</v>
      </c>
      <c r="G10" s="291" t="s">
        <v>201</v>
      </c>
      <c r="H10" s="291" t="s">
        <v>202</v>
      </c>
      <c r="I10" s="282"/>
      <c r="J10" s="246"/>
      <c r="K10" s="242" t="s">
        <v>211</v>
      </c>
      <c r="L10" s="242" t="s">
        <v>190</v>
      </c>
      <c r="M10" s="242"/>
      <c r="N10" s="242"/>
      <c r="O10" s="242"/>
      <c r="P10" s="242" t="s">
        <v>225</v>
      </c>
    </row>
    <row r="11" spans="1:16" ht="19.75" customHeight="1" x14ac:dyDescent="0.35">
      <c r="A11" s="241" t="s">
        <v>96</v>
      </c>
      <c r="B11" s="241" t="s">
        <v>204</v>
      </c>
      <c r="C11" s="241"/>
      <c r="D11" s="243" t="s">
        <v>109</v>
      </c>
      <c r="E11" s="244"/>
      <c r="F11" s="394" t="str">
        <f t="shared" si="0"/>
        <v/>
      </c>
      <c r="G11" s="291" t="s">
        <v>207</v>
      </c>
      <c r="H11" s="291" t="s">
        <v>208</v>
      </c>
      <c r="I11" s="282"/>
      <c r="J11" s="246"/>
      <c r="K11" s="242"/>
      <c r="L11" s="242"/>
      <c r="M11" s="242"/>
      <c r="N11" s="242"/>
      <c r="O11" s="242"/>
      <c r="P11" s="242"/>
    </row>
    <row r="12" spans="1:16" ht="19.75" customHeight="1" x14ac:dyDescent="0.35">
      <c r="A12" s="241" t="s">
        <v>96</v>
      </c>
      <c r="B12" s="241" t="s">
        <v>205</v>
      </c>
      <c r="C12" s="241" t="s">
        <v>10</v>
      </c>
      <c r="D12" s="243">
        <v>0.15</v>
      </c>
      <c r="E12" s="244">
        <v>73431</v>
      </c>
      <c r="F12" s="394">
        <f>IFERROR(E12-E12*D12,"")</f>
        <v>62416.35</v>
      </c>
      <c r="G12" s="291" t="s">
        <v>209</v>
      </c>
      <c r="H12" s="291" t="s">
        <v>210</v>
      </c>
      <c r="I12" s="282"/>
      <c r="J12" s="246"/>
      <c r="K12" s="242"/>
      <c r="L12" s="242" t="s">
        <v>190</v>
      </c>
      <c r="M12" s="242"/>
      <c r="N12" s="242"/>
      <c r="O12" s="242"/>
      <c r="P12" s="242" t="s">
        <v>226</v>
      </c>
    </row>
    <row r="13" spans="1:16" ht="19.75" customHeight="1" x14ac:dyDescent="0.35">
      <c r="A13" s="241" t="s">
        <v>757</v>
      </c>
      <c r="B13" s="241" t="s">
        <v>111</v>
      </c>
      <c r="C13" s="241" t="s">
        <v>121</v>
      </c>
      <c r="D13" s="243">
        <v>0.2</v>
      </c>
      <c r="E13" s="244">
        <v>74250</v>
      </c>
      <c r="F13" s="394">
        <f>IFERROR(E13-E13*D13,"")</f>
        <v>59400</v>
      </c>
      <c r="G13" s="291" t="s">
        <v>113</v>
      </c>
      <c r="H13" s="292" t="s">
        <v>235</v>
      </c>
      <c r="I13" s="285"/>
      <c r="J13" s="268"/>
      <c r="K13" s="242"/>
      <c r="L13" s="242"/>
      <c r="M13" s="242"/>
      <c r="N13" s="242"/>
      <c r="O13" s="242" t="s">
        <v>190</v>
      </c>
      <c r="P13" s="242" t="s">
        <v>168</v>
      </c>
    </row>
    <row r="14" spans="1:16" ht="19.75" customHeight="1" x14ac:dyDescent="0.35">
      <c r="A14" s="241" t="s">
        <v>757</v>
      </c>
      <c r="B14" s="241" t="s">
        <v>115</v>
      </c>
      <c r="C14" s="241" t="s">
        <v>124</v>
      </c>
      <c r="D14" s="243">
        <v>0.2</v>
      </c>
      <c r="E14" s="244">
        <v>110250</v>
      </c>
      <c r="F14" s="394">
        <f t="shared" si="0"/>
        <v>88200</v>
      </c>
      <c r="G14" s="291" t="s">
        <v>114</v>
      </c>
      <c r="H14" s="292" t="s">
        <v>118</v>
      </c>
      <c r="I14" s="286"/>
      <c r="J14" s="269"/>
      <c r="K14" s="242"/>
      <c r="L14" s="242"/>
      <c r="M14" s="242"/>
      <c r="N14" s="242"/>
      <c r="O14" s="242" t="s">
        <v>190</v>
      </c>
      <c r="P14" s="242" t="s">
        <v>168</v>
      </c>
    </row>
    <row r="15" spans="1:16" ht="19.75" customHeight="1" x14ac:dyDescent="0.35">
      <c r="A15" s="241" t="s">
        <v>757</v>
      </c>
      <c r="B15" s="241" t="s">
        <v>84</v>
      </c>
      <c r="C15" s="241" t="s">
        <v>122</v>
      </c>
      <c r="D15" s="243">
        <v>0.25</v>
      </c>
      <c r="E15" s="244">
        <v>111606</v>
      </c>
      <c r="F15" s="394">
        <f t="shared" si="0"/>
        <v>83704.5</v>
      </c>
      <c r="G15" s="291" t="s">
        <v>116</v>
      </c>
      <c r="H15" s="292" t="s">
        <v>119</v>
      </c>
      <c r="I15" s="285"/>
      <c r="J15" s="268"/>
      <c r="K15" s="242"/>
      <c r="L15" s="242"/>
      <c r="M15" s="242"/>
      <c r="N15" s="242" t="s">
        <v>190</v>
      </c>
      <c r="O15" s="242"/>
      <c r="P15" s="242" t="s">
        <v>171</v>
      </c>
    </row>
    <row r="16" spans="1:16" ht="19.75" customHeight="1" x14ac:dyDescent="0.35">
      <c r="A16" s="241" t="s">
        <v>757</v>
      </c>
      <c r="B16" s="241" t="s">
        <v>79</v>
      </c>
      <c r="C16" s="241" t="s">
        <v>108</v>
      </c>
      <c r="D16" s="243">
        <v>0.2</v>
      </c>
      <c r="E16" s="244">
        <v>111058</v>
      </c>
      <c r="F16" s="394">
        <f t="shared" si="0"/>
        <v>88846.399999999994</v>
      </c>
      <c r="G16" s="291" t="s">
        <v>117</v>
      </c>
      <c r="H16" s="292" t="s">
        <v>120</v>
      </c>
      <c r="I16" s="285"/>
      <c r="J16" s="268"/>
      <c r="K16" s="242"/>
      <c r="L16" s="242"/>
      <c r="M16" s="242"/>
      <c r="N16" s="242" t="s">
        <v>190</v>
      </c>
      <c r="O16" s="242"/>
      <c r="P16" s="242" t="s">
        <v>168</v>
      </c>
    </row>
    <row r="17" spans="1:16" ht="19.75" customHeight="1" x14ac:dyDescent="0.35">
      <c r="A17" s="241" t="s">
        <v>238</v>
      </c>
      <c r="B17" s="241" t="s">
        <v>79</v>
      </c>
      <c r="C17" s="241" t="s">
        <v>122</v>
      </c>
      <c r="D17" s="243">
        <v>0.25</v>
      </c>
      <c r="E17" s="244">
        <v>111606</v>
      </c>
      <c r="F17" s="394">
        <f t="shared" si="0"/>
        <v>83704.5</v>
      </c>
      <c r="G17" s="291" t="s">
        <v>117</v>
      </c>
      <c r="H17" s="292" t="s">
        <v>120</v>
      </c>
      <c r="I17" s="285"/>
      <c r="J17" s="268"/>
      <c r="K17" s="242"/>
      <c r="L17" s="242"/>
      <c r="M17" s="242"/>
      <c r="N17" s="242" t="s">
        <v>190</v>
      </c>
      <c r="O17" s="242"/>
      <c r="P17" s="242" t="s">
        <v>239</v>
      </c>
    </row>
    <row r="18" spans="1:16" ht="19.75" customHeight="1" x14ac:dyDescent="0.35">
      <c r="A18" s="241" t="s">
        <v>757</v>
      </c>
      <c r="B18" s="241" t="s">
        <v>79</v>
      </c>
      <c r="C18" s="241" t="s">
        <v>123</v>
      </c>
      <c r="D18" s="243">
        <v>0.18</v>
      </c>
      <c r="E18" s="244">
        <v>106050</v>
      </c>
      <c r="F18" s="394">
        <f t="shared" si="0"/>
        <v>86961</v>
      </c>
      <c r="G18" s="291" t="s">
        <v>117</v>
      </c>
      <c r="H18" s="292" t="s">
        <v>120</v>
      </c>
      <c r="I18" s="285"/>
      <c r="J18" s="268"/>
      <c r="K18" s="242"/>
      <c r="L18" s="242"/>
      <c r="M18" s="242"/>
      <c r="N18" s="242"/>
      <c r="O18" s="242" t="s">
        <v>190</v>
      </c>
      <c r="P18" s="242" t="s">
        <v>169</v>
      </c>
    </row>
    <row r="19" spans="1:16" ht="19.75" customHeight="1" x14ac:dyDescent="0.35">
      <c r="A19" s="241" t="s">
        <v>125</v>
      </c>
      <c r="B19" s="241" t="s">
        <v>175</v>
      </c>
      <c r="C19" s="241"/>
      <c r="D19" s="243" t="s">
        <v>109</v>
      </c>
      <c r="E19" s="244"/>
      <c r="F19" s="394" t="str">
        <f t="shared" si="0"/>
        <v/>
      </c>
      <c r="G19" s="291" t="s">
        <v>126</v>
      </c>
      <c r="H19" s="291" t="s">
        <v>127</v>
      </c>
      <c r="I19" s="282"/>
      <c r="J19" s="246"/>
      <c r="K19" s="242"/>
      <c r="L19" s="242"/>
      <c r="M19" s="242"/>
      <c r="N19" s="242"/>
      <c r="O19" s="242"/>
      <c r="P19" s="242"/>
    </row>
    <row r="20" spans="1:16" ht="19.75" customHeight="1" x14ac:dyDescent="0.35">
      <c r="A20" s="241" t="s">
        <v>125</v>
      </c>
      <c r="B20" s="241" t="s">
        <v>191</v>
      </c>
      <c r="C20" s="241" t="s">
        <v>92</v>
      </c>
      <c r="D20" s="243">
        <v>0.2</v>
      </c>
      <c r="E20" s="244">
        <v>50183</v>
      </c>
      <c r="F20" s="394">
        <f t="shared" si="0"/>
        <v>40146.400000000001</v>
      </c>
      <c r="G20" s="291" t="s">
        <v>128</v>
      </c>
      <c r="H20" s="291" t="s">
        <v>129</v>
      </c>
      <c r="I20" s="287"/>
      <c r="J20" s="250"/>
      <c r="K20" s="242"/>
      <c r="L20" s="242"/>
      <c r="M20" s="242"/>
      <c r="N20" s="242"/>
      <c r="O20" s="242" t="s">
        <v>190</v>
      </c>
      <c r="P20" s="242" t="s">
        <v>168</v>
      </c>
    </row>
    <row r="21" spans="1:16" ht="19.75" customHeight="1" x14ac:dyDescent="0.35">
      <c r="A21" s="241" t="s">
        <v>125</v>
      </c>
      <c r="B21" s="241" t="s">
        <v>176</v>
      </c>
      <c r="C21" s="241" t="s">
        <v>122</v>
      </c>
      <c r="D21" s="243">
        <v>0.25</v>
      </c>
      <c r="E21" s="244">
        <v>111606</v>
      </c>
      <c r="F21" s="394">
        <f t="shared" si="0"/>
        <v>83704.5</v>
      </c>
      <c r="G21" s="291" t="s">
        <v>130</v>
      </c>
      <c r="H21" s="291" t="s">
        <v>131</v>
      </c>
      <c r="I21" s="282"/>
      <c r="J21" s="246"/>
      <c r="K21" s="242"/>
      <c r="L21" s="242"/>
      <c r="M21" s="242"/>
      <c r="N21" s="242"/>
      <c r="O21" s="242" t="s">
        <v>190</v>
      </c>
      <c r="P21" s="242" t="s">
        <v>171</v>
      </c>
    </row>
    <row r="22" spans="1:16" ht="19.75" customHeight="1" x14ac:dyDescent="0.35">
      <c r="A22" s="241" t="s">
        <v>125</v>
      </c>
      <c r="B22" s="241" t="s">
        <v>177</v>
      </c>
      <c r="C22" s="241" t="s">
        <v>6</v>
      </c>
      <c r="D22" s="243">
        <v>0.15</v>
      </c>
      <c r="E22" s="249">
        <v>119066</v>
      </c>
      <c r="F22" s="394">
        <f t="shared" si="0"/>
        <v>101206.1</v>
      </c>
      <c r="G22" s="291" t="s">
        <v>132</v>
      </c>
      <c r="H22" s="291" t="s">
        <v>133</v>
      </c>
      <c r="I22" s="282"/>
      <c r="J22" s="246"/>
      <c r="K22" s="242"/>
      <c r="L22" s="242"/>
      <c r="M22" s="242"/>
      <c r="N22" s="242" t="s">
        <v>190</v>
      </c>
      <c r="O22" s="242"/>
      <c r="P22" s="242" t="s">
        <v>172</v>
      </c>
    </row>
    <row r="23" spans="1:16" ht="19.75" customHeight="1" x14ac:dyDescent="0.35">
      <c r="A23" s="241" t="s">
        <v>125</v>
      </c>
      <c r="B23" s="241" t="s">
        <v>192</v>
      </c>
      <c r="C23" s="241"/>
      <c r="D23" s="243" t="s">
        <v>109</v>
      </c>
      <c r="E23" s="249"/>
      <c r="F23" s="394" t="str">
        <f t="shared" si="0"/>
        <v/>
      </c>
      <c r="G23" s="291" t="s">
        <v>134</v>
      </c>
      <c r="H23" s="291" t="s">
        <v>135</v>
      </c>
      <c r="I23" s="282"/>
      <c r="J23" s="246"/>
      <c r="K23" s="242"/>
      <c r="L23" s="242"/>
      <c r="M23" s="242"/>
      <c r="N23" s="242"/>
      <c r="O23" s="242"/>
      <c r="P23" s="242"/>
    </row>
    <row r="24" spans="1:16" ht="19.75" customHeight="1" x14ac:dyDescent="0.35">
      <c r="A24" s="241" t="s">
        <v>125</v>
      </c>
      <c r="B24" s="241" t="s">
        <v>193</v>
      </c>
      <c r="C24" s="241"/>
      <c r="D24" s="243" t="s">
        <v>109</v>
      </c>
      <c r="E24" s="249"/>
      <c r="F24" s="394" t="str">
        <f t="shared" si="0"/>
        <v/>
      </c>
      <c r="G24" s="291" t="s">
        <v>136</v>
      </c>
      <c r="H24" s="291" t="s">
        <v>137</v>
      </c>
      <c r="I24" s="282"/>
      <c r="J24" s="246"/>
      <c r="K24" s="242"/>
      <c r="L24" s="242"/>
      <c r="M24" s="242"/>
      <c r="N24" s="242"/>
      <c r="O24" s="242"/>
      <c r="P24" s="242"/>
    </row>
    <row r="25" spans="1:16" ht="19.75" customHeight="1" x14ac:dyDescent="0.35">
      <c r="A25" s="241" t="s">
        <v>125</v>
      </c>
      <c r="B25" s="241" t="s">
        <v>194</v>
      </c>
      <c r="C25" s="241"/>
      <c r="D25" s="243" t="s">
        <v>109</v>
      </c>
      <c r="E25" s="244"/>
      <c r="F25" s="394" t="str">
        <f t="shared" si="0"/>
        <v/>
      </c>
      <c r="G25" s="291" t="s">
        <v>138</v>
      </c>
      <c r="H25" s="291" t="s">
        <v>139</v>
      </c>
      <c r="I25" s="282"/>
      <c r="J25" s="246"/>
      <c r="K25" s="242"/>
      <c r="L25" s="242"/>
      <c r="M25" s="242"/>
      <c r="N25" s="242"/>
      <c r="O25" s="242"/>
      <c r="P25" s="242"/>
    </row>
    <row r="26" spans="1:16" ht="19.75" customHeight="1" x14ac:dyDescent="0.35">
      <c r="A26" s="241" t="s">
        <v>125</v>
      </c>
      <c r="B26" s="241" t="s">
        <v>195</v>
      </c>
      <c r="C26" s="241" t="s">
        <v>108</v>
      </c>
      <c r="D26" s="243">
        <v>0.2</v>
      </c>
      <c r="E26" s="244">
        <v>111058</v>
      </c>
      <c r="F26" s="394">
        <f t="shared" si="0"/>
        <v>88846.399999999994</v>
      </c>
      <c r="G26" s="291" t="s">
        <v>140</v>
      </c>
      <c r="H26" s="291" t="s">
        <v>141</v>
      </c>
      <c r="I26" s="282"/>
      <c r="J26" s="246"/>
      <c r="K26" s="242"/>
      <c r="L26" s="242" t="s">
        <v>190</v>
      </c>
      <c r="M26" s="242"/>
      <c r="N26" s="242"/>
      <c r="O26" s="242"/>
      <c r="P26" s="242" t="s">
        <v>170</v>
      </c>
    </row>
    <row r="27" spans="1:16" ht="19.75" customHeight="1" x14ac:dyDescent="0.35">
      <c r="A27" s="241" t="s">
        <v>142</v>
      </c>
      <c r="B27" s="241">
        <v>2505</v>
      </c>
      <c r="C27" s="241"/>
      <c r="D27" s="243" t="s">
        <v>109</v>
      </c>
      <c r="E27" s="249"/>
      <c r="F27" s="394" t="str">
        <f t="shared" si="0"/>
        <v/>
      </c>
      <c r="G27" s="291" t="s">
        <v>143</v>
      </c>
      <c r="H27" s="291" t="s">
        <v>144</v>
      </c>
      <c r="I27" s="282"/>
      <c r="J27" s="246"/>
      <c r="K27" s="242"/>
      <c r="L27" s="242"/>
      <c r="M27" s="242"/>
      <c r="N27" s="242"/>
      <c r="O27" s="242"/>
      <c r="P27" s="242"/>
    </row>
    <row r="28" spans="1:16" ht="19.75" customHeight="1" x14ac:dyDescent="0.35">
      <c r="A28" s="241" t="s">
        <v>142</v>
      </c>
      <c r="B28" s="241">
        <v>2506</v>
      </c>
      <c r="C28" s="241" t="s">
        <v>108</v>
      </c>
      <c r="D28" s="243">
        <v>0.2</v>
      </c>
      <c r="E28" s="244">
        <v>111058</v>
      </c>
      <c r="F28" s="394">
        <f t="shared" si="0"/>
        <v>88846.399999999994</v>
      </c>
      <c r="G28" s="291" t="s">
        <v>145</v>
      </c>
      <c r="H28" s="291" t="s">
        <v>146</v>
      </c>
      <c r="I28" s="287"/>
      <c r="J28" s="250"/>
      <c r="K28" s="242"/>
      <c r="L28" s="242"/>
      <c r="M28" s="242"/>
      <c r="N28" s="242" t="s">
        <v>190</v>
      </c>
      <c r="O28" s="242"/>
      <c r="P28" s="242" t="s">
        <v>173</v>
      </c>
    </row>
    <row r="29" spans="1:16" ht="19.75" customHeight="1" x14ac:dyDescent="0.35">
      <c r="A29" s="241" t="s">
        <v>142</v>
      </c>
      <c r="B29" s="241">
        <v>2507</v>
      </c>
      <c r="C29" s="241"/>
      <c r="D29" s="243" t="s">
        <v>109</v>
      </c>
      <c r="E29" s="244"/>
      <c r="F29" s="394" t="str">
        <f t="shared" si="0"/>
        <v/>
      </c>
      <c r="G29" s="291" t="s">
        <v>147</v>
      </c>
      <c r="H29" s="291" t="s">
        <v>148</v>
      </c>
      <c r="I29" s="282"/>
      <c r="J29" s="246"/>
      <c r="K29" s="242"/>
      <c r="L29" s="242"/>
      <c r="M29" s="242"/>
      <c r="N29" s="242"/>
      <c r="O29" s="242"/>
      <c r="P29" s="242"/>
    </row>
    <row r="30" spans="1:16" ht="19.75" customHeight="1" x14ac:dyDescent="0.35">
      <c r="A30" s="241" t="s">
        <v>142</v>
      </c>
      <c r="B30" s="241">
        <v>2508</v>
      </c>
      <c r="C30" s="241" t="s">
        <v>6</v>
      </c>
      <c r="D30" s="243">
        <v>0.15</v>
      </c>
      <c r="E30" s="249">
        <v>119066</v>
      </c>
      <c r="F30" s="394">
        <f t="shared" si="0"/>
        <v>101206.1</v>
      </c>
      <c r="G30" s="291" t="s">
        <v>149</v>
      </c>
      <c r="H30" s="291" t="s">
        <v>150</v>
      </c>
      <c r="I30" s="282"/>
      <c r="J30" s="246"/>
      <c r="K30" s="242"/>
      <c r="L30" s="242" t="s">
        <v>190</v>
      </c>
      <c r="M30" s="242"/>
      <c r="N30" s="242"/>
      <c r="O30" s="242"/>
      <c r="P30" s="242" t="s">
        <v>174</v>
      </c>
    </row>
    <row r="31" spans="1:16" ht="19.75" customHeight="1" x14ac:dyDescent="0.35">
      <c r="A31" s="241" t="s">
        <v>142</v>
      </c>
      <c r="B31" s="241">
        <v>2509</v>
      </c>
      <c r="C31" s="241"/>
      <c r="D31" s="243" t="s">
        <v>109</v>
      </c>
      <c r="E31" s="244"/>
      <c r="F31" s="394" t="str">
        <f t="shared" si="0"/>
        <v/>
      </c>
      <c r="G31" s="291" t="s">
        <v>151</v>
      </c>
      <c r="H31" s="291" t="s">
        <v>152</v>
      </c>
      <c r="I31" s="282"/>
      <c r="J31" s="246"/>
      <c r="K31" s="242"/>
      <c r="L31" s="242"/>
      <c r="M31" s="242"/>
      <c r="N31" s="242"/>
      <c r="O31" s="242"/>
      <c r="P31" s="242"/>
    </row>
    <row r="32" spans="1:16" ht="19.75" customHeight="1" x14ac:dyDescent="0.35">
      <c r="A32" s="241" t="s">
        <v>142</v>
      </c>
      <c r="B32" s="241">
        <v>2510</v>
      </c>
      <c r="C32" s="241"/>
      <c r="D32" s="243" t="s">
        <v>109</v>
      </c>
      <c r="E32" s="244"/>
      <c r="F32" s="394" t="str">
        <f t="shared" si="0"/>
        <v/>
      </c>
      <c r="G32" s="291" t="s">
        <v>153</v>
      </c>
      <c r="H32" s="291" t="s">
        <v>154</v>
      </c>
      <c r="I32" s="282"/>
      <c r="J32" s="246"/>
      <c r="K32" s="242"/>
      <c r="L32" s="242"/>
      <c r="M32" s="242"/>
      <c r="N32" s="242"/>
      <c r="O32" s="242"/>
      <c r="P32" s="242"/>
    </row>
    <row r="33" spans="1:16" ht="19.75" customHeight="1" x14ac:dyDescent="0.35">
      <c r="A33" s="241" t="s">
        <v>142</v>
      </c>
      <c r="B33" s="241">
        <v>2511</v>
      </c>
      <c r="C33" s="241" t="s">
        <v>7</v>
      </c>
      <c r="D33" s="243">
        <v>0.2</v>
      </c>
      <c r="E33" s="244">
        <v>107205</v>
      </c>
      <c r="F33" s="394">
        <f t="shared" si="0"/>
        <v>85764</v>
      </c>
      <c r="G33" s="291" t="s">
        <v>155</v>
      </c>
      <c r="H33" s="291" t="s">
        <v>156</v>
      </c>
      <c r="I33" s="282"/>
      <c r="J33" s="246"/>
      <c r="K33" s="242"/>
      <c r="L33" s="242" t="s">
        <v>190</v>
      </c>
      <c r="M33" s="242"/>
      <c r="N33" s="242"/>
      <c r="O33" s="242"/>
      <c r="P33" s="242" t="s">
        <v>173</v>
      </c>
    </row>
    <row r="34" spans="1:16" ht="19.75" customHeight="1" x14ac:dyDescent="0.35">
      <c r="A34" s="241" t="s">
        <v>157</v>
      </c>
      <c r="B34" s="241">
        <v>2507</v>
      </c>
      <c r="C34" s="241" t="s">
        <v>122</v>
      </c>
      <c r="D34" s="243">
        <v>0.2</v>
      </c>
      <c r="E34" s="244">
        <v>111606</v>
      </c>
      <c r="F34" s="394">
        <f t="shared" si="0"/>
        <v>89284.800000000003</v>
      </c>
      <c r="G34" s="291" t="s">
        <v>113</v>
      </c>
      <c r="H34" s="291" t="s">
        <v>158</v>
      </c>
      <c r="I34" s="282"/>
      <c r="J34" s="246"/>
      <c r="K34" s="242"/>
      <c r="L34" s="242"/>
      <c r="M34" s="242"/>
      <c r="N34" s="242"/>
      <c r="O34" s="242" t="s">
        <v>190</v>
      </c>
      <c r="P34" s="242" t="s">
        <v>173</v>
      </c>
    </row>
    <row r="35" spans="1:16" ht="19.75" customHeight="1" x14ac:dyDescent="0.35">
      <c r="A35" s="241" t="s">
        <v>157</v>
      </c>
      <c r="B35" s="241">
        <v>2508</v>
      </c>
      <c r="C35" s="241"/>
      <c r="D35" s="243" t="s">
        <v>109</v>
      </c>
      <c r="E35" s="244"/>
      <c r="F35" s="394" t="str">
        <f t="shared" si="0"/>
        <v/>
      </c>
      <c r="G35" s="291" t="s">
        <v>95</v>
      </c>
      <c r="H35" s="291" t="s">
        <v>114</v>
      </c>
      <c r="I35" s="282"/>
      <c r="J35" s="246"/>
      <c r="K35" s="242"/>
      <c r="L35" s="242"/>
      <c r="M35" s="242"/>
      <c r="N35" s="242"/>
      <c r="O35" s="242"/>
      <c r="P35" s="242"/>
    </row>
    <row r="36" spans="1:16" ht="19.75" customHeight="1" x14ac:dyDescent="0.35">
      <c r="A36" s="241" t="s">
        <v>157</v>
      </c>
      <c r="B36" s="241">
        <v>2509</v>
      </c>
      <c r="C36" s="241" t="s">
        <v>108</v>
      </c>
      <c r="D36" s="243">
        <v>0.2</v>
      </c>
      <c r="E36" s="244">
        <v>111058</v>
      </c>
      <c r="F36" s="394">
        <f t="shared" ref="F36" si="1">IFERROR(E36-E36*D36,"")</f>
        <v>88846.399999999994</v>
      </c>
      <c r="G36" s="291" t="s">
        <v>116</v>
      </c>
      <c r="H36" s="291" t="s">
        <v>99</v>
      </c>
      <c r="I36" s="282"/>
      <c r="J36" s="246"/>
      <c r="K36" s="242" t="s">
        <v>197</v>
      </c>
      <c r="L36" s="242"/>
      <c r="M36" s="242"/>
      <c r="N36" s="242" t="s">
        <v>190</v>
      </c>
      <c r="O36" s="242"/>
      <c r="P36" s="242" t="s">
        <v>198</v>
      </c>
    </row>
    <row r="37" spans="1:16" ht="19.75" customHeight="1" x14ac:dyDescent="0.35">
      <c r="A37" s="241" t="s">
        <v>157</v>
      </c>
      <c r="B37" s="241">
        <v>2510</v>
      </c>
      <c r="C37" s="241" t="s">
        <v>6</v>
      </c>
      <c r="D37" s="243">
        <v>0.18</v>
      </c>
      <c r="E37" s="249">
        <v>119066</v>
      </c>
      <c r="F37" s="394">
        <f t="shared" ref="F37" si="2">IFERROR(E37-E37*D37,"")</f>
        <v>97634.12</v>
      </c>
      <c r="G37" s="291" t="s">
        <v>159</v>
      </c>
      <c r="H37" s="291" t="s">
        <v>85</v>
      </c>
      <c r="I37" s="282"/>
      <c r="J37" s="246"/>
      <c r="K37" s="242" t="s">
        <v>227</v>
      </c>
      <c r="L37" s="242"/>
      <c r="M37" s="242"/>
      <c r="N37" s="242" t="s">
        <v>190</v>
      </c>
      <c r="O37" s="242"/>
      <c r="P37" s="242" t="s">
        <v>174</v>
      </c>
    </row>
    <row r="38" spans="1:16" ht="19.75" customHeight="1" x14ac:dyDescent="0.35">
      <c r="A38" s="241" t="s">
        <v>157</v>
      </c>
      <c r="B38" s="241">
        <v>2511</v>
      </c>
      <c r="C38" s="241"/>
      <c r="D38" s="243" t="s">
        <v>109</v>
      </c>
      <c r="E38" s="244"/>
      <c r="F38" s="394" t="str">
        <f t="shared" si="0"/>
        <v/>
      </c>
      <c r="G38" s="291" t="s">
        <v>160</v>
      </c>
      <c r="H38" s="291" t="s">
        <v>86</v>
      </c>
      <c r="I38" s="282"/>
      <c r="J38" s="246"/>
      <c r="K38" s="242"/>
      <c r="L38" s="242"/>
      <c r="M38" s="242"/>
      <c r="N38" s="242"/>
      <c r="O38" s="242"/>
      <c r="P38" s="242"/>
    </row>
    <row r="39" spans="1:16" ht="19.75" customHeight="1" x14ac:dyDescent="0.35">
      <c r="A39" s="241" t="s">
        <v>157</v>
      </c>
      <c r="B39" s="241">
        <v>2512</v>
      </c>
      <c r="C39" s="241"/>
      <c r="D39" s="243" t="s">
        <v>109</v>
      </c>
      <c r="E39" s="244"/>
      <c r="F39" s="394" t="str">
        <f t="shared" si="0"/>
        <v/>
      </c>
      <c r="G39" s="291" t="s">
        <v>161</v>
      </c>
      <c r="H39" s="291" t="s">
        <v>162</v>
      </c>
      <c r="I39" s="282"/>
      <c r="J39" s="246"/>
      <c r="K39" s="242"/>
      <c r="L39" s="242"/>
      <c r="M39" s="242"/>
      <c r="N39" s="242"/>
      <c r="O39" s="242"/>
      <c r="P39" s="242"/>
    </row>
    <row r="40" spans="1:16" ht="19.75" customHeight="1" x14ac:dyDescent="0.35">
      <c r="A40" s="241" t="s">
        <v>157</v>
      </c>
      <c r="B40" s="241">
        <v>2513</v>
      </c>
      <c r="C40" s="241" t="s">
        <v>10</v>
      </c>
      <c r="D40" s="243">
        <v>0.15</v>
      </c>
      <c r="E40" s="244">
        <v>73431</v>
      </c>
      <c r="F40" s="394">
        <f t="shared" si="0"/>
        <v>62416.35</v>
      </c>
      <c r="G40" s="291" t="s">
        <v>163</v>
      </c>
      <c r="H40" s="291" t="s">
        <v>164</v>
      </c>
      <c r="I40" s="283">
        <v>0.15</v>
      </c>
      <c r="J40" s="247"/>
      <c r="K40" s="242" t="s">
        <v>647</v>
      </c>
      <c r="L40" s="242"/>
      <c r="M40" s="242" t="s">
        <v>190</v>
      </c>
      <c r="N40" s="242"/>
      <c r="O40" s="242"/>
      <c r="P40" s="242" t="s">
        <v>174</v>
      </c>
    </row>
    <row r="41" spans="1:16" ht="19.75" customHeight="1" x14ac:dyDescent="0.35">
      <c r="A41" s="241" t="s">
        <v>157</v>
      </c>
      <c r="B41" s="241">
        <v>2514</v>
      </c>
      <c r="C41" s="241"/>
      <c r="D41" s="243" t="s">
        <v>109</v>
      </c>
      <c r="E41" s="244"/>
      <c r="F41" s="394" t="str">
        <f t="shared" si="0"/>
        <v/>
      </c>
      <c r="G41" s="291" t="s">
        <v>165</v>
      </c>
      <c r="H41" s="291" t="s">
        <v>141</v>
      </c>
      <c r="I41" s="284"/>
      <c r="J41" s="246"/>
      <c r="K41" s="242"/>
      <c r="L41" s="242"/>
      <c r="M41" s="242"/>
      <c r="N41" s="242"/>
      <c r="O41" s="242"/>
      <c r="P41" s="242"/>
    </row>
    <row r="42" spans="1:16" ht="19.75" customHeight="1" x14ac:dyDescent="0.35">
      <c r="A42" s="241" t="s">
        <v>178</v>
      </c>
      <c r="B42" s="241" t="s">
        <v>188</v>
      </c>
      <c r="C42" s="241" t="s">
        <v>121</v>
      </c>
      <c r="D42" s="243">
        <v>0.2</v>
      </c>
      <c r="E42" s="244">
        <v>74250</v>
      </c>
      <c r="F42" s="394">
        <f t="shared" si="0"/>
        <v>59400</v>
      </c>
      <c r="G42" s="291" t="s">
        <v>189</v>
      </c>
      <c r="H42" s="291" t="s">
        <v>199</v>
      </c>
      <c r="I42" s="282"/>
      <c r="J42" s="246"/>
      <c r="K42" s="242"/>
      <c r="L42" s="242"/>
      <c r="M42" s="242"/>
      <c r="N42" s="242"/>
      <c r="O42" s="242" t="s">
        <v>190</v>
      </c>
      <c r="P42" s="250"/>
    </row>
    <row r="43" spans="1:16" ht="19.75" customHeight="1" x14ac:dyDescent="0.35">
      <c r="A43" s="241" t="s">
        <v>178</v>
      </c>
      <c r="B43" s="241" t="s">
        <v>187</v>
      </c>
      <c r="C43" s="241" t="s">
        <v>122</v>
      </c>
      <c r="D43" s="243" t="s">
        <v>179</v>
      </c>
      <c r="E43" s="244">
        <v>111606</v>
      </c>
      <c r="F43" s="394" t="str">
        <f t="shared" si="0"/>
        <v/>
      </c>
      <c r="G43" s="291" t="s">
        <v>113</v>
      </c>
      <c r="H43" s="291" t="s">
        <v>158</v>
      </c>
      <c r="I43" s="282"/>
      <c r="J43" s="246"/>
      <c r="K43" s="242" t="s">
        <v>196</v>
      </c>
      <c r="L43" s="242"/>
      <c r="M43" s="242"/>
      <c r="N43" s="242"/>
      <c r="O43" s="242" t="s">
        <v>190</v>
      </c>
      <c r="P43" s="250"/>
    </row>
    <row r="44" spans="1:16" ht="19.75" customHeight="1" x14ac:dyDescent="0.35">
      <c r="A44" s="241" t="s">
        <v>178</v>
      </c>
      <c r="B44" s="241" t="s">
        <v>186</v>
      </c>
      <c r="C44" s="241" t="s">
        <v>180</v>
      </c>
      <c r="D44" s="243">
        <v>0.2</v>
      </c>
      <c r="E44" s="244">
        <v>55595</v>
      </c>
      <c r="F44" s="394">
        <f t="shared" si="0"/>
        <v>44476</v>
      </c>
      <c r="G44" s="291" t="s">
        <v>116</v>
      </c>
      <c r="H44" s="291" t="s">
        <v>99</v>
      </c>
      <c r="I44" s="282"/>
      <c r="J44" s="246"/>
      <c r="K44" s="242"/>
      <c r="L44" s="242"/>
      <c r="M44" s="242"/>
      <c r="N44" s="242" t="s">
        <v>190</v>
      </c>
      <c r="O44" s="242"/>
      <c r="P44" s="250"/>
    </row>
    <row r="45" spans="1:16" ht="19.75" customHeight="1" x14ac:dyDescent="0.35">
      <c r="A45" s="241" t="s">
        <v>178</v>
      </c>
      <c r="B45" s="241" t="s">
        <v>185</v>
      </c>
      <c r="C45" s="241" t="s">
        <v>108</v>
      </c>
      <c r="D45" s="243">
        <v>0.2</v>
      </c>
      <c r="E45" s="244">
        <v>111058</v>
      </c>
      <c r="F45" s="394">
        <f t="shared" si="0"/>
        <v>88846.399999999994</v>
      </c>
      <c r="G45" s="291" t="s">
        <v>159</v>
      </c>
      <c r="H45" s="291" t="s">
        <v>85</v>
      </c>
      <c r="I45" s="282"/>
      <c r="J45" s="246"/>
      <c r="K45" s="242"/>
      <c r="L45" s="242"/>
      <c r="M45" s="242"/>
      <c r="N45" s="242" t="s">
        <v>190</v>
      </c>
      <c r="O45" s="242"/>
      <c r="P45" s="250"/>
    </row>
    <row r="46" spans="1:16" ht="19.75" customHeight="1" x14ac:dyDescent="0.35">
      <c r="A46" s="241" t="s">
        <v>178</v>
      </c>
      <c r="B46" s="241" t="s">
        <v>183</v>
      </c>
      <c r="C46" s="241" t="s">
        <v>181</v>
      </c>
      <c r="D46" s="243">
        <v>0.2</v>
      </c>
      <c r="E46" s="244">
        <v>70950</v>
      </c>
      <c r="F46" s="394">
        <f t="shared" si="0"/>
        <v>56760</v>
      </c>
      <c r="G46" s="291" t="s">
        <v>339</v>
      </c>
      <c r="H46" s="291" t="s">
        <v>107</v>
      </c>
      <c r="I46" s="282"/>
      <c r="J46" s="246"/>
      <c r="K46" s="242"/>
      <c r="L46" s="242" t="s">
        <v>190</v>
      </c>
      <c r="M46" s="242"/>
      <c r="N46" s="242"/>
      <c r="O46" s="242"/>
      <c r="P46" s="250"/>
    </row>
    <row r="47" spans="1:16" ht="19.75" customHeight="1" x14ac:dyDescent="0.35">
      <c r="A47" s="241" t="s">
        <v>178</v>
      </c>
      <c r="B47" s="241" t="s">
        <v>184</v>
      </c>
      <c r="C47" s="241" t="s">
        <v>10</v>
      </c>
      <c r="D47" s="243">
        <v>0.18</v>
      </c>
      <c r="E47" s="244">
        <v>73431</v>
      </c>
      <c r="F47" s="394">
        <f t="shared" si="0"/>
        <v>60213.42</v>
      </c>
      <c r="G47" s="291" t="s">
        <v>309</v>
      </c>
      <c r="H47" s="291" t="s">
        <v>182</v>
      </c>
      <c r="I47" s="282"/>
      <c r="J47" s="246"/>
      <c r="K47" s="242"/>
      <c r="L47" s="242" t="s">
        <v>190</v>
      </c>
      <c r="M47" s="242"/>
      <c r="N47" s="242"/>
      <c r="O47" s="242"/>
      <c r="P47" s="250"/>
    </row>
    <row r="48" spans="1:16" ht="19.75" customHeight="1" x14ac:dyDescent="0.35">
      <c r="A48" s="241" t="s">
        <v>213</v>
      </c>
      <c r="B48" s="266">
        <v>37347</v>
      </c>
      <c r="C48" s="241" t="s">
        <v>108</v>
      </c>
      <c r="D48" s="243">
        <v>0.25</v>
      </c>
      <c r="E48" s="244">
        <v>111058</v>
      </c>
      <c r="F48" s="394">
        <f t="shared" si="0"/>
        <v>83293.5</v>
      </c>
      <c r="G48" s="291" t="s">
        <v>234</v>
      </c>
      <c r="H48" s="291" t="s">
        <v>85</v>
      </c>
      <c r="I48" s="283">
        <v>0.25</v>
      </c>
      <c r="J48" s="247"/>
      <c r="K48" s="242"/>
      <c r="L48" s="242"/>
      <c r="M48" s="242" t="s">
        <v>190</v>
      </c>
      <c r="N48" s="242"/>
      <c r="O48" s="242"/>
      <c r="P48" s="250" t="s">
        <v>222</v>
      </c>
    </row>
    <row r="49" spans="1:16" ht="19.75" customHeight="1" x14ac:dyDescent="0.35">
      <c r="A49" s="241" t="s">
        <v>213</v>
      </c>
      <c r="B49" s="241" t="s">
        <v>214</v>
      </c>
      <c r="C49" s="241"/>
      <c r="D49" s="243" t="s">
        <v>109</v>
      </c>
      <c r="E49" s="244"/>
      <c r="F49" s="394" t="str">
        <f t="shared" si="0"/>
        <v/>
      </c>
      <c r="G49" s="291" t="s">
        <v>215</v>
      </c>
      <c r="H49" s="291" t="s">
        <v>216</v>
      </c>
      <c r="I49" s="284"/>
      <c r="J49" s="246"/>
      <c r="K49" s="242"/>
      <c r="L49" s="242"/>
      <c r="M49" s="242"/>
      <c r="N49" s="242"/>
      <c r="O49" s="242"/>
      <c r="P49" s="250"/>
    </row>
    <row r="50" spans="1:16" ht="19.75" customHeight="1" x14ac:dyDescent="0.35">
      <c r="A50" s="241" t="s">
        <v>213</v>
      </c>
      <c r="B50" s="241" t="s">
        <v>217</v>
      </c>
      <c r="C50" s="241" t="s">
        <v>92</v>
      </c>
      <c r="D50" s="243">
        <v>0.2</v>
      </c>
      <c r="E50" s="244">
        <v>50183</v>
      </c>
      <c r="F50" s="394">
        <f t="shared" si="0"/>
        <v>40146.400000000001</v>
      </c>
      <c r="G50" s="291" t="s">
        <v>218</v>
      </c>
      <c r="H50" s="291" t="s">
        <v>182</v>
      </c>
      <c r="I50" s="283">
        <v>0.2</v>
      </c>
      <c r="J50" s="247"/>
      <c r="K50" s="251"/>
      <c r="L50" s="242"/>
      <c r="M50" s="242" t="s">
        <v>190</v>
      </c>
      <c r="N50" s="242"/>
      <c r="O50" s="242"/>
      <c r="P50" s="250" t="s">
        <v>223</v>
      </c>
    </row>
    <row r="51" spans="1:16" ht="19.75" customHeight="1" x14ac:dyDescent="0.35">
      <c r="A51" s="241" t="s">
        <v>213</v>
      </c>
      <c r="B51" s="241" t="s">
        <v>219</v>
      </c>
      <c r="C51" s="241" t="s">
        <v>181</v>
      </c>
      <c r="D51" s="243">
        <v>0.2</v>
      </c>
      <c r="E51" s="244">
        <v>70950</v>
      </c>
      <c r="F51" s="394">
        <f t="shared" si="0"/>
        <v>56760</v>
      </c>
      <c r="G51" s="291" t="s">
        <v>220</v>
      </c>
      <c r="H51" s="291" t="s">
        <v>221</v>
      </c>
      <c r="I51" s="386">
        <v>0.2</v>
      </c>
      <c r="J51" s="247"/>
      <c r="K51" s="252"/>
      <c r="L51" s="242"/>
      <c r="M51" s="242" t="s">
        <v>190</v>
      </c>
      <c r="N51" s="242"/>
      <c r="O51" s="242"/>
      <c r="P51" s="250" t="s">
        <v>223</v>
      </c>
    </row>
    <row r="52" spans="1:16" ht="19.75" customHeight="1" x14ac:dyDescent="0.35">
      <c r="A52" s="241" t="s">
        <v>212</v>
      </c>
      <c r="B52" s="266"/>
      <c r="C52" s="241" t="s">
        <v>108</v>
      </c>
      <c r="D52" s="243">
        <v>0.15</v>
      </c>
      <c r="E52" s="244">
        <v>111058</v>
      </c>
      <c r="F52" s="394">
        <f t="shared" si="0"/>
        <v>94399.3</v>
      </c>
      <c r="G52" s="291" t="s">
        <v>95</v>
      </c>
      <c r="H52" s="291" t="s">
        <v>233</v>
      </c>
      <c r="I52" s="284"/>
      <c r="J52" s="246"/>
      <c r="K52" s="242"/>
      <c r="L52" s="242"/>
      <c r="M52" s="242"/>
      <c r="N52" s="242"/>
      <c r="O52" s="242" t="s">
        <v>190</v>
      </c>
      <c r="P52" s="250" t="s">
        <v>224</v>
      </c>
    </row>
    <row r="53" spans="1:16" ht="19.75" customHeight="1" x14ac:dyDescent="0.35">
      <c r="A53" s="241" t="s">
        <v>228</v>
      </c>
      <c r="B53" s="241" t="s">
        <v>230</v>
      </c>
      <c r="C53" s="241" t="s">
        <v>108</v>
      </c>
      <c r="D53" s="243">
        <v>0.15</v>
      </c>
      <c r="E53" s="244">
        <v>111058</v>
      </c>
      <c r="F53" s="394">
        <f t="shared" si="0"/>
        <v>94399.3</v>
      </c>
      <c r="G53" s="291" t="s">
        <v>231</v>
      </c>
      <c r="H53" s="291" t="s">
        <v>231</v>
      </c>
      <c r="I53" s="288" t="s">
        <v>1001</v>
      </c>
      <c r="J53" s="253"/>
      <c r="K53" s="466" t="s">
        <v>237</v>
      </c>
      <c r="L53" s="242" t="s">
        <v>190</v>
      </c>
      <c r="M53" s="242"/>
      <c r="N53" s="242"/>
      <c r="O53" s="242"/>
      <c r="P53" s="250" t="s">
        <v>232</v>
      </c>
    </row>
    <row r="54" spans="1:16" ht="19.75" customHeight="1" x14ac:dyDescent="0.35">
      <c r="A54" s="241" t="s">
        <v>228</v>
      </c>
      <c r="B54" s="241" t="s">
        <v>230</v>
      </c>
      <c r="C54" s="241" t="s">
        <v>10</v>
      </c>
      <c r="D54" s="243">
        <v>0.15</v>
      </c>
      <c r="E54" s="244">
        <v>73431</v>
      </c>
      <c r="F54" s="394">
        <f t="shared" si="0"/>
        <v>62416.35</v>
      </c>
      <c r="G54" s="291" t="s">
        <v>231</v>
      </c>
      <c r="H54" s="291" t="s">
        <v>231</v>
      </c>
      <c r="I54" s="288" t="s">
        <v>1001</v>
      </c>
      <c r="J54" s="254"/>
      <c r="K54" s="467"/>
      <c r="L54" s="242" t="s">
        <v>190</v>
      </c>
      <c r="M54" s="242"/>
      <c r="N54" s="242"/>
      <c r="O54" s="242"/>
      <c r="P54" s="250" t="s">
        <v>232</v>
      </c>
    </row>
    <row r="55" spans="1:16" ht="19.75" customHeight="1" x14ac:dyDescent="0.35">
      <c r="A55" s="241" t="s">
        <v>228</v>
      </c>
      <c r="B55" s="241" t="s">
        <v>230</v>
      </c>
      <c r="C55" s="241" t="s">
        <v>92</v>
      </c>
      <c r="D55" s="243">
        <v>0.15</v>
      </c>
      <c r="E55" s="244">
        <v>50183</v>
      </c>
      <c r="F55" s="394">
        <f t="shared" si="0"/>
        <v>42655.55</v>
      </c>
      <c r="G55" s="291" t="s">
        <v>231</v>
      </c>
      <c r="H55" s="291" t="s">
        <v>231</v>
      </c>
      <c r="I55" s="288" t="s">
        <v>1001</v>
      </c>
      <c r="J55" s="254"/>
      <c r="K55" s="467"/>
      <c r="L55" s="242" t="s">
        <v>190</v>
      </c>
      <c r="M55" s="242"/>
      <c r="N55" s="242"/>
      <c r="O55" s="242"/>
      <c r="P55" s="250" t="s">
        <v>232</v>
      </c>
    </row>
    <row r="56" spans="1:16" ht="19.75" customHeight="1" x14ac:dyDescent="0.35">
      <c r="A56" s="241" t="s">
        <v>228</v>
      </c>
      <c r="B56" s="241" t="s">
        <v>230</v>
      </c>
      <c r="C56" s="241" t="s">
        <v>121</v>
      </c>
      <c r="D56" s="243">
        <v>0.15</v>
      </c>
      <c r="E56" s="244">
        <v>74250</v>
      </c>
      <c r="F56" s="394">
        <f t="shared" si="0"/>
        <v>63112.5</v>
      </c>
      <c r="G56" s="291" t="s">
        <v>231</v>
      </c>
      <c r="H56" s="291" t="s">
        <v>231</v>
      </c>
      <c r="I56" s="288" t="s">
        <v>1001</v>
      </c>
      <c r="J56" s="254"/>
      <c r="K56" s="467"/>
      <c r="L56" s="242" t="s">
        <v>190</v>
      </c>
      <c r="M56" s="242"/>
      <c r="N56" s="242"/>
      <c r="O56" s="242"/>
      <c r="P56" s="250" t="s">
        <v>232</v>
      </c>
    </row>
    <row r="57" spans="1:16" ht="19.75" customHeight="1" x14ac:dyDescent="0.35">
      <c r="A57" s="241" t="s">
        <v>228</v>
      </c>
      <c r="B57" s="241" t="s">
        <v>230</v>
      </c>
      <c r="C57" s="241" t="s">
        <v>229</v>
      </c>
      <c r="D57" s="243">
        <v>0.15</v>
      </c>
      <c r="E57" s="244">
        <v>46000</v>
      </c>
      <c r="F57" s="394">
        <f t="shared" si="0"/>
        <v>39100</v>
      </c>
      <c r="G57" s="291" t="s">
        <v>231</v>
      </c>
      <c r="H57" s="291" t="s">
        <v>231</v>
      </c>
      <c r="I57" s="288" t="s">
        <v>1001</v>
      </c>
      <c r="J57" s="254"/>
      <c r="K57" s="467"/>
      <c r="L57" s="242" t="s">
        <v>190</v>
      </c>
      <c r="M57" s="242"/>
      <c r="N57" s="242"/>
      <c r="O57" s="242"/>
      <c r="P57" s="250" t="s">
        <v>232</v>
      </c>
    </row>
    <row r="58" spans="1:16" ht="19.75" customHeight="1" x14ac:dyDescent="0.35">
      <c r="A58" s="241" t="s">
        <v>228</v>
      </c>
      <c r="B58" s="241" t="s">
        <v>230</v>
      </c>
      <c r="C58" s="241" t="s">
        <v>180</v>
      </c>
      <c r="D58" s="243">
        <v>0.15</v>
      </c>
      <c r="E58" s="244">
        <v>55595</v>
      </c>
      <c r="F58" s="394">
        <f t="shared" si="0"/>
        <v>47255.75</v>
      </c>
      <c r="G58" s="291" t="s">
        <v>231</v>
      </c>
      <c r="H58" s="291" t="s">
        <v>231</v>
      </c>
      <c r="I58" s="288" t="s">
        <v>1001</v>
      </c>
      <c r="J58" s="248"/>
      <c r="K58" s="468"/>
      <c r="L58" s="242" t="s">
        <v>190</v>
      </c>
      <c r="M58" s="242"/>
      <c r="N58" s="242"/>
      <c r="O58" s="242"/>
      <c r="P58" s="250" t="s">
        <v>232</v>
      </c>
    </row>
    <row r="59" spans="1:16" s="310" customFormat="1" ht="6.65" customHeight="1" x14ac:dyDescent="0.35">
      <c r="A59" s="300"/>
      <c r="B59" s="301"/>
      <c r="C59" s="301"/>
      <c r="D59" s="302"/>
      <c r="E59" s="303"/>
      <c r="F59" s="395"/>
      <c r="G59" s="304"/>
      <c r="H59" s="304"/>
      <c r="I59" s="305"/>
      <c r="J59" s="306"/>
      <c r="K59" s="307"/>
      <c r="L59" s="308"/>
      <c r="M59" s="308"/>
      <c r="N59" s="308"/>
      <c r="O59" s="308"/>
      <c r="P59" s="309"/>
    </row>
    <row r="60" spans="1:16" ht="19.75" customHeight="1" x14ac:dyDescent="0.35">
      <c r="A60" s="251" t="s">
        <v>260</v>
      </c>
      <c r="B60" s="241" t="s">
        <v>240</v>
      </c>
      <c r="C60" s="241" t="s">
        <v>124</v>
      </c>
      <c r="D60" s="243">
        <v>0.2</v>
      </c>
      <c r="E60" s="244">
        <v>110250</v>
      </c>
      <c r="F60" s="394">
        <f t="shared" si="0"/>
        <v>88200</v>
      </c>
      <c r="G60" s="291" t="s">
        <v>265</v>
      </c>
      <c r="H60" s="312" t="s">
        <v>242</v>
      </c>
      <c r="I60" s="387" t="s">
        <v>225</v>
      </c>
      <c r="J60" s="247"/>
      <c r="K60" s="393"/>
      <c r="L60" s="242"/>
      <c r="M60" s="242" t="s">
        <v>190</v>
      </c>
      <c r="N60" s="242"/>
      <c r="O60" s="242"/>
      <c r="P60" s="250"/>
    </row>
    <row r="61" spans="1:16" ht="19.75" customHeight="1" x14ac:dyDescent="0.35">
      <c r="A61" s="329" t="s">
        <v>260</v>
      </c>
      <c r="B61" s="330" t="s">
        <v>767</v>
      </c>
      <c r="C61" s="241" t="s">
        <v>123</v>
      </c>
      <c r="D61" s="243">
        <v>0.1</v>
      </c>
      <c r="E61" s="244">
        <v>106050</v>
      </c>
      <c r="F61" s="394">
        <f t="shared" ref="F61" si="3">IFERROR(E61-E61*D61,"")</f>
        <v>95445</v>
      </c>
      <c r="G61" s="333" t="s">
        <v>766</v>
      </c>
      <c r="H61" s="420" t="s">
        <v>768</v>
      </c>
      <c r="I61" s="388">
        <v>0.1</v>
      </c>
      <c r="J61" s="247"/>
      <c r="K61" s="270" t="s">
        <v>338</v>
      </c>
      <c r="L61" s="242"/>
      <c r="M61" s="242" t="s">
        <v>190</v>
      </c>
      <c r="N61" s="242"/>
      <c r="O61" s="242"/>
      <c r="P61" s="250"/>
    </row>
    <row r="62" spans="1:16" ht="19.75" customHeight="1" x14ac:dyDescent="0.35">
      <c r="A62" s="251" t="s">
        <v>260</v>
      </c>
      <c r="B62" s="241" t="s">
        <v>241</v>
      </c>
      <c r="C62" s="241" t="s">
        <v>123</v>
      </c>
      <c r="D62" s="243">
        <v>0.18</v>
      </c>
      <c r="E62" s="244">
        <v>106050</v>
      </c>
      <c r="F62" s="394">
        <f t="shared" si="0"/>
        <v>86961</v>
      </c>
      <c r="G62" s="293" t="s">
        <v>269</v>
      </c>
      <c r="H62" s="312" t="s">
        <v>243</v>
      </c>
      <c r="I62" s="389" t="s">
        <v>340</v>
      </c>
      <c r="J62" s="256"/>
      <c r="K62" s="393"/>
      <c r="L62" s="242"/>
      <c r="M62" s="242" t="s">
        <v>190</v>
      </c>
      <c r="N62" s="242"/>
      <c r="O62" s="242"/>
      <c r="P62" s="242"/>
    </row>
    <row r="63" spans="1:16" ht="14" x14ac:dyDescent="0.35">
      <c r="A63" s="251"/>
      <c r="B63" s="241"/>
      <c r="C63" s="241"/>
      <c r="D63" s="243"/>
      <c r="E63" s="244"/>
      <c r="F63" s="394">
        <f t="shared" si="0"/>
        <v>0</v>
      </c>
      <c r="G63" s="293"/>
      <c r="H63" s="312"/>
      <c r="I63" s="289"/>
      <c r="J63" s="424"/>
      <c r="K63" s="255"/>
      <c r="L63" s="242"/>
      <c r="M63" s="242"/>
      <c r="N63" s="242"/>
      <c r="O63" s="242"/>
      <c r="P63" s="242"/>
    </row>
    <row r="64" spans="1:16" ht="14" x14ac:dyDescent="0.35">
      <c r="A64" s="251" t="s">
        <v>157</v>
      </c>
      <c r="B64" s="241">
        <v>2515</v>
      </c>
      <c r="C64" s="241" t="s">
        <v>108</v>
      </c>
      <c r="D64" s="243">
        <v>0.2</v>
      </c>
      <c r="E64" s="244">
        <v>111058</v>
      </c>
      <c r="F64" s="394">
        <f t="shared" si="0"/>
        <v>88846.399999999994</v>
      </c>
      <c r="G64" s="293" t="s">
        <v>513</v>
      </c>
      <c r="H64" s="312" t="s">
        <v>514</v>
      </c>
      <c r="I64" s="389" t="s">
        <v>225</v>
      </c>
      <c r="J64" s="256"/>
      <c r="K64" s="473" t="s">
        <v>603</v>
      </c>
      <c r="L64" s="326"/>
      <c r="M64" s="242" t="s">
        <v>190</v>
      </c>
      <c r="P64" s="239"/>
    </row>
    <row r="65" spans="1:16" ht="14" x14ac:dyDescent="0.35">
      <c r="A65" s="251" t="s">
        <v>157</v>
      </c>
      <c r="B65" s="241">
        <v>2515</v>
      </c>
      <c r="C65" s="241" t="s">
        <v>10</v>
      </c>
      <c r="D65" s="243">
        <v>0.18</v>
      </c>
      <c r="E65" s="244">
        <v>73431</v>
      </c>
      <c r="F65" s="394">
        <f t="shared" si="0"/>
        <v>60213.42</v>
      </c>
      <c r="G65" s="293" t="s">
        <v>513</v>
      </c>
      <c r="H65" s="312" t="s">
        <v>514</v>
      </c>
      <c r="I65" s="389" t="s">
        <v>340</v>
      </c>
      <c r="J65" s="256"/>
      <c r="K65" s="473"/>
      <c r="L65" s="242"/>
      <c r="M65" s="242" t="s">
        <v>190</v>
      </c>
      <c r="N65" s="242"/>
      <c r="O65" s="242"/>
      <c r="P65" s="242"/>
    </row>
    <row r="66" spans="1:16" ht="42" x14ac:dyDescent="0.35">
      <c r="A66" s="251" t="s">
        <v>157</v>
      </c>
      <c r="B66" s="241">
        <v>2516</v>
      </c>
      <c r="C66" s="241" t="s">
        <v>6</v>
      </c>
      <c r="D66" s="243">
        <v>0.18</v>
      </c>
      <c r="E66" s="249">
        <v>119066</v>
      </c>
      <c r="F66" s="394">
        <f t="shared" si="0"/>
        <v>97634.12</v>
      </c>
      <c r="G66" s="293" t="s">
        <v>515</v>
      </c>
      <c r="H66" s="312" t="s">
        <v>516</v>
      </c>
      <c r="I66" s="389" t="s">
        <v>340</v>
      </c>
      <c r="J66" s="425" t="s">
        <v>914</v>
      </c>
      <c r="K66" s="473"/>
      <c r="L66" s="242"/>
      <c r="M66" s="242" t="s">
        <v>190</v>
      </c>
      <c r="N66" s="242"/>
      <c r="O66" s="242"/>
      <c r="P66" s="242"/>
    </row>
    <row r="67" spans="1:16" ht="14" x14ac:dyDescent="0.35">
      <c r="A67" s="251" t="s">
        <v>157</v>
      </c>
      <c r="B67" s="241">
        <v>2517</v>
      </c>
      <c r="C67" s="241" t="s">
        <v>122</v>
      </c>
      <c r="D67" s="243">
        <v>0.2</v>
      </c>
      <c r="E67" s="244">
        <v>111606</v>
      </c>
      <c r="F67" s="394">
        <f t="shared" si="0"/>
        <v>89284.800000000003</v>
      </c>
      <c r="G67" s="293" t="s">
        <v>517</v>
      </c>
      <c r="H67" s="312" t="s">
        <v>518</v>
      </c>
      <c r="I67" s="389" t="s">
        <v>225</v>
      </c>
      <c r="J67" s="392"/>
      <c r="K67" s="391"/>
      <c r="L67" s="242"/>
      <c r="M67" s="242" t="s">
        <v>190</v>
      </c>
      <c r="P67" s="239"/>
    </row>
    <row r="68" spans="1:16" ht="14" x14ac:dyDescent="0.35">
      <c r="A68" s="251" t="s">
        <v>157</v>
      </c>
      <c r="B68" s="330">
        <v>2518</v>
      </c>
      <c r="C68" s="432" t="s">
        <v>922</v>
      </c>
      <c r="D68" s="243">
        <v>0.15</v>
      </c>
      <c r="E68" s="244">
        <v>92000</v>
      </c>
      <c r="F68" s="394">
        <f t="shared" si="0"/>
        <v>78200</v>
      </c>
      <c r="G68" s="293" t="s">
        <v>924</v>
      </c>
      <c r="H68" s="312" t="s">
        <v>925</v>
      </c>
      <c r="I68" s="389" t="s">
        <v>340</v>
      </c>
      <c r="J68" s="392"/>
      <c r="K68" s="391"/>
      <c r="L68" s="242"/>
      <c r="M68" s="242" t="s">
        <v>190</v>
      </c>
      <c r="P68" s="239"/>
    </row>
    <row r="69" spans="1:16" ht="14" x14ac:dyDescent="0.35">
      <c r="A69" s="251" t="s">
        <v>157</v>
      </c>
      <c r="B69" s="241">
        <v>2523</v>
      </c>
      <c r="C69" s="241" t="s">
        <v>92</v>
      </c>
      <c r="D69" s="243">
        <v>0.2</v>
      </c>
      <c r="E69" s="244">
        <v>50183</v>
      </c>
      <c r="F69" s="394">
        <f t="shared" si="0"/>
        <v>40146.400000000001</v>
      </c>
      <c r="G69" s="293" t="s">
        <v>271</v>
      </c>
      <c r="H69" s="312" t="s">
        <v>270</v>
      </c>
      <c r="I69" s="289" t="s">
        <v>340</v>
      </c>
      <c r="J69" s="256"/>
      <c r="K69" s="270"/>
      <c r="L69" s="242"/>
      <c r="M69" s="242"/>
      <c r="N69" s="242"/>
      <c r="O69" s="242"/>
      <c r="P69" s="242"/>
    </row>
    <row r="70" spans="1:16" ht="42" x14ac:dyDescent="0.35">
      <c r="A70" s="251" t="s">
        <v>157</v>
      </c>
      <c r="B70" s="241">
        <v>2527</v>
      </c>
      <c r="C70" s="241" t="s">
        <v>108</v>
      </c>
      <c r="D70" s="243">
        <v>0.15</v>
      </c>
      <c r="E70" s="244">
        <v>111058</v>
      </c>
      <c r="F70" s="394">
        <f t="shared" si="0"/>
        <v>94399.3</v>
      </c>
      <c r="G70" s="293" t="s">
        <v>272</v>
      </c>
      <c r="H70" s="312" t="s">
        <v>273</v>
      </c>
      <c r="I70" s="289" t="s">
        <v>340</v>
      </c>
      <c r="J70" s="426"/>
      <c r="K70" s="270" t="s">
        <v>604</v>
      </c>
      <c r="L70" s="242"/>
      <c r="M70" s="242"/>
      <c r="N70" s="242"/>
      <c r="O70" s="242"/>
      <c r="P70" s="242"/>
    </row>
    <row r="71" spans="1:16" ht="14" x14ac:dyDescent="0.35">
      <c r="A71" s="251" t="s">
        <v>157</v>
      </c>
      <c r="B71" s="241">
        <v>2528</v>
      </c>
      <c r="C71" s="241" t="s">
        <v>122</v>
      </c>
      <c r="D71" s="243">
        <v>0.2</v>
      </c>
      <c r="E71" s="244">
        <v>111606</v>
      </c>
      <c r="F71" s="394">
        <f t="shared" si="0"/>
        <v>89284.800000000003</v>
      </c>
      <c r="G71" s="293" t="s">
        <v>274</v>
      </c>
      <c r="H71" s="312" t="s">
        <v>275</v>
      </c>
      <c r="I71" s="289" t="s">
        <v>225</v>
      </c>
      <c r="J71" s="256">
        <f>F70/E70</f>
        <v>0.85</v>
      </c>
      <c r="K71" s="242"/>
      <c r="L71" s="242"/>
      <c r="M71" s="242"/>
      <c r="N71" s="242"/>
      <c r="O71" s="242"/>
      <c r="P71" s="466"/>
    </row>
    <row r="72" spans="1:16" ht="14" x14ac:dyDescent="0.35">
      <c r="A72" s="251" t="s">
        <v>157</v>
      </c>
      <c r="B72" s="241" t="s">
        <v>245</v>
      </c>
      <c r="C72" s="241" t="s">
        <v>108</v>
      </c>
      <c r="D72" s="243">
        <v>0.2</v>
      </c>
      <c r="E72" s="244">
        <v>111058</v>
      </c>
      <c r="F72" s="394">
        <f t="shared" si="0"/>
        <v>88846.399999999994</v>
      </c>
      <c r="G72" s="293" t="s">
        <v>276</v>
      </c>
      <c r="H72" s="312" t="s">
        <v>277</v>
      </c>
      <c r="I72" s="289" t="s">
        <v>225</v>
      </c>
      <c r="J72" s="256"/>
      <c r="K72" s="270"/>
      <c r="L72" s="242"/>
      <c r="M72" s="242"/>
      <c r="N72" s="242"/>
      <c r="O72" s="242"/>
      <c r="P72" s="468"/>
    </row>
    <row r="73" spans="1:16" ht="14" x14ac:dyDescent="0.35">
      <c r="A73" s="251" t="s">
        <v>157</v>
      </c>
      <c r="B73" s="241" t="s">
        <v>245</v>
      </c>
      <c r="C73" s="241" t="s">
        <v>6</v>
      </c>
      <c r="D73" s="243">
        <v>0.18</v>
      </c>
      <c r="E73" s="249">
        <v>119066</v>
      </c>
      <c r="F73" s="394">
        <f t="shared" si="0"/>
        <v>97634.12</v>
      </c>
      <c r="G73" s="293" t="s">
        <v>276</v>
      </c>
      <c r="H73" s="312" t="s">
        <v>277</v>
      </c>
      <c r="I73" s="289" t="s">
        <v>340</v>
      </c>
      <c r="J73" s="256"/>
      <c r="K73" s="270"/>
      <c r="L73" s="242"/>
      <c r="M73" s="242"/>
      <c r="N73" s="242"/>
      <c r="O73" s="242"/>
      <c r="P73" s="242"/>
    </row>
    <row r="74" spans="1:16" ht="14" x14ac:dyDescent="0.35">
      <c r="A74" s="251"/>
      <c r="B74" s="241"/>
      <c r="C74" s="241"/>
      <c r="D74" s="243"/>
      <c r="E74" s="249"/>
      <c r="F74" s="394">
        <f t="shared" si="0"/>
        <v>0</v>
      </c>
      <c r="G74" s="293"/>
      <c r="H74" s="312"/>
      <c r="I74" s="289"/>
      <c r="J74" s="256"/>
      <c r="K74" s="256"/>
      <c r="L74" s="242"/>
      <c r="M74" s="242"/>
      <c r="N74" s="242"/>
      <c r="O74" s="242"/>
      <c r="P74" s="242"/>
    </row>
    <row r="75" spans="1:16" ht="14" x14ac:dyDescent="0.35">
      <c r="A75" s="251" t="s">
        <v>96</v>
      </c>
      <c r="B75" s="241" t="s">
        <v>246</v>
      </c>
      <c r="C75" s="241" t="s">
        <v>180</v>
      </c>
      <c r="D75" s="243">
        <v>0.15</v>
      </c>
      <c r="E75" s="244">
        <v>55595</v>
      </c>
      <c r="F75" s="394">
        <f t="shared" si="0"/>
        <v>47255.75</v>
      </c>
      <c r="G75" s="293" t="s">
        <v>278</v>
      </c>
      <c r="H75" s="312" t="s">
        <v>279</v>
      </c>
      <c r="I75" s="389" t="s">
        <v>340</v>
      </c>
      <c r="J75" s="256"/>
      <c r="K75" s="256"/>
      <c r="L75" s="242"/>
      <c r="M75" s="242" t="s">
        <v>190</v>
      </c>
      <c r="N75" s="242"/>
      <c r="O75" s="242"/>
      <c r="P75" s="242"/>
    </row>
    <row r="76" spans="1:16" ht="14" x14ac:dyDescent="0.35">
      <c r="A76" s="251" t="s">
        <v>96</v>
      </c>
      <c r="B76" s="241" t="s">
        <v>1010</v>
      </c>
      <c r="C76" s="241" t="s">
        <v>10</v>
      </c>
      <c r="D76" s="243">
        <v>0.15</v>
      </c>
      <c r="E76" s="244">
        <v>73431</v>
      </c>
      <c r="F76" s="394">
        <v>62416.35</v>
      </c>
      <c r="G76" s="293" t="s">
        <v>1011</v>
      </c>
      <c r="H76" s="312" t="s">
        <v>1012</v>
      </c>
      <c r="I76" s="389"/>
      <c r="J76" s="460" t="s">
        <v>1013</v>
      </c>
      <c r="K76" s="256"/>
      <c r="L76" s="256"/>
      <c r="M76" s="242" t="s">
        <v>190</v>
      </c>
      <c r="N76" s="242"/>
      <c r="O76" s="242"/>
      <c r="P76" s="239"/>
    </row>
    <row r="77" spans="1:16" ht="14" x14ac:dyDescent="0.35">
      <c r="A77" s="251" t="s">
        <v>96</v>
      </c>
      <c r="B77" s="241" t="s">
        <v>247</v>
      </c>
      <c r="C77" s="241" t="s">
        <v>108</v>
      </c>
      <c r="D77" s="243">
        <v>0.18</v>
      </c>
      <c r="E77" s="244">
        <v>111058</v>
      </c>
      <c r="F77" s="394">
        <f t="shared" si="0"/>
        <v>91067.56</v>
      </c>
      <c r="G77" s="293" t="s">
        <v>280</v>
      </c>
      <c r="H77" s="312" t="s">
        <v>281</v>
      </c>
      <c r="I77" s="389" t="s">
        <v>340</v>
      </c>
      <c r="J77" s="256"/>
      <c r="K77" s="256"/>
      <c r="L77" s="242"/>
      <c r="M77" s="242" t="s">
        <v>190</v>
      </c>
      <c r="N77" s="242"/>
      <c r="O77" s="242"/>
      <c r="P77" s="242"/>
    </row>
    <row r="78" spans="1:16" ht="14" x14ac:dyDescent="0.35">
      <c r="A78" s="251" t="s">
        <v>96</v>
      </c>
      <c r="B78" s="241" t="s">
        <v>1014</v>
      </c>
      <c r="C78" s="241" t="s">
        <v>92</v>
      </c>
      <c r="D78" s="243">
        <v>0.15</v>
      </c>
      <c r="E78" s="244">
        <v>50183</v>
      </c>
      <c r="F78" s="394">
        <f t="shared" ref="F78:F147" si="4">IFERROR(E78-E78*D78,"")</f>
        <v>42655.55</v>
      </c>
      <c r="G78" s="293" t="s">
        <v>1016</v>
      </c>
      <c r="H78" s="312" t="s">
        <v>287</v>
      </c>
      <c r="I78" s="289"/>
      <c r="J78" s="256" t="s">
        <v>1015</v>
      </c>
      <c r="K78" s="256"/>
      <c r="L78" s="242"/>
      <c r="M78" s="242"/>
      <c r="N78" s="242"/>
      <c r="O78" s="242"/>
      <c r="P78" s="242"/>
    </row>
    <row r="79" spans="1:16" ht="14" x14ac:dyDescent="0.35">
      <c r="A79" s="251" t="s">
        <v>96</v>
      </c>
      <c r="B79" s="241" t="s">
        <v>1017</v>
      </c>
      <c r="C79" s="241" t="s">
        <v>10</v>
      </c>
      <c r="D79" s="243">
        <v>0.15</v>
      </c>
      <c r="E79" s="244">
        <v>73431</v>
      </c>
      <c r="F79" s="394">
        <f t="shared" si="4"/>
        <v>62416.35</v>
      </c>
      <c r="G79" s="293" t="s">
        <v>1018</v>
      </c>
      <c r="H79" s="312" t="s">
        <v>289</v>
      </c>
      <c r="I79" s="289"/>
      <c r="J79" s="256" t="s">
        <v>1015</v>
      </c>
      <c r="K79" s="256"/>
      <c r="L79" s="242"/>
      <c r="M79" s="242"/>
      <c r="N79" s="242"/>
      <c r="O79" s="242"/>
      <c r="P79" s="242"/>
    </row>
    <row r="80" spans="1:16" ht="14" x14ac:dyDescent="0.35">
      <c r="A80" s="251" t="s">
        <v>96</v>
      </c>
      <c r="B80" s="241" t="s">
        <v>1019</v>
      </c>
      <c r="C80" s="241" t="s">
        <v>180</v>
      </c>
      <c r="D80" s="243">
        <v>0.15</v>
      </c>
      <c r="E80" s="244">
        <v>55595</v>
      </c>
      <c r="F80" s="394">
        <f t="shared" si="4"/>
        <v>47255.75</v>
      </c>
      <c r="G80" s="293" t="s">
        <v>1021</v>
      </c>
      <c r="H80" s="312" t="s">
        <v>1020</v>
      </c>
      <c r="I80" s="289"/>
      <c r="J80" s="256" t="s">
        <v>1015</v>
      </c>
      <c r="K80" s="256"/>
      <c r="L80" s="242"/>
      <c r="M80" s="242"/>
      <c r="N80" s="242"/>
      <c r="O80" s="242"/>
      <c r="P80" s="242"/>
    </row>
    <row r="81" spans="1:16" ht="14" x14ac:dyDescent="0.35">
      <c r="A81" s="251" t="s">
        <v>96</v>
      </c>
      <c r="B81" s="241" t="s">
        <v>1022</v>
      </c>
      <c r="C81" s="241" t="s">
        <v>108</v>
      </c>
      <c r="D81" s="243">
        <v>0.18</v>
      </c>
      <c r="E81" s="244">
        <v>111058</v>
      </c>
      <c r="F81" s="394">
        <f t="shared" si="4"/>
        <v>91067.56</v>
      </c>
      <c r="G81" s="293" t="s">
        <v>1025</v>
      </c>
      <c r="H81" s="312" t="s">
        <v>293</v>
      </c>
      <c r="I81" s="289"/>
      <c r="J81" s="256" t="s">
        <v>1015</v>
      </c>
      <c r="K81" s="256"/>
      <c r="L81" s="242"/>
      <c r="M81" s="242"/>
      <c r="N81" s="242"/>
      <c r="O81" s="242"/>
      <c r="P81" s="242"/>
    </row>
    <row r="82" spans="1:16" ht="14" x14ac:dyDescent="0.35">
      <c r="A82" s="251" t="s">
        <v>96</v>
      </c>
      <c r="B82" s="241" t="s">
        <v>1023</v>
      </c>
      <c r="C82" s="241" t="s">
        <v>180</v>
      </c>
      <c r="D82" s="243">
        <v>0.15</v>
      </c>
      <c r="E82" s="244">
        <v>55595</v>
      </c>
      <c r="F82" s="394">
        <f t="shared" si="4"/>
        <v>47255.75</v>
      </c>
      <c r="G82" s="293" t="s">
        <v>1026</v>
      </c>
      <c r="H82" s="312" t="s">
        <v>295</v>
      </c>
      <c r="I82" s="289"/>
      <c r="J82" s="256" t="s">
        <v>1015</v>
      </c>
      <c r="K82" s="256"/>
      <c r="L82" s="242"/>
      <c r="M82" s="242"/>
      <c r="N82" s="242"/>
      <c r="O82" s="242"/>
      <c r="P82" s="242"/>
    </row>
    <row r="83" spans="1:16" ht="14" x14ac:dyDescent="0.35">
      <c r="A83" s="251" t="s">
        <v>96</v>
      </c>
      <c r="B83" s="241" t="s">
        <v>1024</v>
      </c>
      <c r="C83" s="241" t="s">
        <v>10</v>
      </c>
      <c r="D83" s="243">
        <v>0.15</v>
      </c>
      <c r="E83" s="244">
        <v>73431</v>
      </c>
      <c r="F83" s="394">
        <f t="shared" si="4"/>
        <v>62416.35</v>
      </c>
      <c r="G83" s="293" t="s">
        <v>1027</v>
      </c>
      <c r="H83" s="312" t="s">
        <v>297</v>
      </c>
      <c r="I83" s="289"/>
      <c r="J83" s="256" t="s">
        <v>1015</v>
      </c>
      <c r="K83" s="256"/>
      <c r="L83" s="242"/>
      <c r="M83" s="242"/>
      <c r="N83" s="242"/>
      <c r="O83" s="242"/>
      <c r="P83" s="242"/>
    </row>
    <row r="84" spans="1:16" ht="14" x14ac:dyDescent="0.35">
      <c r="A84" s="251"/>
      <c r="B84" s="241"/>
      <c r="C84" s="241"/>
      <c r="D84" s="243"/>
      <c r="E84" s="244"/>
      <c r="F84" s="394"/>
      <c r="G84" s="293"/>
      <c r="H84" s="312"/>
      <c r="I84" s="289"/>
      <c r="J84" s="256"/>
      <c r="K84" s="256"/>
      <c r="L84" s="242"/>
      <c r="M84" s="242"/>
      <c r="N84" s="242"/>
      <c r="O84" s="242"/>
      <c r="P84" s="242"/>
    </row>
    <row r="85" spans="1:16" ht="14" x14ac:dyDescent="0.35">
      <c r="A85" s="251" t="s">
        <v>178</v>
      </c>
      <c r="B85" s="241" t="s">
        <v>248</v>
      </c>
      <c r="C85" s="241" t="s">
        <v>10</v>
      </c>
      <c r="D85" s="243">
        <v>0.18</v>
      </c>
      <c r="E85" s="244">
        <v>73431</v>
      </c>
      <c r="F85" s="394">
        <f t="shared" si="4"/>
        <v>60213.42</v>
      </c>
      <c r="G85" s="293" t="s">
        <v>282</v>
      </c>
      <c r="H85" s="312" t="s">
        <v>210</v>
      </c>
      <c r="I85" s="289" t="s">
        <v>347</v>
      </c>
      <c r="J85" s="256"/>
      <c r="K85" s="256"/>
      <c r="L85" s="242"/>
      <c r="M85" s="242"/>
      <c r="N85" s="242"/>
      <c r="O85" s="242"/>
      <c r="P85" s="242"/>
    </row>
    <row r="86" spans="1:16" ht="14" x14ac:dyDescent="0.35">
      <c r="A86" s="251" t="s">
        <v>178</v>
      </c>
      <c r="B86" s="241" t="s">
        <v>250</v>
      </c>
      <c r="C86" s="241" t="s">
        <v>122</v>
      </c>
      <c r="D86" s="243">
        <v>0.2</v>
      </c>
      <c r="E86" s="244">
        <v>111606</v>
      </c>
      <c r="F86" s="394">
        <f t="shared" si="4"/>
        <v>89284.800000000003</v>
      </c>
      <c r="G86" s="293" t="s">
        <v>283</v>
      </c>
      <c r="H86" s="312" t="s">
        <v>284</v>
      </c>
      <c r="I86" s="289" t="s">
        <v>225</v>
      </c>
      <c r="J86" s="256"/>
      <c r="K86" s="242"/>
      <c r="L86" s="242"/>
      <c r="M86" s="242"/>
      <c r="N86" s="251"/>
      <c r="O86" s="242"/>
      <c r="P86" s="242"/>
    </row>
    <row r="87" spans="1:16" ht="14" x14ac:dyDescent="0.35">
      <c r="A87" s="251" t="s">
        <v>178</v>
      </c>
      <c r="B87" s="241" t="s">
        <v>249</v>
      </c>
      <c r="C87" s="241" t="s">
        <v>92</v>
      </c>
      <c r="D87" s="243">
        <v>0.2</v>
      </c>
      <c r="E87" s="244">
        <v>50183</v>
      </c>
      <c r="F87" s="394">
        <f t="shared" si="4"/>
        <v>40146.400000000001</v>
      </c>
      <c r="G87" s="293" t="s">
        <v>285</v>
      </c>
      <c r="H87" s="312" t="s">
        <v>281</v>
      </c>
      <c r="I87" s="289" t="s">
        <v>347</v>
      </c>
      <c r="J87" s="256"/>
      <c r="K87" s="242"/>
      <c r="L87" s="242"/>
      <c r="M87" s="242"/>
      <c r="N87" s="251"/>
      <c r="O87" s="251"/>
      <c r="P87" s="242"/>
    </row>
    <row r="88" spans="1:16" ht="14" x14ac:dyDescent="0.35">
      <c r="A88" s="251" t="s">
        <v>178</v>
      </c>
      <c r="B88" s="241" t="s">
        <v>249</v>
      </c>
      <c r="C88" s="241" t="s">
        <v>121</v>
      </c>
      <c r="D88" s="243">
        <v>0.2</v>
      </c>
      <c r="E88" s="244">
        <v>74250</v>
      </c>
      <c r="F88" s="394">
        <f t="shared" si="4"/>
        <v>59400</v>
      </c>
      <c r="G88" s="293" t="s">
        <v>285</v>
      </c>
      <c r="H88" s="312" t="s">
        <v>281</v>
      </c>
      <c r="I88" s="289" t="s">
        <v>347</v>
      </c>
      <c r="J88" s="256"/>
      <c r="K88" s="242"/>
      <c r="L88" s="251"/>
      <c r="M88" s="242"/>
      <c r="N88" s="242"/>
      <c r="O88" s="242"/>
      <c r="P88" s="242"/>
    </row>
    <row r="89" spans="1:16" ht="14" x14ac:dyDescent="0.35">
      <c r="A89" s="251" t="s">
        <v>178</v>
      </c>
      <c r="B89" s="241" t="s">
        <v>251</v>
      </c>
      <c r="C89" s="241" t="s">
        <v>180</v>
      </c>
      <c r="D89" s="243">
        <v>0.2</v>
      </c>
      <c r="E89" s="244">
        <v>55595</v>
      </c>
      <c r="F89" s="394">
        <f t="shared" si="4"/>
        <v>44476</v>
      </c>
      <c r="G89" s="293" t="s">
        <v>286</v>
      </c>
      <c r="H89" s="312" t="s">
        <v>287</v>
      </c>
      <c r="I89" s="289" t="s">
        <v>347</v>
      </c>
      <c r="J89" s="256"/>
      <c r="K89" s="242"/>
      <c r="L89" s="251"/>
      <c r="M89" s="242"/>
      <c r="N89" s="242"/>
      <c r="O89" s="242"/>
      <c r="P89" s="242"/>
    </row>
    <row r="90" spans="1:16" ht="14" x14ac:dyDescent="0.35">
      <c r="A90" s="251" t="s">
        <v>178</v>
      </c>
      <c r="B90" s="241" t="s">
        <v>252</v>
      </c>
      <c r="C90" s="241" t="s">
        <v>244</v>
      </c>
      <c r="D90" s="243">
        <v>0.2</v>
      </c>
      <c r="E90" s="244">
        <v>46000</v>
      </c>
      <c r="F90" s="394">
        <f t="shared" si="4"/>
        <v>36800</v>
      </c>
      <c r="G90" s="293" t="s">
        <v>288</v>
      </c>
      <c r="H90" s="312" t="s">
        <v>289</v>
      </c>
      <c r="I90" s="289" t="s">
        <v>347</v>
      </c>
      <c r="J90" s="256"/>
      <c r="K90" s="242"/>
      <c r="L90" s="251"/>
      <c r="M90" s="242"/>
      <c r="N90" s="242"/>
      <c r="O90" s="242"/>
      <c r="P90" s="242"/>
    </row>
    <row r="91" spans="1:16" ht="14" x14ac:dyDescent="0.35">
      <c r="A91" s="251" t="s">
        <v>178</v>
      </c>
      <c r="B91" s="241" t="s">
        <v>252</v>
      </c>
      <c r="C91" s="241" t="s">
        <v>253</v>
      </c>
      <c r="D91" s="243">
        <v>0.2</v>
      </c>
      <c r="E91" s="264">
        <v>50400</v>
      </c>
      <c r="F91" s="394">
        <f t="shared" si="4"/>
        <v>40320</v>
      </c>
      <c r="G91" s="293" t="s">
        <v>288</v>
      </c>
      <c r="H91" s="312" t="s">
        <v>289</v>
      </c>
      <c r="I91" s="289" t="s">
        <v>347</v>
      </c>
      <c r="J91" s="256"/>
      <c r="K91" s="242"/>
      <c r="L91" s="242"/>
      <c r="M91" s="242"/>
      <c r="N91" s="242"/>
      <c r="O91" s="242"/>
      <c r="P91" s="242"/>
    </row>
    <row r="92" spans="1:16" ht="14" collapsed="1" x14ac:dyDescent="0.35">
      <c r="A92" s="251" t="s">
        <v>178</v>
      </c>
      <c r="B92" s="241" t="s">
        <v>254</v>
      </c>
      <c r="C92" s="241" t="s">
        <v>108</v>
      </c>
      <c r="D92" s="243">
        <v>0.2</v>
      </c>
      <c r="E92" s="244">
        <v>111058</v>
      </c>
      <c r="F92" s="394">
        <f t="shared" si="4"/>
        <v>88846.399999999994</v>
      </c>
      <c r="G92" s="293" t="s">
        <v>290</v>
      </c>
      <c r="H92" s="312" t="s">
        <v>291</v>
      </c>
      <c r="I92" s="289" t="s">
        <v>347</v>
      </c>
      <c r="J92" s="256"/>
      <c r="K92" s="242"/>
      <c r="L92" s="242"/>
      <c r="M92" s="242"/>
      <c r="N92" s="242"/>
      <c r="O92" s="242"/>
      <c r="P92" s="242"/>
    </row>
    <row r="93" spans="1:16" ht="14" x14ac:dyDescent="0.35">
      <c r="A93" s="251" t="s">
        <v>178</v>
      </c>
      <c r="B93" s="241" t="s">
        <v>255</v>
      </c>
      <c r="C93" s="241" t="s">
        <v>10</v>
      </c>
      <c r="D93" s="243">
        <v>0.18</v>
      </c>
      <c r="E93" s="244">
        <v>73431</v>
      </c>
      <c r="F93" s="394">
        <f t="shared" si="4"/>
        <v>60213.42</v>
      </c>
      <c r="G93" s="293" t="s">
        <v>292</v>
      </c>
      <c r="H93" s="312" t="s">
        <v>293</v>
      </c>
      <c r="I93" s="289" t="s">
        <v>348</v>
      </c>
      <c r="J93" s="256"/>
      <c r="K93" s="242"/>
      <c r="L93" s="242"/>
      <c r="M93" s="242"/>
      <c r="N93" s="242"/>
      <c r="O93" s="242"/>
      <c r="P93" s="242"/>
    </row>
    <row r="94" spans="1:16" ht="14" x14ac:dyDescent="0.35">
      <c r="A94" s="251" t="s">
        <v>178</v>
      </c>
      <c r="B94" s="241" t="s">
        <v>256</v>
      </c>
      <c r="C94" s="241" t="s">
        <v>122</v>
      </c>
      <c r="D94" s="243">
        <v>0.2</v>
      </c>
      <c r="E94" s="244">
        <v>111606</v>
      </c>
      <c r="F94" s="394">
        <f t="shared" si="4"/>
        <v>89284.800000000003</v>
      </c>
      <c r="G94" s="293" t="s">
        <v>294</v>
      </c>
      <c r="H94" s="312" t="s">
        <v>295</v>
      </c>
      <c r="I94" s="289" t="s">
        <v>225</v>
      </c>
      <c r="J94" s="256"/>
      <c r="K94" s="242"/>
      <c r="L94" s="242"/>
      <c r="M94" s="242"/>
      <c r="N94" s="242"/>
      <c r="O94" s="242"/>
      <c r="P94" s="242"/>
    </row>
    <row r="95" spans="1:16" ht="14" x14ac:dyDescent="0.35">
      <c r="A95" s="251" t="s">
        <v>178</v>
      </c>
      <c r="B95" s="241" t="s">
        <v>257</v>
      </c>
      <c r="C95" s="241" t="s">
        <v>121</v>
      </c>
      <c r="D95" s="243">
        <v>0.2</v>
      </c>
      <c r="E95" s="244">
        <v>74250</v>
      </c>
      <c r="F95" s="394">
        <f t="shared" si="4"/>
        <v>59400</v>
      </c>
      <c r="G95" s="293" t="s">
        <v>296</v>
      </c>
      <c r="H95" s="312" t="s">
        <v>297</v>
      </c>
      <c r="I95" s="289" t="s">
        <v>347</v>
      </c>
      <c r="J95" s="256"/>
      <c r="K95" s="242"/>
      <c r="L95" s="242"/>
      <c r="M95" s="242"/>
      <c r="N95" s="242"/>
      <c r="O95" s="251"/>
      <c r="P95" s="242"/>
    </row>
    <row r="96" spans="1:16" ht="14" x14ac:dyDescent="0.35">
      <c r="A96" s="251" t="s">
        <v>178</v>
      </c>
      <c r="B96" s="241" t="s">
        <v>257</v>
      </c>
      <c r="C96" s="241" t="s">
        <v>108</v>
      </c>
      <c r="D96" s="243">
        <v>0.2</v>
      </c>
      <c r="E96" s="244">
        <v>111058</v>
      </c>
      <c r="F96" s="394">
        <f t="shared" si="4"/>
        <v>88846.399999999994</v>
      </c>
      <c r="G96" s="293" t="s">
        <v>296</v>
      </c>
      <c r="H96" s="312" t="s">
        <v>297</v>
      </c>
      <c r="I96" s="289" t="s">
        <v>348</v>
      </c>
      <c r="J96" s="256"/>
      <c r="K96" s="242"/>
      <c r="L96" s="242"/>
      <c r="M96" s="242"/>
      <c r="N96" s="242"/>
      <c r="O96" s="251"/>
      <c r="P96" s="242"/>
    </row>
    <row r="97" spans="1:16" ht="14" x14ac:dyDescent="0.35">
      <c r="A97" s="251" t="s">
        <v>178</v>
      </c>
      <c r="B97" s="241" t="s">
        <v>258</v>
      </c>
      <c r="C97" s="241" t="s">
        <v>122</v>
      </c>
      <c r="D97" s="243">
        <v>0.2</v>
      </c>
      <c r="E97" s="244">
        <v>111606</v>
      </c>
      <c r="F97" s="394">
        <f t="shared" si="4"/>
        <v>89284.800000000003</v>
      </c>
      <c r="G97" s="293" t="s">
        <v>298</v>
      </c>
      <c r="H97" s="312" t="s">
        <v>299</v>
      </c>
      <c r="I97" s="289" t="s">
        <v>225</v>
      </c>
      <c r="J97" s="427">
        <v>46068</v>
      </c>
      <c r="K97" s="242"/>
      <c r="L97" s="242"/>
      <c r="M97" s="242"/>
      <c r="N97" s="242"/>
      <c r="O97" s="251"/>
      <c r="P97" s="242"/>
    </row>
    <row r="98" spans="1:16" ht="14" x14ac:dyDescent="0.35">
      <c r="A98" s="251" t="s">
        <v>178</v>
      </c>
      <c r="B98" s="241" t="s">
        <v>258</v>
      </c>
      <c r="C98" s="241" t="s">
        <v>92</v>
      </c>
      <c r="D98" s="243">
        <v>0.2</v>
      </c>
      <c r="E98" s="244">
        <v>50183</v>
      </c>
      <c r="F98" s="394">
        <f t="shared" si="4"/>
        <v>40146.400000000001</v>
      </c>
      <c r="G98" s="293" t="s">
        <v>298</v>
      </c>
      <c r="H98" s="312" t="s">
        <v>299</v>
      </c>
      <c r="I98" s="289" t="s">
        <v>347</v>
      </c>
      <c r="J98" s="256" t="s">
        <v>346</v>
      </c>
      <c r="K98" s="242"/>
      <c r="L98" s="242"/>
      <c r="M98" s="242"/>
      <c r="N98" s="242"/>
      <c r="O98" s="251"/>
      <c r="P98" s="242"/>
    </row>
    <row r="99" spans="1:16" ht="14" x14ac:dyDescent="0.35">
      <c r="A99" s="251" t="s">
        <v>178</v>
      </c>
      <c r="B99" s="241" t="s">
        <v>259</v>
      </c>
      <c r="C99" s="241" t="s">
        <v>108</v>
      </c>
      <c r="D99" s="243">
        <v>0.2</v>
      </c>
      <c r="E99" s="244">
        <v>111058</v>
      </c>
      <c r="F99" s="394">
        <f t="shared" si="4"/>
        <v>88846.399999999994</v>
      </c>
      <c r="G99" s="293" t="s">
        <v>300</v>
      </c>
      <c r="H99" s="312" t="s">
        <v>301</v>
      </c>
      <c r="I99" s="289" t="s">
        <v>347</v>
      </c>
      <c r="J99" s="256"/>
      <c r="K99" s="242"/>
      <c r="L99" s="242"/>
      <c r="M99" s="242"/>
      <c r="N99" s="242"/>
      <c r="O99" s="251"/>
      <c r="P99" s="242"/>
    </row>
    <row r="100" spans="1:16" ht="14" x14ac:dyDescent="0.35">
      <c r="A100" s="251" t="s">
        <v>178</v>
      </c>
      <c r="B100" s="241" t="s">
        <v>259</v>
      </c>
      <c r="C100" s="241" t="s">
        <v>10</v>
      </c>
      <c r="D100" s="243">
        <v>0.18</v>
      </c>
      <c r="E100" s="244">
        <v>73431</v>
      </c>
      <c r="F100" s="394">
        <f t="shared" si="4"/>
        <v>60213.42</v>
      </c>
      <c r="G100" s="293" t="s">
        <v>300</v>
      </c>
      <c r="H100" s="312" t="s">
        <v>301</v>
      </c>
      <c r="I100" s="289" t="s">
        <v>347</v>
      </c>
      <c r="J100" s="256"/>
      <c r="K100" s="242"/>
      <c r="L100" s="251"/>
      <c r="M100" s="242"/>
      <c r="N100" s="242"/>
      <c r="O100" s="242"/>
      <c r="P100" s="242"/>
    </row>
    <row r="101" spans="1:16" ht="14" x14ac:dyDescent="0.35">
      <c r="A101" s="251"/>
      <c r="B101" s="241"/>
      <c r="C101" s="241"/>
      <c r="D101" s="243"/>
      <c r="E101" s="244"/>
      <c r="F101" s="394">
        <f t="shared" si="4"/>
        <v>0</v>
      </c>
      <c r="G101" s="293"/>
      <c r="H101" s="312"/>
      <c r="I101" s="289"/>
      <c r="J101" s="256"/>
      <c r="K101" s="242"/>
      <c r="L101" s="251"/>
      <c r="M101" s="242"/>
      <c r="N101" s="242"/>
      <c r="O101" s="242"/>
      <c r="P101" s="242"/>
    </row>
    <row r="102" spans="1:16" ht="14" x14ac:dyDescent="0.35">
      <c r="A102" s="251" t="s">
        <v>261</v>
      </c>
      <c r="B102" s="241" t="s">
        <v>262</v>
      </c>
      <c r="C102" s="241" t="s">
        <v>122</v>
      </c>
      <c r="D102" s="243">
        <v>0.2</v>
      </c>
      <c r="E102" s="244">
        <v>111606</v>
      </c>
      <c r="F102" s="394">
        <f t="shared" si="4"/>
        <v>89284.800000000003</v>
      </c>
      <c r="G102" s="293" t="s">
        <v>263</v>
      </c>
      <c r="H102" s="312" t="s">
        <v>264</v>
      </c>
      <c r="I102" s="389" t="s">
        <v>341</v>
      </c>
      <c r="J102" s="257"/>
      <c r="K102" s="242"/>
      <c r="L102" s="251"/>
      <c r="M102" s="242" t="s">
        <v>190</v>
      </c>
      <c r="N102" s="242"/>
      <c r="O102" s="242"/>
      <c r="P102" s="242"/>
    </row>
    <row r="103" spans="1:16" ht="14" x14ac:dyDescent="0.35">
      <c r="A103" s="251" t="s">
        <v>238</v>
      </c>
      <c r="B103" s="241" t="s">
        <v>262</v>
      </c>
      <c r="C103" s="241" t="s">
        <v>266</v>
      </c>
      <c r="D103" s="243">
        <v>0.15</v>
      </c>
      <c r="E103" s="244">
        <v>70950</v>
      </c>
      <c r="F103" s="394">
        <f t="shared" si="4"/>
        <v>60307.5</v>
      </c>
      <c r="G103" s="293" t="s">
        <v>263</v>
      </c>
      <c r="H103" s="312" t="s">
        <v>264</v>
      </c>
      <c r="I103" s="289" t="s">
        <v>340</v>
      </c>
      <c r="J103" s="257"/>
      <c r="K103" s="242"/>
      <c r="L103" s="242"/>
      <c r="M103" s="242"/>
      <c r="N103" s="242"/>
      <c r="O103" s="242"/>
      <c r="P103" s="242"/>
    </row>
    <row r="104" spans="1:16" ht="14" x14ac:dyDescent="0.35">
      <c r="A104" s="251" t="s">
        <v>261</v>
      </c>
      <c r="B104" s="241" t="s">
        <v>240</v>
      </c>
      <c r="C104" s="241" t="s">
        <v>6</v>
      </c>
      <c r="D104" s="243">
        <v>0.18</v>
      </c>
      <c r="E104" s="244">
        <v>111606</v>
      </c>
      <c r="F104" s="394">
        <f t="shared" si="4"/>
        <v>91516.92</v>
      </c>
      <c r="G104" s="293" t="s">
        <v>265</v>
      </c>
      <c r="H104" s="312" t="s">
        <v>242</v>
      </c>
      <c r="I104" s="389" t="s">
        <v>340</v>
      </c>
      <c r="J104" s="256"/>
      <c r="K104" s="245" t="s">
        <v>647</v>
      </c>
      <c r="L104" s="251"/>
      <c r="M104" s="242" t="s">
        <v>190</v>
      </c>
      <c r="N104" s="251"/>
      <c r="O104" s="242"/>
      <c r="P104" s="242"/>
    </row>
    <row r="105" spans="1:16" ht="14" x14ac:dyDescent="0.35">
      <c r="A105" s="251" t="s">
        <v>238</v>
      </c>
      <c r="B105" s="241" t="s">
        <v>240</v>
      </c>
      <c r="C105" s="241" t="s">
        <v>92</v>
      </c>
      <c r="D105" s="243">
        <v>0.15</v>
      </c>
      <c r="E105" s="244">
        <v>50183</v>
      </c>
      <c r="F105" s="394">
        <f t="shared" si="4"/>
        <v>42655.55</v>
      </c>
      <c r="G105" s="293" t="s">
        <v>265</v>
      </c>
      <c r="H105" s="312" t="s">
        <v>242</v>
      </c>
      <c r="I105" s="289" t="s">
        <v>340</v>
      </c>
      <c r="J105" s="256"/>
      <c r="K105" s="242"/>
      <c r="L105" s="251"/>
      <c r="M105" s="242"/>
      <c r="N105" s="251"/>
      <c r="O105" s="242"/>
      <c r="P105" s="242"/>
    </row>
    <row r="106" spans="1:16" ht="14" x14ac:dyDescent="0.35">
      <c r="A106" s="251" t="s">
        <v>261</v>
      </c>
      <c r="B106" s="241" t="s">
        <v>267</v>
      </c>
      <c r="C106" s="241" t="s">
        <v>108</v>
      </c>
      <c r="D106" s="243">
        <v>0.2</v>
      </c>
      <c r="E106" s="244">
        <v>111058</v>
      </c>
      <c r="F106" s="394">
        <f t="shared" si="4"/>
        <v>88846.399999999994</v>
      </c>
      <c r="G106" s="293" t="s">
        <v>268</v>
      </c>
      <c r="H106" s="312" t="s">
        <v>210</v>
      </c>
      <c r="I106" s="389" t="s">
        <v>341</v>
      </c>
      <c r="J106" s="256"/>
      <c r="K106" s="242"/>
      <c r="L106" s="251"/>
      <c r="M106" s="242" t="s">
        <v>190</v>
      </c>
      <c r="N106" s="251"/>
      <c r="O106" s="242"/>
      <c r="P106" s="242"/>
    </row>
    <row r="107" spans="1:16" ht="14" x14ac:dyDescent="0.35">
      <c r="A107" s="251" t="s">
        <v>261</v>
      </c>
      <c r="B107" s="259" t="s">
        <v>241</v>
      </c>
      <c r="C107" s="241" t="s">
        <v>122</v>
      </c>
      <c r="D107" s="243">
        <v>0.2</v>
      </c>
      <c r="E107" s="244">
        <v>111606</v>
      </c>
      <c r="F107" s="394">
        <f t="shared" si="4"/>
        <v>89284.800000000003</v>
      </c>
      <c r="G107" s="293" t="s">
        <v>269</v>
      </c>
      <c r="H107" s="312" t="s">
        <v>243</v>
      </c>
      <c r="I107" s="289" t="s">
        <v>341</v>
      </c>
      <c r="J107" s="256"/>
      <c r="K107" s="242"/>
      <c r="L107" s="251"/>
      <c r="M107" s="242"/>
      <c r="N107" s="242"/>
      <c r="O107" s="242"/>
      <c r="P107" s="242"/>
    </row>
    <row r="108" spans="1:16" ht="14" x14ac:dyDescent="0.35">
      <c r="A108" s="251" t="s">
        <v>238</v>
      </c>
      <c r="B108" s="259" t="s">
        <v>241</v>
      </c>
      <c r="C108" s="241" t="s">
        <v>121</v>
      </c>
      <c r="D108" s="243">
        <v>0.15</v>
      </c>
      <c r="E108" s="249">
        <v>74250</v>
      </c>
      <c r="F108" s="394">
        <f t="shared" si="4"/>
        <v>63112.5</v>
      </c>
      <c r="G108" s="293" t="s">
        <v>269</v>
      </c>
      <c r="H108" s="312" t="s">
        <v>243</v>
      </c>
      <c r="I108" s="289" t="s">
        <v>340</v>
      </c>
      <c r="J108" s="256"/>
      <c r="K108" s="242"/>
      <c r="L108" s="251"/>
      <c r="M108" s="242"/>
      <c r="N108" s="242"/>
      <c r="O108" s="242"/>
      <c r="P108" s="242"/>
    </row>
    <row r="109" spans="1:16" ht="14" x14ac:dyDescent="0.35">
      <c r="A109" s="251"/>
      <c r="B109" s="259"/>
      <c r="C109" s="241"/>
      <c r="D109" s="243"/>
      <c r="E109" s="249"/>
      <c r="F109" s="394">
        <f t="shared" si="4"/>
        <v>0</v>
      </c>
      <c r="G109" s="293"/>
      <c r="H109" s="312"/>
      <c r="I109" s="289"/>
      <c r="J109" s="256"/>
      <c r="K109" s="242"/>
      <c r="L109" s="251"/>
      <c r="M109" s="242"/>
      <c r="N109" s="242"/>
      <c r="O109" s="242"/>
      <c r="P109" s="242"/>
    </row>
    <row r="110" spans="1:16" ht="14" x14ac:dyDescent="0.35">
      <c r="A110" s="251" t="s">
        <v>303</v>
      </c>
      <c r="B110" s="241" t="s">
        <v>302</v>
      </c>
      <c r="C110" s="241" t="s">
        <v>121</v>
      </c>
      <c r="D110" s="243">
        <v>0.2</v>
      </c>
      <c r="E110" s="249">
        <v>74250</v>
      </c>
      <c r="F110" s="394">
        <f t="shared" si="4"/>
        <v>59400</v>
      </c>
      <c r="G110" s="293" t="s">
        <v>304</v>
      </c>
      <c r="H110" s="312" t="s">
        <v>305</v>
      </c>
      <c r="I110" s="289" t="s">
        <v>347</v>
      </c>
      <c r="J110" s="256"/>
      <c r="K110" s="242" t="s">
        <v>338</v>
      </c>
      <c r="L110" s="251"/>
      <c r="M110" s="242"/>
      <c r="N110" s="242"/>
      <c r="O110" s="242"/>
      <c r="P110" s="242"/>
    </row>
    <row r="111" spans="1:16" ht="14" x14ac:dyDescent="0.35">
      <c r="A111" s="251" t="s">
        <v>306</v>
      </c>
      <c r="B111" s="241" t="s">
        <v>183</v>
      </c>
      <c r="C111" s="241" t="s">
        <v>266</v>
      </c>
      <c r="D111" s="243">
        <v>0.2</v>
      </c>
      <c r="E111" s="244">
        <v>70950</v>
      </c>
      <c r="F111" s="394">
        <f t="shared" si="4"/>
        <v>56760</v>
      </c>
      <c r="G111" s="293" t="s">
        <v>304</v>
      </c>
      <c r="H111" s="312" t="s">
        <v>305</v>
      </c>
      <c r="I111" s="289" t="s">
        <v>347</v>
      </c>
      <c r="J111" s="256"/>
      <c r="K111" s="242" t="s">
        <v>338</v>
      </c>
      <c r="L111" s="242"/>
      <c r="M111" s="242"/>
      <c r="N111" s="242"/>
      <c r="O111" s="242"/>
      <c r="P111" s="242"/>
    </row>
    <row r="112" spans="1:16" ht="14" collapsed="1" x14ac:dyDescent="0.35">
      <c r="A112" s="251" t="s">
        <v>303</v>
      </c>
      <c r="B112" s="241" t="s">
        <v>307</v>
      </c>
      <c r="C112" s="241" t="s">
        <v>92</v>
      </c>
      <c r="D112" s="243">
        <v>0.2</v>
      </c>
      <c r="E112" s="244">
        <v>50183</v>
      </c>
      <c r="F112" s="394">
        <f t="shared" si="4"/>
        <v>40146.400000000001</v>
      </c>
      <c r="G112" s="293" t="s">
        <v>309</v>
      </c>
      <c r="H112" s="312" t="s">
        <v>310</v>
      </c>
      <c r="I112" s="289" t="s">
        <v>347</v>
      </c>
      <c r="J112" s="256"/>
      <c r="K112" s="242" t="s">
        <v>338</v>
      </c>
      <c r="L112" s="242"/>
      <c r="M112" s="242"/>
      <c r="N112" s="242"/>
      <c r="O112" s="242"/>
      <c r="P112" s="242"/>
    </row>
    <row r="113" spans="1:16" ht="14" x14ac:dyDescent="0.35">
      <c r="A113" s="251" t="s">
        <v>308</v>
      </c>
      <c r="B113" s="241" t="s">
        <v>307</v>
      </c>
      <c r="C113" s="241" t="s">
        <v>108</v>
      </c>
      <c r="D113" s="243">
        <v>0.18</v>
      </c>
      <c r="E113" s="244">
        <v>111058</v>
      </c>
      <c r="F113" s="394">
        <f t="shared" si="4"/>
        <v>91067.56</v>
      </c>
      <c r="G113" s="293" t="s">
        <v>309</v>
      </c>
      <c r="H113" s="312" t="s">
        <v>310</v>
      </c>
      <c r="I113" s="289" t="s">
        <v>347</v>
      </c>
      <c r="J113" s="256"/>
      <c r="K113" s="242" t="s">
        <v>338</v>
      </c>
      <c r="L113" s="242"/>
      <c r="M113" s="242"/>
      <c r="N113" s="242"/>
      <c r="O113" s="242"/>
      <c r="P113" s="242"/>
    </row>
    <row r="114" spans="1:16" ht="14" x14ac:dyDescent="0.35">
      <c r="A114" s="251"/>
      <c r="B114" s="241"/>
      <c r="C114" s="241"/>
      <c r="D114" s="243"/>
      <c r="E114" s="244"/>
      <c r="F114" s="394">
        <f t="shared" si="4"/>
        <v>0</v>
      </c>
      <c r="G114" s="293"/>
      <c r="H114" s="312"/>
      <c r="I114" s="289"/>
      <c r="J114" s="256"/>
      <c r="K114" s="242"/>
      <c r="L114" s="242"/>
      <c r="M114" s="242"/>
      <c r="N114" s="242"/>
      <c r="O114" s="242"/>
      <c r="P114" s="242"/>
    </row>
    <row r="115" spans="1:16" ht="14" x14ac:dyDescent="0.35">
      <c r="A115" s="251" t="s">
        <v>125</v>
      </c>
      <c r="B115" s="241" t="s">
        <v>311</v>
      </c>
      <c r="C115" s="241" t="s">
        <v>92</v>
      </c>
      <c r="D115" s="243">
        <v>0.2</v>
      </c>
      <c r="E115" s="244">
        <v>50183</v>
      </c>
      <c r="F115" s="394">
        <f t="shared" si="4"/>
        <v>40146.400000000001</v>
      </c>
      <c r="G115" s="293" t="s">
        <v>312</v>
      </c>
      <c r="H115" s="312" t="s">
        <v>313</v>
      </c>
      <c r="I115" s="389" t="s">
        <v>340</v>
      </c>
      <c r="J115" s="257"/>
      <c r="K115" s="242"/>
      <c r="L115" s="242"/>
      <c r="M115" s="242" t="s">
        <v>190</v>
      </c>
      <c r="N115" s="242"/>
      <c r="O115" s="242"/>
      <c r="P115" s="242"/>
    </row>
    <row r="116" spans="1:16" ht="14" x14ac:dyDescent="0.35">
      <c r="A116" s="251" t="s">
        <v>125</v>
      </c>
      <c r="B116" s="241" t="s">
        <v>314</v>
      </c>
      <c r="C116" s="241" t="s">
        <v>108</v>
      </c>
      <c r="D116" s="243">
        <v>0.18</v>
      </c>
      <c r="E116" s="244">
        <v>111058</v>
      </c>
      <c r="F116" s="394">
        <f t="shared" si="4"/>
        <v>91067.56</v>
      </c>
      <c r="G116" s="293" t="s">
        <v>315</v>
      </c>
      <c r="H116" s="312" t="s">
        <v>316</v>
      </c>
      <c r="I116" s="389" t="s">
        <v>340</v>
      </c>
      <c r="J116" s="256"/>
      <c r="K116" s="242"/>
      <c r="L116" s="242"/>
      <c r="M116" s="242" t="s">
        <v>190</v>
      </c>
      <c r="N116" s="242"/>
      <c r="O116" s="242"/>
      <c r="P116" s="242"/>
    </row>
    <row r="117" spans="1:16" ht="14" x14ac:dyDescent="0.35">
      <c r="A117" s="251" t="s">
        <v>125</v>
      </c>
      <c r="B117" s="241" t="s">
        <v>317</v>
      </c>
      <c r="C117" s="241" t="s">
        <v>108</v>
      </c>
      <c r="D117" s="243">
        <v>0.18</v>
      </c>
      <c r="E117" s="244">
        <v>111058</v>
      </c>
      <c r="F117" s="394">
        <f t="shared" ref="F117" si="5">IFERROR(E117-E117*D117,"")</f>
        <v>91067.56</v>
      </c>
      <c r="G117" s="293" t="s">
        <v>318</v>
      </c>
      <c r="H117" s="312" t="s">
        <v>319</v>
      </c>
      <c r="I117" s="389" t="s">
        <v>225</v>
      </c>
      <c r="J117" s="256"/>
      <c r="K117" s="242"/>
      <c r="L117" s="242"/>
      <c r="M117" s="242" t="s">
        <v>190</v>
      </c>
      <c r="N117" s="242"/>
      <c r="O117" s="242"/>
      <c r="P117" s="242"/>
    </row>
    <row r="118" spans="1:16" ht="14" x14ac:dyDescent="0.35">
      <c r="A118" s="251" t="s">
        <v>125</v>
      </c>
      <c r="B118" s="241" t="s">
        <v>1004</v>
      </c>
      <c r="C118" s="241" t="s">
        <v>10</v>
      </c>
      <c r="D118" s="243">
        <v>0.2</v>
      </c>
      <c r="E118" s="244">
        <v>73431</v>
      </c>
      <c r="F118" s="394">
        <f t="shared" si="4"/>
        <v>58744.800000000003</v>
      </c>
      <c r="G118" s="293" t="s">
        <v>1006</v>
      </c>
      <c r="H118" s="312" t="s">
        <v>1007</v>
      </c>
      <c r="I118" s="289" t="s">
        <v>340</v>
      </c>
      <c r="J118" s="256"/>
      <c r="K118" s="242"/>
      <c r="L118" s="242"/>
      <c r="M118" s="242"/>
      <c r="N118" s="242"/>
      <c r="O118" s="242"/>
      <c r="P118" s="242"/>
    </row>
    <row r="119" spans="1:16" ht="14" x14ac:dyDescent="0.35">
      <c r="A119" s="251" t="s">
        <v>125</v>
      </c>
      <c r="B119" s="241" t="s">
        <v>320</v>
      </c>
      <c r="C119" s="241" t="s">
        <v>92</v>
      </c>
      <c r="D119" s="243">
        <v>0.2</v>
      </c>
      <c r="E119" s="244">
        <v>50183</v>
      </c>
      <c r="F119" s="394">
        <f t="shared" si="4"/>
        <v>40146.400000000001</v>
      </c>
      <c r="G119" s="293" t="s">
        <v>321</v>
      </c>
      <c r="H119" s="312" t="s">
        <v>322</v>
      </c>
      <c r="I119" s="289" t="s">
        <v>340</v>
      </c>
      <c r="J119" s="256"/>
      <c r="K119" s="242"/>
      <c r="L119" s="242"/>
      <c r="M119" s="242"/>
      <c r="N119" s="242"/>
      <c r="O119" s="242"/>
      <c r="P119" s="242"/>
    </row>
    <row r="120" spans="1:16" ht="14" x14ac:dyDescent="0.35">
      <c r="A120" s="251" t="s">
        <v>125</v>
      </c>
      <c r="B120" s="259" t="s">
        <v>323</v>
      </c>
      <c r="C120" s="241" t="s">
        <v>108</v>
      </c>
      <c r="D120" s="243">
        <v>0.18</v>
      </c>
      <c r="E120" s="244">
        <v>111058</v>
      </c>
      <c r="F120" s="394">
        <f t="shared" si="4"/>
        <v>91067.56</v>
      </c>
      <c r="G120" s="293" t="s">
        <v>324</v>
      </c>
      <c r="H120" s="312" t="s">
        <v>329</v>
      </c>
      <c r="I120" s="289" t="s">
        <v>340</v>
      </c>
      <c r="J120" s="256"/>
      <c r="K120" s="242"/>
      <c r="L120" s="242"/>
      <c r="M120" s="242"/>
      <c r="N120" s="242"/>
      <c r="O120" s="242"/>
      <c r="P120" s="242"/>
    </row>
    <row r="121" spans="1:16" ht="14" x14ac:dyDescent="0.35">
      <c r="A121" s="251" t="s">
        <v>125</v>
      </c>
      <c r="B121" s="241" t="s">
        <v>1005</v>
      </c>
      <c r="C121" s="241" t="s">
        <v>92</v>
      </c>
      <c r="D121" s="243">
        <v>0.2</v>
      </c>
      <c r="E121" s="244">
        <v>50183</v>
      </c>
      <c r="F121" s="394">
        <f t="shared" ref="F121" si="6">IFERROR(E121-E121*D121,"")</f>
        <v>40146.400000000001</v>
      </c>
      <c r="G121" s="293" t="s">
        <v>1008</v>
      </c>
      <c r="H121" s="312" t="s">
        <v>1009</v>
      </c>
      <c r="I121" s="289" t="s">
        <v>225</v>
      </c>
      <c r="J121" s="256"/>
      <c r="K121" s="242"/>
      <c r="L121" s="242"/>
      <c r="M121" s="242"/>
      <c r="N121" s="242"/>
      <c r="O121" s="242"/>
      <c r="P121" s="242"/>
    </row>
    <row r="122" spans="1:16" ht="14" x14ac:dyDescent="0.35">
      <c r="A122" s="251" t="s">
        <v>125</v>
      </c>
      <c r="B122" s="241" t="s">
        <v>325</v>
      </c>
      <c r="C122" s="241" t="s">
        <v>6</v>
      </c>
      <c r="D122" s="243">
        <v>0.2</v>
      </c>
      <c r="E122" s="249">
        <v>119066</v>
      </c>
      <c r="F122" s="394">
        <f t="shared" si="4"/>
        <v>95252.800000000003</v>
      </c>
      <c r="G122" s="293" t="s">
        <v>326</v>
      </c>
      <c r="H122" s="312" t="s">
        <v>330</v>
      </c>
      <c r="I122" s="289" t="s">
        <v>340</v>
      </c>
      <c r="J122" s="256"/>
      <c r="K122" s="242"/>
      <c r="L122" s="242"/>
      <c r="M122" s="242"/>
      <c r="N122" s="251"/>
      <c r="O122" s="251"/>
      <c r="P122" s="242"/>
    </row>
    <row r="123" spans="1:16" ht="14" x14ac:dyDescent="0.35">
      <c r="A123" s="251" t="s">
        <v>125</v>
      </c>
      <c r="B123" s="241" t="s">
        <v>327</v>
      </c>
      <c r="C123" s="241" t="s">
        <v>108</v>
      </c>
      <c r="D123" s="243">
        <v>0.2</v>
      </c>
      <c r="E123" s="244">
        <v>111058</v>
      </c>
      <c r="F123" s="394">
        <f t="shared" si="4"/>
        <v>88846.399999999994</v>
      </c>
      <c r="G123" s="293" t="s">
        <v>328</v>
      </c>
      <c r="H123" s="312" t="s">
        <v>275</v>
      </c>
      <c r="I123" s="289" t="s">
        <v>340</v>
      </c>
      <c r="J123" s="256"/>
      <c r="K123" s="242"/>
      <c r="L123" s="242"/>
      <c r="M123" s="242"/>
      <c r="N123" s="242"/>
      <c r="O123" s="242"/>
      <c r="P123" s="242"/>
    </row>
    <row r="124" spans="1:16" ht="14" x14ac:dyDescent="0.35">
      <c r="A124" s="251"/>
      <c r="B124" s="241"/>
      <c r="C124" s="241"/>
      <c r="D124" s="243"/>
      <c r="E124" s="244"/>
      <c r="F124" s="394">
        <f t="shared" si="4"/>
        <v>0</v>
      </c>
      <c r="G124" s="293"/>
      <c r="H124" s="312"/>
      <c r="I124" s="289"/>
      <c r="J124" s="256"/>
      <c r="K124" s="242"/>
      <c r="L124" s="242"/>
      <c r="M124" s="242"/>
      <c r="N124" s="242"/>
      <c r="O124" s="242"/>
      <c r="P124" s="242"/>
    </row>
    <row r="125" spans="1:16" ht="14" collapsed="1" x14ac:dyDescent="0.35">
      <c r="A125" s="251" t="s">
        <v>331</v>
      </c>
      <c r="B125" s="241" t="s">
        <v>332</v>
      </c>
      <c r="C125" s="241" t="s">
        <v>333</v>
      </c>
      <c r="D125" s="243">
        <v>0.15</v>
      </c>
      <c r="E125" s="272">
        <v>24549</v>
      </c>
      <c r="F125" s="394">
        <f t="shared" si="4"/>
        <v>20866.650000000001</v>
      </c>
      <c r="G125" s="293" t="s">
        <v>334</v>
      </c>
      <c r="H125" s="312" t="s">
        <v>334</v>
      </c>
      <c r="I125" s="289" t="s">
        <v>342</v>
      </c>
      <c r="J125" s="256"/>
      <c r="K125" s="242"/>
      <c r="L125" s="242"/>
      <c r="M125" s="242"/>
      <c r="N125" s="251"/>
      <c r="O125" s="251"/>
      <c r="P125" s="242"/>
    </row>
    <row r="126" spans="1:16" ht="14" x14ac:dyDescent="0.35">
      <c r="A126" s="251" t="s">
        <v>331</v>
      </c>
      <c r="B126" s="241" t="s">
        <v>335</v>
      </c>
      <c r="C126" s="241" t="s">
        <v>108</v>
      </c>
      <c r="D126" s="243">
        <v>0.2</v>
      </c>
      <c r="E126" s="244">
        <v>111058</v>
      </c>
      <c r="F126" s="394">
        <f t="shared" si="4"/>
        <v>88846.399999999994</v>
      </c>
      <c r="G126" s="293" t="s">
        <v>336</v>
      </c>
      <c r="H126" s="312" t="s">
        <v>336</v>
      </c>
      <c r="I126" s="289" t="s">
        <v>343</v>
      </c>
      <c r="J126" s="256"/>
      <c r="K126" s="242"/>
      <c r="L126" s="242"/>
      <c r="M126" s="242"/>
      <c r="N126" s="242"/>
      <c r="O126" s="242"/>
      <c r="P126" s="242"/>
    </row>
    <row r="127" spans="1:16" ht="14" x14ac:dyDescent="0.35">
      <c r="A127" s="251"/>
      <c r="B127" s="241"/>
      <c r="C127" s="241"/>
      <c r="D127" s="243"/>
      <c r="E127" s="244"/>
      <c r="F127" s="394">
        <f t="shared" si="4"/>
        <v>0</v>
      </c>
      <c r="G127" s="293"/>
      <c r="H127" s="312"/>
      <c r="I127" s="289"/>
      <c r="J127" s="256"/>
      <c r="K127" s="242"/>
      <c r="L127" s="242"/>
      <c r="M127" s="242"/>
      <c r="N127" s="242"/>
      <c r="O127" s="242"/>
      <c r="P127" s="242"/>
    </row>
    <row r="128" spans="1:16" ht="14" x14ac:dyDescent="0.35">
      <c r="A128" s="251" t="s">
        <v>337</v>
      </c>
      <c r="B128" s="241"/>
      <c r="C128" s="241" t="s">
        <v>10</v>
      </c>
      <c r="D128" s="243">
        <v>0.2</v>
      </c>
      <c r="E128" s="244">
        <v>73431</v>
      </c>
      <c r="F128" s="394">
        <f t="shared" si="4"/>
        <v>58744.800000000003</v>
      </c>
      <c r="G128" s="293"/>
      <c r="H128" s="312" t="s">
        <v>345</v>
      </c>
      <c r="I128" s="289" t="s">
        <v>344</v>
      </c>
      <c r="J128" s="256"/>
      <c r="K128" s="242"/>
      <c r="L128" s="242"/>
      <c r="M128" s="242"/>
      <c r="N128" s="242"/>
      <c r="O128" s="251"/>
      <c r="P128" s="242"/>
    </row>
    <row r="129" spans="1:16" ht="14" x14ac:dyDescent="0.35">
      <c r="A129" s="251" t="s">
        <v>337</v>
      </c>
      <c r="B129" s="267"/>
      <c r="C129" s="241" t="s">
        <v>92</v>
      </c>
      <c r="D129" s="243">
        <v>0.2</v>
      </c>
      <c r="E129" s="244">
        <v>50183</v>
      </c>
      <c r="F129" s="394">
        <f t="shared" si="4"/>
        <v>40146.400000000001</v>
      </c>
      <c r="G129" s="293"/>
      <c r="H129" s="312" t="s">
        <v>345</v>
      </c>
      <c r="I129" s="289" t="s">
        <v>344</v>
      </c>
      <c r="J129" s="256"/>
      <c r="K129" s="242"/>
      <c r="L129" s="242"/>
      <c r="M129" s="242"/>
      <c r="N129" s="242"/>
      <c r="O129" s="251"/>
      <c r="P129" s="242"/>
    </row>
    <row r="130" spans="1:16" ht="14" x14ac:dyDescent="0.35">
      <c r="A130" s="251" t="s">
        <v>337</v>
      </c>
      <c r="B130" s="259"/>
      <c r="C130" s="241" t="s">
        <v>108</v>
      </c>
      <c r="D130" s="243">
        <v>0.1</v>
      </c>
      <c r="E130" s="244">
        <v>111058</v>
      </c>
      <c r="F130" s="394">
        <f t="shared" si="4"/>
        <v>99952.2</v>
      </c>
      <c r="G130" s="293"/>
      <c r="H130" s="312" t="s">
        <v>345</v>
      </c>
      <c r="I130" s="289" t="s">
        <v>344</v>
      </c>
      <c r="J130" s="256"/>
      <c r="K130" s="242"/>
      <c r="L130" s="242"/>
      <c r="M130" s="242"/>
      <c r="N130" s="242"/>
      <c r="O130" s="251"/>
      <c r="P130" s="242"/>
    </row>
    <row r="131" spans="1:16" ht="14" x14ac:dyDescent="0.35">
      <c r="A131" s="251"/>
      <c r="B131" s="259"/>
      <c r="C131" s="241"/>
      <c r="D131" s="243"/>
      <c r="E131" s="244"/>
      <c r="F131" s="394">
        <f t="shared" si="4"/>
        <v>0</v>
      </c>
      <c r="G131" s="293"/>
      <c r="H131" s="312"/>
      <c r="I131" s="289"/>
      <c r="J131" s="256"/>
      <c r="K131" s="242"/>
      <c r="L131" s="242"/>
      <c r="M131" s="242"/>
      <c r="N131" s="242"/>
      <c r="O131" s="251"/>
      <c r="P131" s="242"/>
    </row>
    <row r="132" spans="1:16" ht="28" x14ac:dyDescent="0.35">
      <c r="A132" s="258" t="s">
        <v>142</v>
      </c>
      <c r="B132" s="259">
        <v>2512</v>
      </c>
      <c r="C132" s="259" t="s">
        <v>6</v>
      </c>
      <c r="D132" s="260">
        <v>0.2</v>
      </c>
      <c r="E132" s="261">
        <v>119066</v>
      </c>
      <c r="F132" s="394">
        <f t="shared" si="4"/>
        <v>95252.800000000003</v>
      </c>
      <c r="G132" s="291" t="s">
        <v>519</v>
      </c>
      <c r="H132" s="312" t="s">
        <v>520</v>
      </c>
      <c r="I132" s="289" t="s">
        <v>225</v>
      </c>
      <c r="J132" s="428" t="s">
        <v>765</v>
      </c>
      <c r="K132" s="271" t="s">
        <v>594</v>
      </c>
      <c r="L132" s="242"/>
      <c r="M132" s="242"/>
      <c r="N132" s="242"/>
      <c r="O132" s="251"/>
      <c r="P132" s="242"/>
    </row>
    <row r="133" spans="1:16" ht="28" x14ac:dyDescent="0.35">
      <c r="A133" s="331" t="s">
        <v>142</v>
      </c>
      <c r="B133" s="332">
        <v>2514</v>
      </c>
      <c r="C133" s="259" t="s">
        <v>6</v>
      </c>
      <c r="D133" s="260">
        <v>0.2</v>
      </c>
      <c r="E133" s="261">
        <v>119066</v>
      </c>
      <c r="F133" s="394">
        <f t="shared" si="4"/>
        <v>95252.800000000003</v>
      </c>
      <c r="G133" s="291" t="s">
        <v>915</v>
      </c>
      <c r="H133" s="312" t="s">
        <v>916</v>
      </c>
      <c r="I133" s="389" t="s">
        <v>225</v>
      </c>
      <c r="J133" s="428" t="s">
        <v>923</v>
      </c>
      <c r="K133" s="271" t="s">
        <v>594</v>
      </c>
      <c r="L133" s="242"/>
      <c r="M133" s="242" t="s">
        <v>190</v>
      </c>
      <c r="N133" s="242"/>
      <c r="O133" s="251"/>
      <c r="P133" s="242"/>
    </row>
    <row r="134" spans="1:16" ht="14" x14ac:dyDescent="0.35">
      <c r="A134" s="258" t="s">
        <v>142</v>
      </c>
      <c r="B134" s="259">
        <v>2514</v>
      </c>
      <c r="C134" s="259" t="s">
        <v>108</v>
      </c>
      <c r="D134" s="260">
        <v>0.2</v>
      </c>
      <c r="E134" s="262">
        <v>111058</v>
      </c>
      <c r="F134" s="394">
        <f t="shared" si="4"/>
        <v>88846.399999999994</v>
      </c>
      <c r="G134" s="291" t="s">
        <v>524</v>
      </c>
      <c r="H134" s="312" t="s">
        <v>523</v>
      </c>
      <c r="I134" s="289" t="s">
        <v>348</v>
      </c>
      <c r="J134" s="428" t="s">
        <v>348</v>
      </c>
      <c r="K134" s="242"/>
      <c r="L134" s="242"/>
      <c r="M134" s="242"/>
      <c r="N134" s="251"/>
      <c r="O134" s="251"/>
      <c r="P134" s="242"/>
    </row>
    <row r="135" spans="1:16" ht="14" x14ac:dyDescent="0.35">
      <c r="A135" s="258" t="s">
        <v>142</v>
      </c>
      <c r="B135" s="259">
        <v>2515</v>
      </c>
      <c r="C135" s="259" t="s">
        <v>7</v>
      </c>
      <c r="D135" s="260">
        <v>0.2</v>
      </c>
      <c r="E135" s="262">
        <v>107205</v>
      </c>
      <c r="F135" s="394">
        <f t="shared" si="4"/>
        <v>85764</v>
      </c>
      <c r="G135" s="291" t="s">
        <v>525</v>
      </c>
      <c r="H135" s="312" t="s">
        <v>526</v>
      </c>
      <c r="I135" s="289" t="s">
        <v>348</v>
      </c>
      <c r="J135" s="256"/>
      <c r="K135" s="242"/>
      <c r="L135" s="242"/>
      <c r="M135" s="242"/>
      <c r="N135" s="251"/>
      <c r="O135" s="251"/>
      <c r="P135" s="242"/>
    </row>
    <row r="136" spans="1:16" ht="14" x14ac:dyDescent="0.35">
      <c r="A136" s="258" t="s">
        <v>142</v>
      </c>
      <c r="B136" s="259">
        <v>2519</v>
      </c>
      <c r="C136" s="259" t="s">
        <v>108</v>
      </c>
      <c r="D136" s="260">
        <v>0.2</v>
      </c>
      <c r="E136" s="262">
        <v>111058</v>
      </c>
      <c r="F136" s="394">
        <f t="shared" si="4"/>
        <v>88846.399999999994</v>
      </c>
      <c r="G136" s="291" t="s">
        <v>527</v>
      </c>
      <c r="H136" s="312" t="s">
        <v>528</v>
      </c>
      <c r="I136" s="289" t="s">
        <v>348</v>
      </c>
      <c r="J136" s="256"/>
      <c r="K136" s="242"/>
      <c r="L136" s="242"/>
      <c r="M136" s="242"/>
      <c r="N136" s="251"/>
      <c r="O136" s="251"/>
      <c r="P136" s="242"/>
    </row>
    <row r="137" spans="1:16" ht="28" x14ac:dyDescent="0.35">
      <c r="A137" s="258" t="s">
        <v>142</v>
      </c>
      <c r="B137" s="259">
        <v>2520</v>
      </c>
      <c r="C137" s="259" t="s">
        <v>7</v>
      </c>
      <c r="D137" s="260">
        <v>0.2</v>
      </c>
      <c r="E137" s="262">
        <v>107205</v>
      </c>
      <c r="F137" s="394">
        <f t="shared" si="4"/>
        <v>85764</v>
      </c>
      <c r="G137" s="291" t="s">
        <v>598</v>
      </c>
      <c r="H137" s="312" t="s">
        <v>599</v>
      </c>
      <c r="I137" s="289" t="s">
        <v>340</v>
      </c>
      <c r="J137" s="256"/>
      <c r="K137" s="271" t="s">
        <v>600</v>
      </c>
      <c r="L137" s="242"/>
      <c r="M137" s="242"/>
      <c r="N137" s="251"/>
      <c r="O137" s="251"/>
      <c r="P137" s="242"/>
    </row>
    <row r="138" spans="1:16" ht="14" x14ac:dyDescent="0.35">
      <c r="A138" s="258" t="s">
        <v>142</v>
      </c>
      <c r="B138" s="259">
        <v>2522</v>
      </c>
      <c r="C138" s="259" t="s">
        <v>6</v>
      </c>
      <c r="D138" s="260">
        <v>0.2</v>
      </c>
      <c r="E138" s="261">
        <v>119066</v>
      </c>
      <c r="F138" s="394">
        <f t="shared" si="4"/>
        <v>95252.800000000003</v>
      </c>
      <c r="G138" s="291" t="s">
        <v>595</v>
      </c>
      <c r="H138" s="312" t="s">
        <v>596</v>
      </c>
      <c r="I138" s="289" t="s">
        <v>340</v>
      </c>
      <c r="J138" s="256"/>
      <c r="K138" s="242"/>
      <c r="L138" s="242"/>
      <c r="M138" s="242"/>
      <c r="N138" s="251"/>
      <c r="O138" s="251"/>
      <c r="P138" s="242"/>
    </row>
    <row r="139" spans="1:16" ht="14" x14ac:dyDescent="0.35">
      <c r="A139" s="258" t="s">
        <v>142</v>
      </c>
      <c r="B139" s="259">
        <v>2523</v>
      </c>
      <c r="C139" s="259" t="s">
        <v>7</v>
      </c>
      <c r="D139" s="260">
        <v>0.2</v>
      </c>
      <c r="E139" s="262">
        <v>107205</v>
      </c>
      <c r="F139" s="394">
        <f t="shared" si="4"/>
        <v>85764</v>
      </c>
      <c r="G139" s="291" t="s">
        <v>529</v>
      </c>
      <c r="H139" s="312" t="s">
        <v>530</v>
      </c>
      <c r="I139" s="289" t="s">
        <v>348</v>
      </c>
      <c r="J139" s="256"/>
      <c r="K139" s="242"/>
      <c r="L139" s="242"/>
      <c r="M139" s="242"/>
      <c r="N139" s="251"/>
      <c r="O139" s="251"/>
      <c r="P139" s="242"/>
    </row>
    <row r="140" spans="1:16" ht="28" x14ac:dyDescent="0.35">
      <c r="A140" s="258" t="s">
        <v>142</v>
      </c>
      <c r="B140" s="259">
        <v>2524</v>
      </c>
      <c r="C140" s="259" t="s">
        <v>108</v>
      </c>
      <c r="D140" s="260">
        <v>0.2</v>
      </c>
      <c r="E140" s="262">
        <v>111058</v>
      </c>
      <c r="F140" s="394">
        <f t="shared" si="4"/>
        <v>88846.399999999994</v>
      </c>
      <c r="G140" s="291" t="s">
        <v>531</v>
      </c>
      <c r="H140" s="312" t="s">
        <v>532</v>
      </c>
      <c r="I140" s="289" t="s">
        <v>225</v>
      </c>
      <c r="J140" s="256"/>
      <c r="K140" s="271" t="s">
        <v>601</v>
      </c>
      <c r="L140" s="242"/>
      <c r="M140" s="242"/>
      <c r="N140" s="251"/>
      <c r="O140" s="251"/>
      <c r="P140" s="242"/>
    </row>
    <row r="141" spans="1:16" ht="28" x14ac:dyDescent="0.35">
      <c r="A141" s="258" t="s">
        <v>142</v>
      </c>
      <c r="B141" s="259">
        <v>2525</v>
      </c>
      <c r="C141" s="259" t="s">
        <v>6</v>
      </c>
      <c r="D141" s="260">
        <v>0.2</v>
      </c>
      <c r="E141" s="261">
        <v>119066</v>
      </c>
      <c r="F141" s="394">
        <f t="shared" si="4"/>
        <v>95252.800000000003</v>
      </c>
      <c r="G141" s="291" t="s">
        <v>533</v>
      </c>
      <c r="H141" s="312" t="s">
        <v>534</v>
      </c>
      <c r="I141" s="289" t="s">
        <v>645</v>
      </c>
      <c r="J141" s="256"/>
      <c r="K141" s="271" t="s">
        <v>602</v>
      </c>
      <c r="L141" s="242"/>
      <c r="M141" s="242"/>
      <c r="N141" s="251"/>
      <c r="O141" s="251"/>
      <c r="P141" s="242"/>
    </row>
    <row r="142" spans="1:16" ht="14" x14ac:dyDescent="0.35">
      <c r="A142" s="258" t="s">
        <v>142</v>
      </c>
      <c r="B142" s="259">
        <v>2526</v>
      </c>
      <c r="C142" s="259" t="s">
        <v>7</v>
      </c>
      <c r="D142" s="260">
        <v>0.2</v>
      </c>
      <c r="E142" s="262">
        <v>107205</v>
      </c>
      <c r="F142" s="394">
        <f t="shared" si="4"/>
        <v>85764</v>
      </c>
      <c r="G142" s="291" t="s">
        <v>535</v>
      </c>
      <c r="H142" s="312" t="s">
        <v>536</v>
      </c>
      <c r="I142" s="289" t="s">
        <v>340</v>
      </c>
      <c r="J142" s="256"/>
      <c r="K142" s="242"/>
      <c r="L142" s="242"/>
      <c r="M142" s="242"/>
      <c r="N142" s="242"/>
      <c r="O142" s="242"/>
      <c r="P142" s="242"/>
    </row>
    <row r="143" spans="1:16" ht="14" x14ac:dyDescent="0.35">
      <c r="A143" s="258"/>
      <c r="B143" s="259"/>
      <c r="C143" s="311"/>
      <c r="D143" s="260"/>
      <c r="E143" s="262"/>
      <c r="F143" s="394">
        <f t="shared" si="4"/>
        <v>0</v>
      </c>
      <c r="G143" s="312"/>
      <c r="H143" s="421"/>
      <c r="I143" s="289"/>
      <c r="J143" s="256"/>
      <c r="K143" s="242"/>
      <c r="L143" s="242"/>
      <c r="M143" s="242"/>
      <c r="N143" s="242"/>
      <c r="O143" s="242"/>
      <c r="P143" s="242"/>
    </row>
    <row r="144" spans="1:16" ht="14" x14ac:dyDescent="0.35">
      <c r="A144" s="251" t="s">
        <v>521</v>
      </c>
      <c r="B144" s="241" t="s">
        <v>597</v>
      </c>
      <c r="C144" s="263" t="s">
        <v>632</v>
      </c>
      <c r="D144" s="243">
        <v>0.18</v>
      </c>
      <c r="E144" s="264">
        <v>66500</v>
      </c>
      <c r="F144" s="394">
        <f t="shared" si="4"/>
        <v>54530</v>
      </c>
      <c r="G144" s="464" t="s">
        <v>636</v>
      </c>
      <c r="H144" s="465"/>
      <c r="I144" s="289" t="s">
        <v>225</v>
      </c>
      <c r="J144" s="256" t="s">
        <v>726</v>
      </c>
      <c r="K144" s="242"/>
      <c r="L144" s="242"/>
      <c r="M144" s="242"/>
      <c r="N144" s="242"/>
      <c r="O144" s="242"/>
      <c r="P144" s="242"/>
    </row>
    <row r="145" spans="1:16" ht="14" x14ac:dyDescent="0.35">
      <c r="A145" s="251" t="s">
        <v>521</v>
      </c>
      <c r="B145" s="241" t="s">
        <v>637</v>
      </c>
      <c r="C145" s="241" t="s">
        <v>92</v>
      </c>
      <c r="D145" s="243">
        <v>0.18</v>
      </c>
      <c r="E145" s="244">
        <v>50183</v>
      </c>
      <c r="F145" s="394">
        <f t="shared" si="4"/>
        <v>41150.06</v>
      </c>
      <c r="G145" s="464" t="s">
        <v>927</v>
      </c>
      <c r="H145" s="465"/>
      <c r="I145" s="389" t="s">
        <v>340</v>
      </c>
      <c r="J145" s="461" t="s">
        <v>926</v>
      </c>
      <c r="K145" s="242"/>
      <c r="L145" s="242"/>
      <c r="M145" s="242" t="s">
        <v>190</v>
      </c>
      <c r="N145" s="242"/>
      <c r="O145" s="242"/>
      <c r="P145" s="242"/>
    </row>
    <row r="146" spans="1:16" ht="14" x14ac:dyDescent="0.35">
      <c r="A146" s="251" t="s">
        <v>521</v>
      </c>
      <c r="B146" s="241" t="s">
        <v>637</v>
      </c>
      <c r="C146" s="263" t="s">
        <v>632</v>
      </c>
      <c r="D146" s="243">
        <v>0.18</v>
      </c>
      <c r="E146" s="264">
        <v>70000</v>
      </c>
      <c r="F146" s="394">
        <f t="shared" si="4"/>
        <v>57400</v>
      </c>
      <c r="G146" s="464" t="s">
        <v>927</v>
      </c>
      <c r="H146" s="465"/>
      <c r="I146" s="389" t="s">
        <v>225</v>
      </c>
      <c r="J146" s="462"/>
      <c r="K146" s="242"/>
      <c r="L146" s="242"/>
      <c r="M146" s="242" t="s">
        <v>190</v>
      </c>
      <c r="N146" s="242"/>
      <c r="O146" s="242"/>
      <c r="P146" s="242"/>
    </row>
    <row r="147" spans="1:16" ht="14" x14ac:dyDescent="0.35">
      <c r="A147" s="251" t="s">
        <v>521</v>
      </c>
      <c r="B147" s="241" t="s">
        <v>638</v>
      </c>
      <c r="C147" s="241" t="s">
        <v>10</v>
      </c>
      <c r="D147" s="243">
        <v>0.18</v>
      </c>
      <c r="E147" s="244">
        <v>73431</v>
      </c>
      <c r="F147" s="394">
        <f t="shared" si="4"/>
        <v>60213.42</v>
      </c>
      <c r="G147" s="464" t="s">
        <v>644</v>
      </c>
      <c r="H147" s="465"/>
      <c r="I147" s="289" t="s">
        <v>340</v>
      </c>
      <c r="J147" s="462"/>
      <c r="K147" s="242"/>
      <c r="L147" s="242"/>
      <c r="M147" s="242" t="s">
        <v>190</v>
      </c>
      <c r="N147" s="242"/>
      <c r="O147" s="242"/>
      <c r="P147" s="242"/>
    </row>
    <row r="148" spans="1:16" ht="14" x14ac:dyDescent="0.35">
      <c r="A148" s="251" t="s">
        <v>521</v>
      </c>
      <c r="B148" s="241" t="s">
        <v>639</v>
      </c>
      <c r="C148" s="241" t="s">
        <v>10</v>
      </c>
      <c r="D148" s="243">
        <v>0.18</v>
      </c>
      <c r="E148" s="244">
        <v>73431</v>
      </c>
      <c r="F148" s="394">
        <f t="shared" ref="F148:F187" si="7">IFERROR(E148-E148*D148,"")</f>
        <v>60213.42</v>
      </c>
      <c r="G148" s="464" t="s">
        <v>641</v>
      </c>
      <c r="H148" s="465"/>
      <c r="I148" s="289" t="s">
        <v>340</v>
      </c>
      <c r="J148" s="462"/>
      <c r="K148" s="242"/>
      <c r="L148" s="242"/>
      <c r="M148" s="242"/>
      <c r="N148" s="242"/>
      <c r="O148" s="242"/>
      <c r="P148" s="242"/>
    </row>
    <row r="149" spans="1:16" ht="14" x14ac:dyDescent="0.35">
      <c r="A149" s="251" t="s">
        <v>521</v>
      </c>
      <c r="B149" s="241" t="s">
        <v>640</v>
      </c>
      <c r="C149" s="263" t="s">
        <v>632</v>
      </c>
      <c r="D149" s="243">
        <v>0.18</v>
      </c>
      <c r="E149" s="264">
        <v>66500</v>
      </c>
      <c r="F149" s="394">
        <f t="shared" si="7"/>
        <v>54530</v>
      </c>
      <c r="G149" s="464" t="s">
        <v>643</v>
      </c>
      <c r="H149" s="465"/>
      <c r="I149" s="289" t="s">
        <v>225</v>
      </c>
      <c r="J149" s="463"/>
      <c r="K149" s="242"/>
      <c r="L149" s="242"/>
      <c r="M149" s="242"/>
      <c r="N149" s="242"/>
      <c r="O149" s="242"/>
      <c r="P149" s="242"/>
    </row>
    <row r="150" spans="1:16" ht="14" x14ac:dyDescent="0.35">
      <c r="A150" s="251"/>
      <c r="B150" s="241"/>
      <c r="C150" s="263"/>
      <c r="D150" s="243"/>
      <c r="E150" s="264"/>
      <c r="F150" s="394">
        <f t="shared" si="7"/>
        <v>0</v>
      </c>
      <c r="G150" s="294"/>
      <c r="H150" s="313"/>
      <c r="I150" s="289"/>
      <c r="J150" s="256"/>
      <c r="K150" s="242"/>
      <c r="L150" s="242"/>
      <c r="M150" s="242"/>
      <c r="N150" s="242"/>
      <c r="O150" s="242"/>
      <c r="P150" s="242"/>
    </row>
    <row r="151" spans="1:16" ht="19.75" customHeight="1" x14ac:dyDescent="0.35">
      <c r="A151" s="251" t="s">
        <v>648</v>
      </c>
      <c r="B151" s="241" t="s">
        <v>759</v>
      </c>
      <c r="C151" s="251" t="s">
        <v>462</v>
      </c>
      <c r="D151" s="243">
        <v>0.12</v>
      </c>
      <c r="E151" s="272">
        <v>24549</v>
      </c>
      <c r="F151" s="394">
        <f t="shared" si="7"/>
        <v>21603.119999999999</v>
      </c>
      <c r="G151" s="464" t="s">
        <v>910</v>
      </c>
      <c r="H151" s="465"/>
      <c r="I151" s="289" t="s">
        <v>1003</v>
      </c>
      <c r="J151" s="256" t="s">
        <v>706</v>
      </c>
      <c r="K151" s="242"/>
      <c r="L151" s="242"/>
      <c r="M151" s="242"/>
      <c r="N151" s="242"/>
      <c r="O151" s="242"/>
      <c r="P151" s="242"/>
    </row>
    <row r="152" spans="1:16" ht="19.75" customHeight="1" x14ac:dyDescent="0.35">
      <c r="A152" s="251" t="s">
        <v>648</v>
      </c>
      <c r="B152" s="241" t="s">
        <v>639</v>
      </c>
      <c r="C152" s="251" t="s">
        <v>462</v>
      </c>
      <c r="D152" s="243">
        <v>0.12</v>
      </c>
      <c r="E152" s="272">
        <v>24549</v>
      </c>
      <c r="F152" s="394">
        <f t="shared" si="7"/>
        <v>21603.119999999999</v>
      </c>
      <c r="G152" s="464" t="s">
        <v>641</v>
      </c>
      <c r="H152" s="465"/>
      <c r="I152" s="289" t="s">
        <v>1003</v>
      </c>
      <c r="J152" s="256" t="s">
        <v>706</v>
      </c>
      <c r="K152" s="242"/>
      <c r="L152" s="242"/>
      <c r="M152" s="242"/>
      <c r="N152" s="242"/>
      <c r="O152" s="242"/>
      <c r="P152" s="242"/>
    </row>
    <row r="153" spans="1:16" ht="6.65" customHeight="1" x14ac:dyDescent="0.35">
      <c r="A153" s="251"/>
      <c r="B153" s="241"/>
      <c r="C153" s="251"/>
      <c r="D153" s="243"/>
      <c r="E153" s="264"/>
      <c r="F153" s="394">
        <f t="shared" si="7"/>
        <v>0</v>
      </c>
      <c r="G153" s="294"/>
      <c r="H153" s="313"/>
      <c r="I153" s="289"/>
      <c r="J153" s="256"/>
      <c r="K153" s="242"/>
      <c r="L153" s="242"/>
      <c r="M153" s="242"/>
      <c r="N153" s="242"/>
      <c r="O153" s="242"/>
      <c r="P153" s="242"/>
    </row>
    <row r="154" spans="1:16" ht="19.75" customHeight="1" x14ac:dyDescent="0.3">
      <c r="A154" s="251" t="s">
        <v>649</v>
      </c>
      <c r="B154" s="241" t="s">
        <v>637</v>
      </c>
      <c r="C154" s="273" t="s">
        <v>758</v>
      </c>
      <c r="D154" s="243">
        <v>0.1</v>
      </c>
      <c r="E154" s="327">
        <v>37500</v>
      </c>
      <c r="F154" s="394">
        <f t="shared" si="7"/>
        <v>33750</v>
      </c>
      <c r="G154" s="293" t="s">
        <v>907</v>
      </c>
      <c r="H154" s="294" t="s">
        <v>642</v>
      </c>
      <c r="I154" s="289" t="s">
        <v>1001</v>
      </c>
      <c r="J154" s="486" t="s">
        <v>338</v>
      </c>
      <c r="K154" s="466" t="s">
        <v>913</v>
      </c>
      <c r="L154" s="242"/>
      <c r="M154" s="242" t="s">
        <v>190</v>
      </c>
      <c r="N154" s="242"/>
      <c r="O154" s="242"/>
      <c r="P154" s="242"/>
    </row>
    <row r="155" spans="1:16" ht="19.75" customHeight="1" x14ac:dyDescent="0.35">
      <c r="A155" s="251" t="s">
        <v>649</v>
      </c>
      <c r="B155" s="241" t="s">
        <v>637</v>
      </c>
      <c r="C155" s="273" t="s">
        <v>760</v>
      </c>
      <c r="D155" s="243">
        <v>0.1</v>
      </c>
      <c r="E155" s="274">
        <v>36111</v>
      </c>
      <c r="F155" s="394">
        <f t="shared" si="7"/>
        <v>32499.9</v>
      </c>
      <c r="G155" s="293" t="s">
        <v>907</v>
      </c>
      <c r="H155" s="294" t="s">
        <v>642</v>
      </c>
      <c r="I155" s="289" t="s">
        <v>1001</v>
      </c>
      <c r="J155" s="487"/>
      <c r="K155" s="485"/>
      <c r="L155" s="251"/>
      <c r="M155" s="242" t="s">
        <v>190</v>
      </c>
      <c r="N155" s="242"/>
      <c r="O155" s="242"/>
      <c r="P155" s="242"/>
    </row>
    <row r="156" spans="1:16" ht="19.75" customHeight="1" x14ac:dyDescent="0.35">
      <c r="A156" s="251" t="s">
        <v>649</v>
      </c>
      <c r="B156" s="241" t="s">
        <v>638</v>
      </c>
      <c r="C156" s="273" t="s">
        <v>371</v>
      </c>
      <c r="D156" s="243">
        <v>0.1</v>
      </c>
      <c r="E156" s="275">
        <v>50400</v>
      </c>
      <c r="F156" s="394">
        <f t="shared" si="7"/>
        <v>45360</v>
      </c>
      <c r="G156" s="293" t="s">
        <v>908</v>
      </c>
      <c r="H156" s="294" t="s">
        <v>644</v>
      </c>
      <c r="I156" s="289" t="s">
        <v>1001</v>
      </c>
      <c r="J156" s="256"/>
      <c r="K156" s="251"/>
      <c r="L156" s="251"/>
      <c r="M156" s="242" t="s">
        <v>190</v>
      </c>
      <c r="N156" s="242"/>
      <c r="O156" s="251"/>
      <c r="P156" s="242"/>
    </row>
    <row r="157" spans="1:16" ht="19.75" customHeight="1" x14ac:dyDescent="0.35">
      <c r="A157" s="251" t="s">
        <v>649</v>
      </c>
      <c r="B157" s="241" t="s">
        <v>759</v>
      </c>
      <c r="C157" s="273" t="s">
        <v>370</v>
      </c>
      <c r="D157" s="243">
        <v>0.1</v>
      </c>
      <c r="E157" s="275">
        <v>49500</v>
      </c>
      <c r="F157" s="394">
        <f t="shared" si="7"/>
        <v>44550</v>
      </c>
      <c r="G157" s="293" t="s">
        <v>909</v>
      </c>
      <c r="H157" s="294" t="s">
        <v>910</v>
      </c>
      <c r="I157" s="289" t="s">
        <v>1001</v>
      </c>
      <c r="J157" s="256"/>
      <c r="K157" s="251"/>
      <c r="L157" s="251"/>
      <c r="M157" s="242" t="s">
        <v>190</v>
      </c>
      <c r="N157" s="242"/>
      <c r="O157" s="251"/>
      <c r="P157" s="242"/>
    </row>
    <row r="158" spans="1:16" ht="19.75" customHeight="1" x14ac:dyDescent="0.35">
      <c r="A158" s="251" t="s">
        <v>649</v>
      </c>
      <c r="B158" s="241" t="s">
        <v>725</v>
      </c>
      <c r="C158" s="273" t="s">
        <v>366</v>
      </c>
      <c r="D158" s="243">
        <v>0.12</v>
      </c>
      <c r="E158" s="274">
        <v>111058</v>
      </c>
      <c r="F158" s="394">
        <f t="shared" si="7"/>
        <v>97731.040000000008</v>
      </c>
      <c r="G158" s="293" t="s">
        <v>716</v>
      </c>
      <c r="H158" s="294" t="s">
        <v>717</v>
      </c>
      <c r="I158" s="289" t="s">
        <v>1001</v>
      </c>
      <c r="J158" s="256"/>
      <c r="K158" s="251"/>
      <c r="L158" s="251"/>
      <c r="M158" s="242" t="s">
        <v>190</v>
      </c>
      <c r="N158" s="251"/>
      <c r="O158" s="251"/>
      <c r="P158" s="242"/>
    </row>
    <row r="159" spans="1:16" ht="19.75" customHeight="1" x14ac:dyDescent="0.35">
      <c r="A159" s="251" t="s">
        <v>649</v>
      </c>
      <c r="B159" s="241" t="s">
        <v>639</v>
      </c>
      <c r="C159" s="273" t="s">
        <v>358</v>
      </c>
      <c r="D159" s="243">
        <v>0.1</v>
      </c>
      <c r="E159" s="274">
        <v>73431</v>
      </c>
      <c r="F159" s="394">
        <f t="shared" si="7"/>
        <v>66087.899999999994</v>
      </c>
      <c r="G159" s="293" t="s">
        <v>911</v>
      </c>
      <c r="H159" s="294" t="s">
        <v>641</v>
      </c>
      <c r="I159" s="289" t="s">
        <v>1001</v>
      </c>
      <c r="J159" s="256"/>
      <c r="K159" s="242"/>
      <c r="L159" s="242"/>
      <c r="M159" s="242" t="s">
        <v>190</v>
      </c>
      <c r="N159" s="251"/>
      <c r="O159" s="251"/>
      <c r="P159" s="242"/>
    </row>
    <row r="160" spans="1:16" ht="19.75" customHeight="1" x14ac:dyDescent="0.35">
      <c r="A160" s="251" t="s">
        <v>649</v>
      </c>
      <c r="B160" s="241" t="s">
        <v>640</v>
      </c>
      <c r="C160" s="273" t="s">
        <v>364</v>
      </c>
      <c r="D160" s="243">
        <v>0.1</v>
      </c>
      <c r="E160" s="274">
        <v>107205</v>
      </c>
      <c r="F160" s="394">
        <f t="shared" si="7"/>
        <v>96484.5</v>
      </c>
      <c r="G160" s="293" t="s">
        <v>912</v>
      </c>
      <c r="H160" s="294" t="s">
        <v>643</v>
      </c>
      <c r="I160" s="289" t="s">
        <v>1001</v>
      </c>
      <c r="J160" s="256"/>
      <c r="K160" s="242"/>
      <c r="L160" s="242"/>
      <c r="M160" s="242" t="s">
        <v>190</v>
      </c>
      <c r="N160" s="242"/>
      <c r="O160" s="242"/>
      <c r="P160" s="242"/>
    </row>
    <row r="161" spans="1:16" ht="6.65" customHeight="1" x14ac:dyDescent="0.35">
      <c r="A161" s="251"/>
      <c r="B161" s="241"/>
      <c r="C161" s="273"/>
      <c r="D161" s="276"/>
      <c r="E161" s="274"/>
      <c r="F161" s="394">
        <f t="shared" si="7"/>
        <v>0</v>
      </c>
      <c r="G161" s="294"/>
      <c r="H161" s="313"/>
      <c r="I161" s="289"/>
      <c r="J161" s="256"/>
      <c r="K161" s="242"/>
      <c r="L161" s="242"/>
      <c r="M161" s="242"/>
      <c r="N161" s="242"/>
      <c r="O161" s="242"/>
      <c r="P161" s="242"/>
    </row>
    <row r="162" spans="1:16" ht="19.75" customHeight="1" x14ac:dyDescent="0.35">
      <c r="A162" s="251" t="s">
        <v>707</v>
      </c>
      <c r="B162" s="241" t="s">
        <v>708</v>
      </c>
      <c r="C162" s="251" t="s">
        <v>403</v>
      </c>
      <c r="D162" s="314">
        <v>0.15</v>
      </c>
      <c r="E162" s="272">
        <v>73431</v>
      </c>
      <c r="F162" s="394">
        <f t="shared" si="7"/>
        <v>62416.35</v>
      </c>
      <c r="G162" s="293" t="s">
        <v>709</v>
      </c>
      <c r="H162" s="294" t="s">
        <v>642</v>
      </c>
      <c r="I162" s="289" t="s">
        <v>1002</v>
      </c>
      <c r="J162" s="256" t="s">
        <v>706</v>
      </c>
      <c r="K162" s="242"/>
      <c r="L162" s="251"/>
      <c r="M162" s="242"/>
      <c r="N162" s="242"/>
      <c r="O162" s="242"/>
      <c r="P162" s="242"/>
    </row>
    <row r="163" spans="1:16" ht="19.75" customHeight="1" x14ac:dyDescent="0.35">
      <c r="A163" s="251" t="s">
        <v>707</v>
      </c>
      <c r="B163" s="241" t="s">
        <v>710</v>
      </c>
      <c r="C163" s="251" t="s">
        <v>410</v>
      </c>
      <c r="D163" s="314">
        <v>0.2</v>
      </c>
      <c r="E163" s="272">
        <v>111058</v>
      </c>
      <c r="F163" s="394">
        <f t="shared" si="7"/>
        <v>88846.399999999994</v>
      </c>
      <c r="G163" s="293" t="s">
        <v>711</v>
      </c>
      <c r="H163" s="294" t="s">
        <v>644</v>
      </c>
      <c r="I163" s="289" t="s">
        <v>1002</v>
      </c>
      <c r="J163" s="256" t="s">
        <v>706</v>
      </c>
      <c r="K163" s="242"/>
      <c r="L163" s="251"/>
      <c r="M163" s="242"/>
      <c r="N163" s="242"/>
      <c r="O163" s="242"/>
      <c r="P163" s="242"/>
    </row>
    <row r="164" spans="1:16" ht="19.75" customHeight="1" x14ac:dyDescent="0.35">
      <c r="A164" s="251" t="s">
        <v>707</v>
      </c>
      <c r="B164" s="241" t="s">
        <v>712</v>
      </c>
      <c r="C164" s="251" t="s">
        <v>415</v>
      </c>
      <c r="D164" s="314">
        <v>0.1</v>
      </c>
      <c r="E164" s="272">
        <v>55595</v>
      </c>
      <c r="F164" s="394">
        <f t="shared" si="7"/>
        <v>50035.5</v>
      </c>
      <c r="G164" s="293" t="s">
        <v>713</v>
      </c>
      <c r="H164" s="294" t="s">
        <v>714</v>
      </c>
      <c r="I164" s="289" t="s">
        <v>1002</v>
      </c>
      <c r="J164" s="256" t="s">
        <v>706</v>
      </c>
      <c r="K164" s="242"/>
      <c r="L164" s="251"/>
      <c r="M164" s="242"/>
      <c r="N164" s="242"/>
      <c r="O164" s="251"/>
      <c r="P164" s="242"/>
    </row>
    <row r="165" spans="1:16" ht="19.75" customHeight="1" x14ac:dyDescent="0.35">
      <c r="A165" s="251" t="s">
        <v>707</v>
      </c>
      <c r="B165" s="241" t="s">
        <v>715</v>
      </c>
      <c r="C165" s="251" t="s">
        <v>418</v>
      </c>
      <c r="D165" s="314">
        <v>0.15</v>
      </c>
      <c r="E165" s="272">
        <v>107205</v>
      </c>
      <c r="F165" s="394">
        <f t="shared" si="7"/>
        <v>91124.25</v>
      </c>
      <c r="G165" s="293" t="s">
        <v>716</v>
      </c>
      <c r="H165" s="294" t="s">
        <v>717</v>
      </c>
      <c r="I165" s="289" t="s">
        <v>1002</v>
      </c>
      <c r="J165" s="256" t="s">
        <v>706</v>
      </c>
      <c r="K165" s="242"/>
      <c r="L165" s="251"/>
      <c r="M165" s="242"/>
      <c r="N165" s="242"/>
      <c r="O165" s="251"/>
      <c r="P165" s="242"/>
    </row>
    <row r="166" spans="1:16" ht="19.75" customHeight="1" x14ac:dyDescent="0.35">
      <c r="A166" s="251" t="s">
        <v>707</v>
      </c>
      <c r="B166" s="241" t="s">
        <v>718</v>
      </c>
      <c r="C166" s="251" t="s">
        <v>410</v>
      </c>
      <c r="D166" s="314">
        <v>0.2</v>
      </c>
      <c r="E166" s="272">
        <v>111058</v>
      </c>
      <c r="F166" s="394">
        <f t="shared" si="7"/>
        <v>88846.399999999994</v>
      </c>
      <c r="G166" s="293" t="s">
        <v>719</v>
      </c>
      <c r="H166" s="294" t="s">
        <v>720</v>
      </c>
      <c r="I166" s="289" t="s">
        <v>1002</v>
      </c>
      <c r="J166" s="256" t="s">
        <v>706</v>
      </c>
      <c r="K166" s="251"/>
      <c r="L166" s="251"/>
      <c r="M166" s="242"/>
      <c r="N166" s="242"/>
      <c r="O166" s="251"/>
      <c r="P166" s="242"/>
    </row>
    <row r="167" spans="1:16" ht="19.75" customHeight="1" x14ac:dyDescent="0.35">
      <c r="A167" s="251" t="s">
        <v>707</v>
      </c>
      <c r="B167" s="241" t="s">
        <v>721</v>
      </c>
      <c r="C167" s="251" t="s">
        <v>407</v>
      </c>
      <c r="D167" s="314">
        <v>0.15</v>
      </c>
      <c r="E167" s="272">
        <v>119066</v>
      </c>
      <c r="F167" s="394">
        <f t="shared" si="7"/>
        <v>101206.1</v>
      </c>
      <c r="G167" s="293" t="s">
        <v>722</v>
      </c>
      <c r="H167" s="312" t="s">
        <v>723</v>
      </c>
      <c r="I167" s="289" t="s">
        <v>1002</v>
      </c>
      <c r="J167" s="247" t="s">
        <v>706</v>
      </c>
      <c r="K167" s="251"/>
      <c r="L167" s="251"/>
      <c r="M167" s="242"/>
      <c r="N167" s="242"/>
      <c r="O167" s="251"/>
      <c r="P167" s="242"/>
    </row>
    <row r="168" spans="1:16" ht="7.25" customHeight="1" x14ac:dyDescent="0.35">
      <c r="A168" s="251"/>
      <c r="B168" s="241"/>
      <c r="C168" s="251"/>
      <c r="D168" s="314"/>
      <c r="E168" s="272"/>
      <c r="F168" s="394">
        <f t="shared" si="7"/>
        <v>0</v>
      </c>
      <c r="G168" s="293"/>
      <c r="H168" s="312"/>
      <c r="I168" s="282"/>
      <c r="J168" s="247"/>
      <c r="K168" s="251"/>
      <c r="L168" s="251"/>
      <c r="M168" s="242"/>
      <c r="N168" s="242"/>
      <c r="O168" s="251"/>
      <c r="P168" s="242"/>
    </row>
    <row r="169" spans="1:16" ht="19.75" customHeight="1" x14ac:dyDescent="0.35">
      <c r="A169" s="241" t="s">
        <v>213</v>
      </c>
      <c r="B169" s="277" t="s">
        <v>663</v>
      </c>
      <c r="C169" s="273" t="s">
        <v>366</v>
      </c>
      <c r="D169" s="243">
        <v>0.15</v>
      </c>
      <c r="E169" s="274">
        <v>111058</v>
      </c>
      <c r="F169" s="394">
        <f t="shared" si="7"/>
        <v>94399.3</v>
      </c>
      <c r="G169" s="295" t="s">
        <v>664</v>
      </c>
      <c r="H169" s="422" t="s">
        <v>665</v>
      </c>
      <c r="I169" s="290" t="s">
        <v>1003</v>
      </c>
      <c r="J169" s="430" t="s">
        <v>666</v>
      </c>
      <c r="K169" s="251"/>
      <c r="L169" s="251"/>
      <c r="M169" s="242"/>
      <c r="N169" s="242"/>
      <c r="O169" s="251"/>
      <c r="P169" s="242"/>
    </row>
    <row r="170" spans="1:16" ht="19.75" customHeight="1" x14ac:dyDescent="0.35">
      <c r="A170" s="241" t="s">
        <v>213</v>
      </c>
      <c r="B170" s="277" t="s">
        <v>667</v>
      </c>
      <c r="C170" s="273" t="s">
        <v>372</v>
      </c>
      <c r="D170" s="243">
        <v>0.15</v>
      </c>
      <c r="E170" s="275">
        <v>70950</v>
      </c>
      <c r="F170" s="394">
        <f t="shared" si="7"/>
        <v>60307.5</v>
      </c>
      <c r="G170" s="295" t="s">
        <v>668</v>
      </c>
      <c r="H170" s="422" t="s">
        <v>669</v>
      </c>
      <c r="I170" s="290" t="s">
        <v>1003</v>
      </c>
      <c r="J170" s="430" t="s">
        <v>671</v>
      </c>
      <c r="K170" s="251"/>
      <c r="L170" s="251"/>
      <c r="M170" s="242"/>
      <c r="N170" s="242"/>
      <c r="O170" s="251"/>
      <c r="P170" s="242"/>
    </row>
    <row r="171" spans="1:16" ht="19.75" customHeight="1" x14ac:dyDescent="0.35">
      <c r="A171" s="241" t="s">
        <v>213</v>
      </c>
      <c r="B171" s="278" t="s">
        <v>672</v>
      </c>
      <c r="C171" s="273" t="s">
        <v>366</v>
      </c>
      <c r="D171" s="243">
        <v>0.15</v>
      </c>
      <c r="E171" s="274">
        <v>111058</v>
      </c>
      <c r="F171" s="394">
        <f t="shared" si="7"/>
        <v>94399.3</v>
      </c>
      <c r="G171" s="295" t="s">
        <v>673</v>
      </c>
      <c r="H171" s="422" t="s">
        <v>674</v>
      </c>
      <c r="I171" s="290" t="s">
        <v>1003</v>
      </c>
      <c r="J171" s="431" t="s">
        <v>676</v>
      </c>
      <c r="K171" s="483" t="s">
        <v>761</v>
      </c>
      <c r="L171" s="251"/>
      <c r="M171" s="242"/>
      <c r="N171" s="242"/>
      <c r="O171" s="251"/>
      <c r="P171" s="242"/>
    </row>
    <row r="172" spans="1:16" ht="19.75" customHeight="1" x14ac:dyDescent="0.35">
      <c r="A172" s="241" t="s">
        <v>213</v>
      </c>
      <c r="B172" s="277" t="s">
        <v>677</v>
      </c>
      <c r="C172" s="273" t="s">
        <v>368</v>
      </c>
      <c r="D172" s="243">
        <v>0.15</v>
      </c>
      <c r="E172" s="274">
        <v>50183</v>
      </c>
      <c r="F172" s="394">
        <f t="shared" si="7"/>
        <v>42655.55</v>
      </c>
      <c r="G172" s="295" t="s">
        <v>678</v>
      </c>
      <c r="H172" s="422" t="s">
        <v>679</v>
      </c>
      <c r="I172" s="290" t="s">
        <v>1003</v>
      </c>
      <c r="J172" s="247" t="s">
        <v>681</v>
      </c>
      <c r="K172" s="484"/>
      <c r="L172" s="251"/>
      <c r="M172" s="242"/>
      <c r="N172" s="242"/>
      <c r="O172" s="242"/>
      <c r="P172" s="242"/>
    </row>
    <row r="173" spans="1:16" ht="19.75" customHeight="1" x14ac:dyDescent="0.35">
      <c r="A173" s="241" t="s">
        <v>213</v>
      </c>
      <c r="B173" s="277" t="s">
        <v>682</v>
      </c>
      <c r="C173" s="273" t="s">
        <v>366</v>
      </c>
      <c r="D173" s="243">
        <v>0.18</v>
      </c>
      <c r="E173" s="274">
        <v>111058</v>
      </c>
      <c r="F173" s="394">
        <f t="shared" si="7"/>
        <v>91067.56</v>
      </c>
      <c r="G173" s="295" t="s">
        <v>683</v>
      </c>
      <c r="H173" s="422" t="s">
        <v>684</v>
      </c>
      <c r="I173" s="290" t="s">
        <v>1003</v>
      </c>
      <c r="J173" s="247" t="s">
        <v>686</v>
      </c>
      <c r="K173" s="251"/>
      <c r="L173" s="251"/>
      <c r="M173" s="242"/>
      <c r="N173" s="242"/>
      <c r="O173" s="242"/>
      <c r="P173" s="242"/>
    </row>
    <row r="174" spans="1:16" ht="7.75" customHeight="1" x14ac:dyDescent="0.35">
      <c r="A174" s="241"/>
      <c r="B174" s="241"/>
      <c r="C174" s="241"/>
      <c r="D174" s="242"/>
      <c r="E174" s="242"/>
      <c r="F174" s="394">
        <f t="shared" si="7"/>
        <v>0</v>
      </c>
      <c r="G174" s="291"/>
      <c r="H174" s="312"/>
      <c r="I174" s="246"/>
      <c r="J174" s="256"/>
      <c r="K174" s="251"/>
      <c r="L174" s="251"/>
      <c r="M174" s="242"/>
      <c r="N174" s="242"/>
      <c r="O174" s="242"/>
      <c r="P174" s="242"/>
    </row>
    <row r="175" spans="1:16" ht="19.75" customHeight="1" x14ac:dyDescent="0.3">
      <c r="A175" s="241" t="s">
        <v>762</v>
      </c>
      <c r="B175" s="241" t="s">
        <v>763</v>
      </c>
      <c r="C175" s="273" t="s">
        <v>366</v>
      </c>
      <c r="D175" s="243">
        <v>0.1</v>
      </c>
      <c r="E175" s="433">
        <v>111058</v>
      </c>
      <c r="F175" s="394">
        <f t="shared" si="7"/>
        <v>99952.2</v>
      </c>
      <c r="G175" s="464" t="s">
        <v>764</v>
      </c>
      <c r="H175" s="465"/>
      <c r="I175" s="386">
        <v>0.1</v>
      </c>
      <c r="J175" s="256"/>
      <c r="K175" s="242"/>
      <c r="L175" s="251"/>
      <c r="M175" s="242" t="s">
        <v>190</v>
      </c>
      <c r="P175" s="242"/>
    </row>
    <row r="176" spans="1:16" ht="19.75" customHeight="1" x14ac:dyDescent="0.3">
      <c r="A176" s="241" t="s">
        <v>762</v>
      </c>
      <c r="B176" s="241" t="s">
        <v>763</v>
      </c>
      <c r="C176" s="328" t="s">
        <v>358</v>
      </c>
      <c r="D176" s="243">
        <v>0.1</v>
      </c>
      <c r="E176" s="433">
        <v>73431</v>
      </c>
      <c r="F176" s="394">
        <f t="shared" si="7"/>
        <v>66087.899999999994</v>
      </c>
      <c r="G176" s="464" t="s">
        <v>764</v>
      </c>
      <c r="H176" s="465"/>
      <c r="I176" s="386">
        <v>0.1</v>
      </c>
      <c r="J176" s="256"/>
      <c r="K176" s="242"/>
      <c r="L176" s="251"/>
      <c r="M176" s="242" t="s">
        <v>190</v>
      </c>
      <c r="P176" s="242"/>
    </row>
    <row r="177" spans="1:16" ht="19.75" customHeight="1" x14ac:dyDescent="0.3">
      <c r="A177" s="241" t="s">
        <v>762</v>
      </c>
      <c r="B177" s="241" t="s">
        <v>763</v>
      </c>
      <c r="C177" s="328" t="s">
        <v>362</v>
      </c>
      <c r="D177" s="243">
        <v>0.1</v>
      </c>
      <c r="E177" s="433">
        <v>55595</v>
      </c>
      <c r="F177" s="394">
        <f t="shared" si="7"/>
        <v>50035.5</v>
      </c>
      <c r="G177" s="464" t="s">
        <v>764</v>
      </c>
      <c r="H177" s="465"/>
      <c r="I177" s="386">
        <v>0.1</v>
      </c>
      <c r="J177" s="256"/>
      <c r="K177" s="242"/>
      <c r="L177" s="251"/>
      <c r="M177" s="242" t="s">
        <v>190</v>
      </c>
      <c r="P177" s="242"/>
    </row>
    <row r="178" spans="1:16" ht="19.75" customHeight="1" x14ac:dyDescent="0.3">
      <c r="A178" s="241" t="s">
        <v>762</v>
      </c>
      <c r="B178" s="241" t="s">
        <v>763</v>
      </c>
      <c r="C178" s="328" t="s">
        <v>368</v>
      </c>
      <c r="D178" s="243">
        <v>0.1</v>
      </c>
      <c r="E178" s="433">
        <v>50183</v>
      </c>
      <c r="F178" s="394">
        <f t="shared" si="7"/>
        <v>45164.7</v>
      </c>
      <c r="G178" s="464" t="s">
        <v>764</v>
      </c>
      <c r="H178" s="465"/>
      <c r="I178" s="386">
        <v>0.1</v>
      </c>
      <c r="J178" s="256"/>
      <c r="K178" s="242"/>
      <c r="L178" s="251"/>
      <c r="M178" s="242" t="s">
        <v>190</v>
      </c>
      <c r="P178" s="242"/>
    </row>
    <row r="179" spans="1:16" ht="19.75" customHeight="1" x14ac:dyDescent="0.3">
      <c r="A179" s="241" t="s">
        <v>762</v>
      </c>
      <c r="B179" s="241" t="s">
        <v>763</v>
      </c>
      <c r="C179" s="328" t="s">
        <v>369</v>
      </c>
      <c r="D179" s="243">
        <v>0.1</v>
      </c>
      <c r="E179" s="433">
        <v>46000</v>
      </c>
      <c r="F179" s="394">
        <f t="shared" si="7"/>
        <v>41400</v>
      </c>
      <c r="G179" s="464" t="s">
        <v>764</v>
      </c>
      <c r="H179" s="465"/>
      <c r="I179" s="386">
        <v>0.1</v>
      </c>
      <c r="J179" s="256"/>
      <c r="K179" s="242"/>
      <c r="L179" s="251"/>
      <c r="M179" s="242" t="s">
        <v>190</v>
      </c>
      <c r="P179" s="242"/>
    </row>
    <row r="180" spans="1:16" ht="19.75" customHeight="1" x14ac:dyDescent="0.3">
      <c r="A180" s="241" t="s">
        <v>762</v>
      </c>
      <c r="B180" s="241" t="s">
        <v>763</v>
      </c>
      <c r="C180" s="328" t="s">
        <v>373</v>
      </c>
      <c r="D180" s="243">
        <v>0.1</v>
      </c>
      <c r="E180" s="327">
        <v>74250</v>
      </c>
      <c r="F180" s="394">
        <f t="shared" si="7"/>
        <v>66825</v>
      </c>
      <c r="G180" s="464" t="s">
        <v>764</v>
      </c>
      <c r="H180" s="465"/>
      <c r="I180" s="386">
        <v>0.1</v>
      </c>
      <c r="J180" s="256"/>
      <c r="K180" s="242"/>
      <c r="L180" s="251"/>
      <c r="M180" s="242" t="s">
        <v>190</v>
      </c>
      <c r="P180" s="242"/>
    </row>
    <row r="181" spans="1:16" ht="19.75" customHeight="1" x14ac:dyDescent="0.3">
      <c r="A181" s="241" t="s">
        <v>394</v>
      </c>
      <c r="B181" s="241" t="s">
        <v>892</v>
      </c>
      <c r="C181" s="328" t="s">
        <v>358</v>
      </c>
      <c r="D181" s="243">
        <v>0.1</v>
      </c>
      <c r="E181" s="433">
        <v>73431</v>
      </c>
      <c r="F181" s="394">
        <f t="shared" si="7"/>
        <v>66087.899999999994</v>
      </c>
      <c r="G181" s="293" t="s">
        <v>893</v>
      </c>
      <c r="H181" s="294" t="s">
        <v>894</v>
      </c>
      <c r="I181" s="386">
        <v>0.1</v>
      </c>
      <c r="J181" s="256"/>
      <c r="K181" s="242"/>
      <c r="L181" s="251"/>
      <c r="M181" s="242" t="s">
        <v>190</v>
      </c>
      <c r="P181" s="242"/>
    </row>
    <row r="182" spans="1:16" ht="19.75" customHeight="1" x14ac:dyDescent="0.3">
      <c r="A182" s="241" t="s">
        <v>394</v>
      </c>
      <c r="B182" s="241" t="s">
        <v>897</v>
      </c>
      <c r="C182" s="382" t="s">
        <v>362</v>
      </c>
      <c r="D182" s="276">
        <v>0.1</v>
      </c>
      <c r="E182" s="434">
        <v>55595</v>
      </c>
      <c r="F182" s="394">
        <f t="shared" si="7"/>
        <v>50035.5</v>
      </c>
      <c r="G182" s="383" t="s">
        <v>895</v>
      </c>
      <c r="H182" s="423" t="s">
        <v>896</v>
      </c>
      <c r="I182" s="386">
        <v>0.1</v>
      </c>
      <c r="J182" s="429"/>
      <c r="K182" s="384"/>
      <c r="L182" s="385"/>
      <c r="M182" s="242" t="s">
        <v>190</v>
      </c>
      <c r="P182" s="384"/>
    </row>
    <row r="183" spans="1:16" ht="19.75" customHeight="1" x14ac:dyDescent="0.35">
      <c r="A183" s="241" t="s">
        <v>394</v>
      </c>
      <c r="B183" s="241" t="s">
        <v>898</v>
      </c>
      <c r="C183" s="251" t="s">
        <v>418</v>
      </c>
      <c r="D183" s="314">
        <v>0.15</v>
      </c>
      <c r="E183" s="272">
        <v>107205</v>
      </c>
      <c r="F183" s="394">
        <f t="shared" si="7"/>
        <v>91124.25</v>
      </c>
      <c r="G183" s="293" t="s">
        <v>901</v>
      </c>
      <c r="H183" s="294" t="s">
        <v>902</v>
      </c>
      <c r="I183" s="390">
        <v>0.15</v>
      </c>
      <c r="J183" s="256"/>
      <c r="K183" s="242"/>
      <c r="L183" s="251"/>
      <c r="M183" s="242" t="s">
        <v>190</v>
      </c>
      <c r="N183" s="251"/>
      <c r="O183" s="251"/>
      <c r="P183" s="242"/>
    </row>
    <row r="184" spans="1:16" ht="19.75" customHeight="1" x14ac:dyDescent="0.3">
      <c r="A184" s="241" t="s">
        <v>394</v>
      </c>
      <c r="B184" s="241" t="s">
        <v>899</v>
      </c>
      <c r="C184" s="328" t="s">
        <v>369</v>
      </c>
      <c r="D184" s="243">
        <v>0.1</v>
      </c>
      <c r="E184" s="433">
        <v>46000</v>
      </c>
      <c r="F184" s="394">
        <f t="shared" si="7"/>
        <v>41400</v>
      </c>
      <c r="G184" s="293" t="s">
        <v>903</v>
      </c>
      <c r="H184" s="312" t="s">
        <v>904</v>
      </c>
      <c r="I184" s="386">
        <v>0.1</v>
      </c>
      <c r="J184" s="256"/>
      <c r="K184" s="242"/>
      <c r="L184" s="251"/>
      <c r="M184" s="242" t="s">
        <v>190</v>
      </c>
      <c r="N184" s="251"/>
      <c r="O184" s="251"/>
      <c r="P184" s="242"/>
    </row>
    <row r="185" spans="1:16" ht="19.75" customHeight="1" x14ac:dyDescent="0.3">
      <c r="A185" s="241" t="s">
        <v>394</v>
      </c>
      <c r="B185" s="241" t="s">
        <v>900</v>
      </c>
      <c r="C185" s="328" t="s">
        <v>368</v>
      </c>
      <c r="D185" s="243">
        <v>0.1</v>
      </c>
      <c r="E185" s="433">
        <v>50183</v>
      </c>
      <c r="F185" s="394">
        <f t="shared" si="7"/>
        <v>45164.7</v>
      </c>
      <c r="G185" s="293" t="s">
        <v>905</v>
      </c>
      <c r="H185" s="312" t="s">
        <v>906</v>
      </c>
      <c r="I185" s="386">
        <v>0.1</v>
      </c>
      <c r="J185" s="256"/>
      <c r="K185" s="242"/>
      <c r="L185" s="251"/>
      <c r="M185" s="242" t="s">
        <v>190</v>
      </c>
      <c r="N185" s="251"/>
      <c r="O185" s="251"/>
      <c r="P185" s="242"/>
    </row>
    <row r="186" spans="1:16" ht="7.75" customHeight="1" x14ac:dyDescent="0.35">
      <c r="F186" s="456">
        <f t="shared" si="7"/>
        <v>0</v>
      </c>
    </row>
    <row r="187" spans="1:16" ht="19.75" customHeight="1" x14ac:dyDescent="0.35">
      <c r="A187" s="251" t="s">
        <v>261</v>
      </c>
      <c r="B187" s="241" t="s">
        <v>928</v>
      </c>
      <c r="C187" s="241" t="s">
        <v>929</v>
      </c>
      <c r="D187" s="243">
        <v>0.15</v>
      </c>
      <c r="E187" s="457">
        <v>74250</v>
      </c>
      <c r="F187" s="394">
        <f t="shared" si="7"/>
        <v>63112.5</v>
      </c>
      <c r="G187" s="293" t="s">
        <v>930</v>
      </c>
      <c r="H187" s="291" t="s">
        <v>931</v>
      </c>
      <c r="I187" s="245" t="s">
        <v>1001</v>
      </c>
      <c r="J187" s="242"/>
      <c r="K187" s="242"/>
      <c r="L187" s="251"/>
      <c r="M187" s="242"/>
      <c r="P187" s="242"/>
    </row>
    <row r="188" spans="1:16" ht="19.75" customHeight="1" x14ac:dyDescent="0.35">
      <c r="A188" s="251" t="s">
        <v>261</v>
      </c>
      <c r="B188" s="251" t="s">
        <v>928</v>
      </c>
      <c r="C188" s="458" t="s">
        <v>372</v>
      </c>
      <c r="D188" s="243">
        <v>0.15</v>
      </c>
      <c r="E188" s="459">
        <v>70950</v>
      </c>
      <c r="F188" s="394">
        <f t="shared" ref="F188:F198" si="8">IFERROR(E188-E188*D188,"")</f>
        <v>60307.5</v>
      </c>
      <c r="G188" s="293" t="s">
        <v>930</v>
      </c>
      <c r="H188" s="291" t="s">
        <v>931</v>
      </c>
      <c r="I188" s="245" t="s">
        <v>1001</v>
      </c>
      <c r="J188" s="242"/>
      <c r="K188" s="242"/>
      <c r="L188" s="251"/>
      <c r="M188" s="242"/>
      <c r="P188" s="242"/>
    </row>
    <row r="189" spans="1:16" ht="19.75" customHeight="1" x14ac:dyDescent="0.35">
      <c r="A189" s="251" t="s">
        <v>261</v>
      </c>
      <c r="B189" s="435" t="s">
        <v>932</v>
      </c>
      <c r="C189" s="241" t="s">
        <v>92</v>
      </c>
      <c r="D189" s="243">
        <v>0.12</v>
      </c>
      <c r="E189" s="457">
        <v>50183</v>
      </c>
      <c r="F189" s="394">
        <f t="shared" si="8"/>
        <v>44161.04</v>
      </c>
      <c r="G189" s="293" t="s">
        <v>991</v>
      </c>
      <c r="H189" s="291" t="s">
        <v>992</v>
      </c>
      <c r="I189" s="245" t="s">
        <v>1001</v>
      </c>
      <c r="J189" s="242"/>
      <c r="K189" s="242"/>
      <c r="L189" s="251"/>
      <c r="M189" s="242"/>
      <c r="P189" s="242"/>
    </row>
    <row r="190" spans="1:16" ht="19.75" customHeight="1" x14ac:dyDescent="0.35">
      <c r="A190" s="251" t="s">
        <v>261</v>
      </c>
      <c r="B190" s="435" t="s">
        <v>933</v>
      </c>
      <c r="C190" s="458" t="s">
        <v>372</v>
      </c>
      <c r="D190" s="243">
        <v>0.15</v>
      </c>
      <c r="E190" s="459">
        <v>70950</v>
      </c>
      <c r="F190" s="394">
        <f t="shared" ref="F190" si="9">IFERROR(E190-E190*D190,"")</f>
        <v>60307.5</v>
      </c>
      <c r="G190" s="293" t="s">
        <v>993</v>
      </c>
      <c r="H190" s="291" t="s">
        <v>994</v>
      </c>
      <c r="I190" s="245" t="s">
        <v>1001</v>
      </c>
      <c r="J190" s="242"/>
      <c r="K190" s="242"/>
      <c r="L190" s="251"/>
      <c r="M190" s="242"/>
      <c r="P190" s="242"/>
    </row>
    <row r="191" spans="1:16" ht="19.75" customHeight="1" x14ac:dyDescent="0.35">
      <c r="A191" s="251" t="s">
        <v>261</v>
      </c>
      <c r="B191" s="435" t="s">
        <v>934</v>
      </c>
      <c r="C191" s="241" t="s">
        <v>6</v>
      </c>
      <c r="D191" s="243">
        <v>0.15</v>
      </c>
      <c r="E191" s="457">
        <v>111606</v>
      </c>
      <c r="F191" s="394">
        <f t="shared" si="8"/>
        <v>94865.1</v>
      </c>
      <c r="G191" s="293" t="s">
        <v>995</v>
      </c>
      <c r="H191" s="291" t="s">
        <v>996</v>
      </c>
      <c r="I191" s="245" t="s">
        <v>1001</v>
      </c>
      <c r="J191" s="242"/>
      <c r="K191" s="242"/>
      <c r="L191" s="251"/>
      <c r="M191" s="242"/>
      <c r="P191" s="242"/>
    </row>
    <row r="192" spans="1:16" ht="19.75" customHeight="1" x14ac:dyDescent="0.35">
      <c r="A192" s="251" t="s">
        <v>261</v>
      </c>
      <c r="B192" s="435" t="s">
        <v>935</v>
      </c>
      <c r="C192" s="241" t="s">
        <v>108</v>
      </c>
      <c r="D192" s="243">
        <v>0.15</v>
      </c>
      <c r="E192" s="457">
        <v>111058</v>
      </c>
      <c r="F192" s="394">
        <f t="shared" si="8"/>
        <v>94399.3</v>
      </c>
      <c r="G192" s="293" t="s">
        <v>997</v>
      </c>
      <c r="H192" s="291" t="s">
        <v>998</v>
      </c>
      <c r="I192" s="245" t="s">
        <v>1001</v>
      </c>
      <c r="J192" s="242"/>
      <c r="K192" s="242"/>
      <c r="L192" s="251"/>
      <c r="M192" s="242"/>
      <c r="P192" s="242"/>
    </row>
    <row r="193" spans="1:16" ht="19.75" customHeight="1" x14ac:dyDescent="0.35">
      <c r="A193" s="251" t="s">
        <v>261</v>
      </c>
      <c r="B193" s="435" t="s">
        <v>936</v>
      </c>
      <c r="C193" s="241" t="s">
        <v>122</v>
      </c>
      <c r="D193" s="243">
        <v>0.18</v>
      </c>
      <c r="E193" s="457">
        <v>111606</v>
      </c>
      <c r="F193" s="394">
        <f t="shared" si="8"/>
        <v>91516.92</v>
      </c>
      <c r="G193" s="293" t="s">
        <v>999</v>
      </c>
      <c r="H193" s="291" t="s">
        <v>1000</v>
      </c>
      <c r="I193" s="245" t="s">
        <v>1001</v>
      </c>
      <c r="J193" s="242"/>
      <c r="K193" s="242"/>
      <c r="L193" s="251"/>
      <c r="M193" s="242"/>
      <c r="P193" s="242"/>
    </row>
    <row r="194" spans="1:16" ht="19.75" customHeight="1" x14ac:dyDescent="0.35">
      <c r="A194" s="251" t="s">
        <v>260</v>
      </c>
      <c r="B194" s="251" t="s">
        <v>928</v>
      </c>
      <c r="C194" s="241" t="s">
        <v>124</v>
      </c>
      <c r="D194" s="243">
        <v>0.12</v>
      </c>
      <c r="E194" s="457">
        <v>110250</v>
      </c>
      <c r="F194" s="394">
        <f t="shared" si="8"/>
        <v>97020</v>
      </c>
      <c r="G194" s="293" t="s">
        <v>930</v>
      </c>
      <c r="H194" s="291" t="s">
        <v>931</v>
      </c>
      <c r="I194" s="245" t="s">
        <v>1001</v>
      </c>
      <c r="J194" s="242"/>
      <c r="K194" s="242"/>
      <c r="L194" s="251"/>
      <c r="M194" s="242"/>
      <c r="P194" s="242"/>
    </row>
    <row r="195" spans="1:16" ht="19.75" customHeight="1" x14ac:dyDescent="0.35">
      <c r="A195" s="251" t="s">
        <v>260</v>
      </c>
      <c r="B195" s="435" t="s">
        <v>932</v>
      </c>
      <c r="C195" s="241" t="s">
        <v>123</v>
      </c>
      <c r="D195" s="243">
        <v>0.12</v>
      </c>
      <c r="E195" s="457">
        <v>106050</v>
      </c>
      <c r="F195" s="394">
        <f t="shared" si="8"/>
        <v>93324</v>
      </c>
      <c r="G195" s="293" t="s">
        <v>991</v>
      </c>
      <c r="H195" s="291" t="s">
        <v>992</v>
      </c>
      <c r="I195" s="245" t="s">
        <v>1001</v>
      </c>
      <c r="J195" s="242"/>
      <c r="K195" s="242"/>
      <c r="L195" s="251"/>
      <c r="M195" s="242"/>
      <c r="P195" s="242"/>
    </row>
    <row r="196" spans="1:16" ht="19.75" customHeight="1" x14ac:dyDescent="0.35">
      <c r="A196" s="251" t="s">
        <v>260</v>
      </c>
      <c r="B196" s="435" t="s">
        <v>934</v>
      </c>
      <c r="C196" s="241" t="s">
        <v>123</v>
      </c>
      <c r="D196" s="243">
        <v>0.12</v>
      </c>
      <c r="E196" s="457">
        <v>106050</v>
      </c>
      <c r="F196" s="394">
        <f t="shared" si="8"/>
        <v>93324</v>
      </c>
      <c r="G196" s="293" t="s">
        <v>995</v>
      </c>
      <c r="H196" s="291" t="s">
        <v>996</v>
      </c>
      <c r="I196" s="245" t="s">
        <v>1001</v>
      </c>
      <c r="J196" s="242"/>
      <c r="K196" s="242"/>
      <c r="L196" s="251"/>
      <c r="M196" s="242"/>
      <c r="P196" s="242"/>
    </row>
    <row r="197" spans="1:16" ht="19.75" customHeight="1" x14ac:dyDescent="0.35">
      <c r="A197" s="251" t="s">
        <v>260</v>
      </c>
      <c r="B197" s="435" t="s">
        <v>935</v>
      </c>
      <c r="C197" s="241" t="s">
        <v>124</v>
      </c>
      <c r="D197" s="243">
        <v>0.15</v>
      </c>
      <c r="E197" s="457">
        <v>110250</v>
      </c>
      <c r="F197" s="394">
        <f t="shared" si="8"/>
        <v>93712.5</v>
      </c>
      <c r="G197" s="293" t="s">
        <v>997</v>
      </c>
      <c r="H197" s="291" t="s">
        <v>998</v>
      </c>
      <c r="I197" s="245" t="s">
        <v>1001</v>
      </c>
      <c r="J197" s="242"/>
      <c r="K197" s="242"/>
      <c r="L197" s="251"/>
      <c r="M197" s="242"/>
      <c r="P197" s="242"/>
    </row>
    <row r="198" spans="1:16" ht="19.75" customHeight="1" x14ac:dyDescent="0.35">
      <c r="A198" s="251" t="s">
        <v>260</v>
      </c>
      <c r="B198" s="435" t="s">
        <v>936</v>
      </c>
      <c r="C198" s="241" t="s">
        <v>123</v>
      </c>
      <c r="D198" s="243">
        <v>0.12</v>
      </c>
      <c r="E198" s="457">
        <v>106050</v>
      </c>
      <c r="F198" s="394">
        <f t="shared" si="8"/>
        <v>93324</v>
      </c>
      <c r="G198" s="293" t="s">
        <v>999</v>
      </c>
      <c r="H198" s="291" t="s">
        <v>1000</v>
      </c>
      <c r="I198" s="245" t="s">
        <v>1001</v>
      </c>
      <c r="J198" s="242"/>
      <c r="K198" s="242"/>
      <c r="L198" s="251"/>
      <c r="M198" s="242"/>
      <c r="P198" s="242"/>
    </row>
    <row r="199" spans="1:16" ht="19.75" customHeight="1" x14ac:dyDescent="0.35">
      <c r="A199" s="241"/>
      <c r="B199" s="241"/>
      <c r="C199" s="241"/>
      <c r="D199" s="242"/>
      <c r="E199" s="242"/>
      <c r="F199" s="245"/>
      <c r="G199" s="293"/>
      <c r="H199" s="291"/>
      <c r="I199" s="245"/>
      <c r="J199" s="242"/>
      <c r="K199" s="242"/>
      <c r="L199" s="251"/>
      <c r="M199" s="242"/>
      <c r="P199" s="242"/>
    </row>
    <row r="200" spans="1:16" ht="19.75" customHeight="1" x14ac:dyDescent="0.35">
      <c r="A200" s="241"/>
      <c r="B200" s="241"/>
      <c r="C200" s="241"/>
      <c r="D200" s="242"/>
      <c r="E200" s="242"/>
      <c r="F200" s="245"/>
      <c r="G200" s="293"/>
      <c r="H200" s="291"/>
      <c r="I200" s="245"/>
      <c r="J200" s="242"/>
      <c r="K200" s="242"/>
      <c r="L200" s="251"/>
      <c r="M200" s="242"/>
      <c r="P200" s="242"/>
    </row>
  </sheetData>
  <autoFilter ref="A3:P198" xr:uid="{00000000-0009-0000-0000-000000000000}"/>
  <mergeCells count="35">
    <mergeCell ref="K171:K172"/>
    <mergeCell ref="G151:H151"/>
    <mergeCell ref="G152:H152"/>
    <mergeCell ref="K154:K155"/>
    <mergeCell ref="J154:J155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K53:K58"/>
    <mergeCell ref="J2:J3"/>
    <mergeCell ref="I2:I3"/>
    <mergeCell ref="P71:P72"/>
    <mergeCell ref="K64:K66"/>
    <mergeCell ref="G144:H144"/>
    <mergeCell ref="G145:H145"/>
    <mergeCell ref="G147:H147"/>
    <mergeCell ref="G148:H148"/>
    <mergeCell ref="G149:H149"/>
    <mergeCell ref="G146:H146"/>
    <mergeCell ref="J145:J149"/>
    <mergeCell ref="G180:H180"/>
    <mergeCell ref="G175:H175"/>
    <mergeCell ref="G176:H176"/>
    <mergeCell ref="G177:H177"/>
    <mergeCell ref="G178:H178"/>
    <mergeCell ref="G179:H179"/>
  </mergeCells>
  <phoneticPr fontId="7" type="noConversion"/>
  <pageMargins left="0" right="0" top="0.74803149606299213" bottom="0.55118110236220474" header="0.31496062992125984" footer="0.11811023622047245"/>
  <pageSetup paperSize="9" scale="86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67393-4B76-47CD-AFFF-87A96A71612F}">
  <dimension ref="A1:D27"/>
  <sheetViews>
    <sheetView workbookViewId="0">
      <selection activeCell="J27" sqref="J27"/>
    </sheetView>
  </sheetViews>
  <sheetFormatPr defaultRowHeight="21" customHeight="1" x14ac:dyDescent="0.3"/>
  <cols>
    <col min="1" max="1" width="6" style="134" customWidth="1"/>
    <col min="2" max="2" width="13.54296875" style="437" customWidth="1"/>
    <col min="3" max="4" width="26.36328125" style="134" customWidth="1"/>
    <col min="5" max="253" width="8.90625" style="134"/>
    <col min="254" max="254" width="6.6328125" style="134" customWidth="1"/>
    <col min="255" max="255" width="12.08984375" style="134" customWidth="1"/>
    <col min="256" max="256" width="32.6328125" style="134" customWidth="1"/>
    <col min="257" max="257" width="23.36328125" style="134" customWidth="1"/>
    <col min="258" max="258" width="36" style="134" customWidth="1"/>
    <col min="259" max="259" width="20" style="134" customWidth="1"/>
    <col min="260" max="509" width="8.90625" style="134"/>
    <col min="510" max="510" width="6.6328125" style="134" customWidth="1"/>
    <col min="511" max="511" width="12.08984375" style="134" customWidth="1"/>
    <col min="512" max="512" width="32.6328125" style="134" customWidth="1"/>
    <col min="513" max="513" width="23.36328125" style="134" customWidth="1"/>
    <col min="514" max="514" width="36" style="134" customWidth="1"/>
    <col min="515" max="515" width="20" style="134" customWidth="1"/>
    <col min="516" max="765" width="8.90625" style="134"/>
    <col min="766" max="766" width="6.6328125" style="134" customWidth="1"/>
    <col min="767" max="767" width="12.08984375" style="134" customWidth="1"/>
    <col min="768" max="768" width="32.6328125" style="134" customWidth="1"/>
    <col min="769" max="769" width="23.36328125" style="134" customWidth="1"/>
    <col min="770" max="770" width="36" style="134" customWidth="1"/>
    <col min="771" max="771" width="20" style="134" customWidth="1"/>
    <col min="772" max="1021" width="8.90625" style="134"/>
    <col min="1022" max="1022" width="6.6328125" style="134" customWidth="1"/>
    <col min="1023" max="1023" width="12.08984375" style="134" customWidth="1"/>
    <col min="1024" max="1024" width="32.6328125" style="134" customWidth="1"/>
    <col min="1025" max="1025" width="23.36328125" style="134" customWidth="1"/>
    <col min="1026" max="1026" width="36" style="134" customWidth="1"/>
    <col min="1027" max="1027" width="20" style="134" customWidth="1"/>
    <col min="1028" max="1277" width="8.90625" style="134"/>
    <col min="1278" max="1278" width="6.6328125" style="134" customWidth="1"/>
    <col min="1279" max="1279" width="12.08984375" style="134" customWidth="1"/>
    <col min="1280" max="1280" width="32.6328125" style="134" customWidth="1"/>
    <col min="1281" max="1281" width="23.36328125" style="134" customWidth="1"/>
    <col min="1282" max="1282" width="36" style="134" customWidth="1"/>
    <col min="1283" max="1283" width="20" style="134" customWidth="1"/>
    <col min="1284" max="1533" width="8.90625" style="134"/>
    <col min="1534" max="1534" width="6.6328125" style="134" customWidth="1"/>
    <col min="1535" max="1535" width="12.08984375" style="134" customWidth="1"/>
    <col min="1536" max="1536" width="32.6328125" style="134" customWidth="1"/>
    <col min="1537" max="1537" width="23.36328125" style="134" customWidth="1"/>
    <col min="1538" max="1538" width="36" style="134" customWidth="1"/>
    <col min="1539" max="1539" width="20" style="134" customWidth="1"/>
    <col min="1540" max="1789" width="8.90625" style="134"/>
    <col min="1790" max="1790" width="6.6328125" style="134" customWidth="1"/>
    <col min="1791" max="1791" width="12.08984375" style="134" customWidth="1"/>
    <col min="1792" max="1792" width="32.6328125" style="134" customWidth="1"/>
    <col min="1793" max="1793" width="23.36328125" style="134" customWidth="1"/>
    <col min="1794" max="1794" width="36" style="134" customWidth="1"/>
    <col min="1795" max="1795" width="20" style="134" customWidth="1"/>
    <col min="1796" max="2045" width="8.90625" style="134"/>
    <col min="2046" max="2046" width="6.6328125" style="134" customWidth="1"/>
    <col min="2047" max="2047" width="12.08984375" style="134" customWidth="1"/>
    <col min="2048" max="2048" width="32.6328125" style="134" customWidth="1"/>
    <col min="2049" max="2049" width="23.36328125" style="134" customWidth="1"/>
    <col min="2050" max="2050" width="36" style="134" customWidth="1"/>
    <col min="2051" max="2051" width="20" style="134" customWidth="1"/>
    <col min="2052" max="2301" width="8.90625" style="134"/>
    <col min="2302" max="2302" width="6.6328125" style="134" customWidth="1"/>
    <col min="2303" max="2303" width="12.08984375" style="134" customWidth="1"/>
    <col min="2304" max="2304" width="32.6328125" style="134" customWidth="1"/>
    <col min="2305" max="2305" width="23.36328125" style="134" customWidth="1"/>
    <col min="2306" max="2306" width="36" style="134" customWidth="1"/>
    <col min="2307" max="2307" width="20" style="134" customWidth="1"/>
    <col min="2308" max="2557" width="8.90625" style="134"/>
    <col min="2558" max="2558" width="6.6328125" style="134" customWidth="1"/>
    <col min="2559" max="2559" width="12.08984375" style="134" customWidth="1"/>
    <col min="2560" max="2560" width="32.6328125" style="134" customWidth="1"/>
    <col min="2561" max="2561" width="23.36328125" style="134" customWidth="1"/>
    <col min="2562" max="2562" width="36" style="134" customWidth="1"/>
    <col min="2563" max="2563" width="20" style="134" customWidth="1"/>
    <col min="2564" max="2813" width="8.90625" style="134"/>
    <col min="2814" max="2814" width="6.6328125" style="134" customWidth="1"/>
    <col min="2815" max="2815" width="12.08984375" style="134" customWidth="1"/>
    <col min="2816" max="2816" width="32.6328125" style="134" customWidth="1"/>
    <col min="2817" max="2817" width="23.36328125" style="134" customWidth="1"/>
    <col min="2818" max="2818" width="36" style="134" customWidth="1"/>
    <col min="2819" max="2819" width="20" style="134" customWidth="1"/>
    <col min="2820" max="3069" width="8.90625" style="134"/>
    <col min="3070" max="3070" width="6.6328125" style="134" customWidth="1"/>
    <col min="3071" max="3071" width="12.08984375" style="134" customWidth="1"/>
    <col min="3072" max="3072" width="32.6328125" style="134" customWidth="1"/>
    <col min="3073" max="3073" width="23.36328125" style="134" customWidth="1"/>
    <col min="3074" max="3074" width="36" style="134" customWidth="1"/>
    <col min="3075" max="3075" width="20" style="134" customWidth="1"/>
    <col min="3076" max="3325" width="8.90625" style="134"/>
    <col min="3326" max="3326" width="6.6328125" style="134" customWidth="1"/>
    <col min="3327" max="3327" width="12.08984375" style="134" customWidth="1"/>
    <col min="3328" max="3328" width="32.6328125" style="134" customWidth="1"/>
    <col min="3329" max="3329" width="23.36328125" style="134" customWidth="1"/>
    <col min="3330" max="3330" width="36" style="134" customWidth="1"/>
    <col min="3331" max="3331" width="20" style="134" customWidth="1"/>
    <col min="3332" max="3581" width="8.90625" style="134"/>
    <col min="3582" max="3582" width="6.6328125" style="134" customWidth="1"/>
    <col min="3583" max="3583" width="12.08984375" style="134" customWidth="1"/>
    <col min="3584" max="3584" width="32.6328125" style="134" customWidth="1"/>
    <col min="3585" max="3585" width="23.36328125" style="134" customWidth="1"/>
    <col min="3586" max="3586" width="36" style="134" customWidth="1"/>
    <col min="3587" max="3587" width="20" style="134" customWidth="1"/>
    <col min="3588" max="3837" width="8.90625" style="134"/>
    <col min="3838" max="3838" width="6.6328125" style="134" customWidth="1"/>
    <col min="3839" max="3839" width="12.08984375" style="134" customWidth="1"/>
    <col min="3840" max="3840" width="32.6328125" style="134" customWidth="1"/>
    <col min="3841" max="3841" width="23.36328125" style="134" customWidth="1"/>
    <col min="3842" max="3842" width="36" style="134" customWidth="1"/>
    <col min="3843" max="3843" width="20" style="134" customWidth="1"/>
    <col min="3844" max="4093" width="8.90625" style="134"/>
    <col min="4094" max="4094" width="6.6328125" style="134" customWidth="1"/>
    <col min="4095" max="4095" width="12.08984375" style="134" customWidth="1"/>
    <col min="4096" max="4096" width="32.6328125" style="134" customWidth="1"/>
    <col min="4097" max="4097" width="23.36328125" style="134" customWidth="1"/>
    <col min="4098" max="4098" width="36" style="134" customWidth="1"/>
    <col min="4099" max="4099" width="20" style="134" customWidth="1"/>
    <col min="4100" max="4349" width="8.90625" style="134"/>
    <col min="4350" max="4350" width="6.6328125" style="134" customWidth="1"/>
    <col min="4351" max="4351" width="12.08984375" style="134" customWidth="1"/>
    <col min="4352" max="4352" width="32.6328125" style="134" customWidth="1"/>
    <col min="4353" max="4353" width="23.36328125" style="134" customWidth="1"/>
    <col min="4354" max="4354" width="36" style="134" customWidth="1"/>
    <col min="4355" max="4355" width="20" style="134" customWidth="1"/>
    <col min="4356" max="4605" width="8.90625" style="134"/>
    <col min="4606" max="4606" width="6.6328125" style="134" customWidth="1"/>
    <col min="4607" max="4607" width="12.08984375" style="134" customWidth="1"/>
    <col min="4608" max="4608" width="32.6328125" style="134" customWidth="1"/>
    <col min="4609" max="4609" width="23.36328125" style="134" customWidth="1"/>
    <col min="4610" max="4610" width="36" style="134" customWidth="1"/>
    <col min="4611" max="4611" width="20" style="134" customWidth="1"/>
    <col min="4612" max="4861" width="8.90625" style="134"/>
    <col min="4862" max="4862" width="6.6328125" style="134" customWidth="1"/>
    <col min="4863" max="4863" width="12.08984375" style="134" customWidth="1"/>
    <col min="4864" max="4864" width="32.6328125" style="134" customWidth="1"/>
    <col min="4865" max="4865" width="23.36328125" style="134" customWidth="1"/>
    <col min="4866" max="4866" width="36" style="134" customWidth="1"/>
    <col min="4867" max="4867" width="20" style="134" customWidth="1"/>
    <col min="4868" max="5117" width="8.90625" style="134"/>
    <col min="5118" max="5118" width="6.6328125" style="134" customWidth="1"/>
    <col min="5119" max="5119" width="12.08984375" style="134" customWidth="1"/>
    <col min="5120" max="5120" width="32.6328125" style="134" customWidth="1"/>
    <col min="5121" max="5121" width="23.36328125" style="134" customWidth="1"/>
    <col min="5122" max="5122" width="36" style="134" customWidth="1"/>
    <col min="5123" max="5123" width="20" style="134" customWidth="1"/>
    <col min="5124" max="5373" width="8.90625" style="134"/>
    <col min="5374" max="5374" width="6.6328125" style="134" customWidth="1"/>
    <col min="5375" max="5375" width="12.08984375" style="134" customWidth="1"/>
    <col min="5376" max="5376" width="32.6328125" style="134" customWidth="1"/>
    <col min="5377" max="5377" width="23.36328125" style="134" customWidth="1"/>
    <col min="5378" max="5378" width="36" style="134" customWidth="1"/>
    <col min="5379" max="5379" width="20" style="134" customWidth="1"/>
    <col min="5380" max="5629" width="8.90625" style="134"/>
    <col min="5630" max="5630" width="6.6328125" style="134" customWidth="1"/>
    <col min="5631" max="5631" width="12.08984375" style="134" customWidth="1"/>
    <col min="5632" max="5632" width="32.6328125" style="134" customWidth="1"/>
    <col min="5633" max="5633" width="23.36328125" style="134" customWidth="1"/>
    <col min="5634" max="5634" width="36" style="134" customWidth="1"/>
    <col min="5635" max="5635" width="20" style="134" customWidth="1"/>
    <col min="5636" max="5885" width="8.90625" style="134"/>
    <col min="5886" max="5886" width="6.6328125" style="134" customWidth="1"/>
    <col min="5887" max="5887" width="12.08984375" style="134" customWidth="1"/>
    <col min="5888" max="5888" width="32.6328125" style="134" customWidth="1"/>
    <col min="5889" max="5889" width="23.36328125" style="134" customWidth="1"/>
    <col min="5890" max="5890" width="36" style="134" customWidth="1"/>
    <col min="5891" max="5891" width="20" style="134" customWidth="1"/>
    <col min="5892" max="6141" width="8.90625" style="134"/>
    <col min="6142" max="6142" width="6.6328125" style="134" customWidth="1"/>
    <col min="6143" max="6143" width="12.08984375" style="134" customWidth="1"/>
    <col min="6144" max="6144" width="32.6328125" style="134" customWidth="1"/>
    <col min="6145" max="6145" width="23.36328125" style="134" customWidth="1"/>
    <col min="6146" max="6146" width="36" style="134" customWidth="1"/>
    <col min="6147" max="6147" width="20" style="134" customWidth="1"/>
    <col min="6148" max="6397" width="8.90625" style="134"/>
    <col min="6398" max="6398" width="6.6328125" style="134" customWidth="1"/>
    <col min="6399" max="6399" width="12.08984375" style="134" customWidth="1"/>
    <col min="6400" max="6400" width="32.6328125" style="134" customWidth="1"/>
    <col min="6401" max="6401" width="23.36328125" style="134" customWidth="1"/>
    <col min="6402" max="6402" width="36" style="134" customWidth="1"/>
    <col min="6403" max="6403" width="20" style="134" customWidth="1"/>
    <col min="6404" max="6653" width="8.90625" style="134"/>
    <col min="6654" max="6654" width="6.6328125" style="134" customWidth="1"/>
    <col min="6655" max="6655" width="12.08984375" style="134" customWidth="1"/>
    <col min="6656" max="6656" width="32.6328125" style="134" customWidth="1"/>
    <col min="6657" max="6657" width="23.36328125" style="134" customWidth="1"/>
    <col min="6658" max="6658" width="36" style="134" customWidth="1"/>
    <col min="6659" max="6659" width="20" style="134" customWidth="1"/>
    <col min="6660" max="6909" width="8.90625" style="134"/>
    <col min="6910" max="6910" width="6.6328125" style="134" customWidth="1"/>
    <col min="6911" max="6911" width="12.08984375" style="134" customWidth="1"/>
    <col min="6912" max="6912" width="32.6328125" style="134" customWidth="1"/>
    <col min="6913" max="6913" width="23.36328125" style="134" customWidth="1"/>
    <col min="6914" max="6914" width="36" style="134" customWidth="1"/>
    <col min="6915" max="6915" width="20" style="134" customWidth="1"/>
    <col min="6916" max="7165" width="8.90625" style="134"/>
    <col min="7166" max="7166" width="6.6328125" style="134" customWidth="1"/>
    <col min="7167" max="7167" width="12.08984375" style="134" customWidth="1"/>
    <col min="7168" max="7168" width="32.6328125" style="134" customWidth="1"/>
    <col min="7169" max="7169" width="23.36328125" style="134" customWidth="1"/>
    <col min="7170" max="7170" width="36" style="134" customWidth="1"/>
    <col min="7171" max="7171" width="20" style="134" customWidth="1"/>
    <col min="7172" max="7421" width="8.90625" style="134"/>
    <col min="7422" max="7422" width="6.6328125" style="134" customWidth="1"/>
    <col min="7423" max="7423" width="12.08984375" style="134" customWidth="1"/>
    <col min="7424" max="7424" width="32.6328125" style="134" customWidth="1"/>
    <col min="7425" max="7425" width="23.36328125" style="134" customWidth="1"/>
    <col min="7426" max="7426" width="36" style="134" customWidth="1"/>
    <col min="7427" max="7427" width="20" style="134" customWidth="1"/>
    <col min="7428" max="7677" width="8.90625" style="134"/>
    <col min="7678" max="7678" width="6.6328125" style="134" customWidth="1"/>
    <col min="7679" max="7679" width="12.08984375" style="134" customWidth="1"/>
    <col min="7680" max="7680" width="32.6328125" style="134" customWidth="1"/>
    <col min="7681" max="7681" width="23.36328125" style="134" customWidth="1"/>
    <col min="7682" max="7682" width="36" style="134" customWidth="1"/>
    <col min="7683" max="7683" width="20" style="134" customWidth="1"/>
    <col min="7684" max="7933" width="8.90625" style="134"/>
    <col min="7934" max="7934" width="6.6328125" style="134" customWidth="1"/>
    <col min="7935" max="7935" width="12.08984375" style="134" customWidth="1"/>
    <col min="7936" max="7936" width="32.6328125" style="134" customWidth="1"/>
    <col min="7937" max="7937" width="23.36328125" style="134" customWidth="1"/>
    <col min="7938" max="7938" width="36" style="134" customWidth="1"/>
    <col min="7939" max="7939" width="20" style="134" customWidth="1"/>
    <col min="7940" max="8189" width="8.90625" style="134"/>
    <col min="8190" max="8190" width="6.6328125" style="134" customWidth="1"/>
    <col min="8191" max="8191" width="12.08984375" style="134" customWidth="1"/>
    <col min="8192" max="8192" width="32.6328125" style="134" customWidth="1"/>
    <col min="8193" max="8193" width="23.36328125" style="134" customWidth="1"/>
    <col min="8194" max="8194" width="36" style="134" customWidth="1"/>
    <col min="8195" max="8195" width="20" style="134" customWidth="1"/>
    <col min="8196" max="8445" width="8.90625" style="134"/>
    <col min="8446" max="8446" width="6.6328125" style="134" customWidth="1"/>
    <col min="8447" max="8447" width="12.08984375" style="134" customWidth="1"/>
    <col min="8448" max="8448" width="32.6328125" style="134" customWidth="1"/>
    <col min="8449" max="8449" width="23.36328125" style="134" customWidth="1"/>
    <col min="8450" max="8450" width="36" style="134" customWidth="1"/>
    <col min="8451" max="8451" width="20" style="134" customWidth="1"/>
    <col min="8452" max="8701" width="8.90625" style="134"/>
    <col min="8702" max="8702" width="6.6328125" style="134" customWidth="1"/>
    <col min="8703" max="8703" width="12.08984375" style="134" customWidth="1"/>
    <col min="8704" max="8704" width="32.6328125" style="134" customWidth="1"/>
    <col min="8705" max="8705" width="23.36328125" style="134" customWidth="1"/>
    <col min="8706" max="8706" width="36" style="134" customWidth="1"/>
    <col min="8707" max="8707" width="20" style="134" customWidth="1"/>
    <col min="8708" max="8957" width="8.90625" style="134"/>
    <col min="8958" max="8958" width="6.6328125" style="134" customWidth="1"/>
    <col min="8959" max="8959" width="12.08984375" style="134" customWidth="1"/>
    <col min="8960" max="8960" width="32.6328125" style="134" customWidth="1"/>
    <col min="8961" max="8961" width="23.36328125" style="134" customWidth="1"/>
    <col min="8962" max="8962" width="36" style="134" customWidth="1"/>
    <col min="8963" max="8963" width="20" style="134" customWidth="1"/>
    <col min="8964" max="9213" width="8.90625" style="134"/>
    <col min="9214" max="9214" width="6.6328125" style="134" customWidth="1"/>
    <col min="9215" max="9215" width="12.08984375" style="134" customWidth="1"/>
    <col min="9216" max="9216" width="32.6328125" style="134" customWidth="1"/>
    <col min="9217" max="9217" width="23.36328125" style="134" customWidth="1"/>
    <col min="9218" max="9218" width="36" style="134" customWidth="1"/>
    <col min="9219" max="9219" width="20" style="134" customWidth="1"/>
    <col min="9220" max="9469" width="8.90625" style="134"/>
    <col min="9470" max="9470" width="6.6328125" style="134" customWidth="1"/>
    <col min="9471" max="9471" width="12.08984375" style="134" customWidth="1"/>
    <col min="9472" max="9472" width="32.6328125" style="134" customWidth="1"/>
    <col min="9473" max="9473" width="23.36328125" style="134" customWidth="1"/>
    <col min="9474" max="9474" width="36" style="134" customWidth="1"/>
    <col min="9475" max="9475" width="20" style="134" customWidth="1"/>
    <col min="9476" max="9725" width="8.90625" style="134"/>
    <col min="9726" max="9726" width="6.6328125" style="134" customWidth="1"/>
    <col min="9727" max="9727" width="12.08984375" style="134" customWidth="1"/>
    <col min="9728" max="9728" width="32.6328125" style="134" customWidth="1"/>
    <col min="9729" max="9729" width="23.36328125" style="134" customWidth="1"/>
    <col min="9730" max="9730" width="36" style="134" customWidth="1"/>
    <col min="9731" max="9731" width="20" style="134" customWidth="1"/>
    <col min="9732" max="9981" width="8.90625" style="134"/>
    <col min="9982" max="9982" width="6.6328125" style="134" customWidth="1"/>
    <col min="9983" max="9983" width="12.08984375" style="134" customWidth="1"/>
    <col min="9984" max="9984" width="32.6328125" style="134" customWidth="1"/>
    <col min="9985" max="9985" width="23.36328125" style="134" customWidth="1"/>
    <col min="9986" max="9986" width="36" style="134" customWidth="1"/>
    <col min="9987" max="9987" width="20" style="134" customWidth="1"/>
    <col min="9988" max="10237" width="8.90625" style="134"/>
    <col min="10238" max="10238" width="6.6328125" style="134" customWidth="1"/>
    <col min="10239" max="10239" width="12.08984375" style="134" customWidth="1"/>
    <col min="10240" max="10240" width="32.6328125" style="134" customWidth="1"/>
    <col min="10241" max="10241" width="23.36328125" style="134" customWidth="1"/>
    <col min="10242" max="10242" width="36" style="134" customWidth="1"/>
    <col min="10243" max="10243" width="20" style="134" customWidth="1"/>
    <col min="10244" max="10493" width="8.90625" style="134"/>
    <col min="10494" max="10494" width="6.6328125" style="134" customWidth="1"/>
    <col min="10495" max="10495" width="12.08984375" style="134" customWidth="1"/>
    <col min="10496" max="10496" width="32.6328125" style="134" customWidth="1"/>
    <col min="10497" max="10497" width="23.36328125" style="134" customWidth="1"/>
    <col min="10498" max="10498" width="36" style="134" customWidth="1"/>
    <col min="10499" max="10499" width="20" style="134" customWidth="1"/>
    <col min="10500" max="10749" width="8.90625" style="134"/>
    <col min="10750" max="10750" width="6.6328125" style="134" customWidth="1"/>
    <col min="10751" max="10751" width="12.08984375" style="134" customWidth="1"/>
    <col min="10752" max="10752" width="32.6328125" style="134" customWidth="1"/>
    <col min="10753" max="10753" width="23.36328125" style="134" customWidth="1"/>
    <col min="10754" max="10754" width="36" style="134" customWidth="1"/>
    <col min="10755" max="10755" width="20" style="134" customWidth="1"/>
    <col min="10756" max="11005" width="8.90625" style="134"/>
    <col min="11006" max="11006" width="6.6328125" style="134" customWidth="1"/>
    <col min="11007" max="11007" width="12.08984375" style="134" customWidth="1"/>
    <col min="11008" max="11008" width="32.6328125" style="134" customWidth="1"/>
    <col min="11009" max="11009" width="23.36328125" style="134" customWidth="1"/>
    <col min="11010" max="11010" width="36" style="134" customWidth="1"/>
    <col min="11011" max="11011" width="20" style="134" customWidth="1"/>
    <col min="11012" max="11261" width="8.90625" style="134"/>
    <col min="11262" max="11262" width="6.6328125" style="134" customWidth="1"/>
    <col min="11263" max="11263" width="12.08984375" style="134" customWidth="1"/>
    <col min="11264" max="11264" width="32.6328125" style="134" customWidth="1"/>
    <col min="11265" max="11265" width="23.36328125" style="134" customWidth="1"/>
    <col min="11266" max="11266" width="36" style="134" customWidth="1"/>
    <col min="11267" max="11267" width="20" style="134" customWidth="1"/>
    <col min="11268" max="11517" width="8.90625" style="134"/>
    <col min="11518" max="11518" width="6.6328125" style="134" customWidth="1"/>
    <col min="11519" max="11519" width="12.08984375" style="134" customWidth="1"/>
    <col min="11520" max="11520" width="32.6328125" style="134" customWidth="1"/>
    <col min="11521" max="11521" width="23.36328125" style="134" customWidth="1"/>
    <col min="11522" max="11522" width="36" style="134" customWidth="1"/>
    <col min="11523" max="11523" width="20" style="134" customWidth="1"/>
    <col min="11524" max="11773" width="8.90625" style="134"/>
    <col min="11774" max="11774" width="6.6328125" style="134" customWidth="1"/>
    <col min="11775" max="11775" width="12.08984375" style="134" customWidth="1"/>
    <col min="11776" max="11776" width="32.6328125" style="134" customWidth="1"/>
    <col min="11777" max="11777" width="23.36328125" style="134" customWidth="1"/>
    <col min="11778" max="11778" width="36" style="134" customWidth="1"/>
    <col min="11779" max="11779" width="20" style="134" customWidth="1"/>
    <col min="11780" max="12029" width="8.90625" style="134"/>
    <col min="12030" max="12030" width="6.6328125" style="134" customWidth="1"/>
    <col min="12031" max="12031" width="12.08984375" style="134" customWidth="1"/>
    <col min="12032" max="12032" width="32.6328125" style="134" customWidth="1"/>
    <col min="12033" max="12033" width="23.36328125" style="134" customWidth="1"/>
    <col min="12034" max="12034" width="36" style="134" customWidth="1"/>
    <col min="12035" max="12035" width="20" style="134" customWidth="1"/>
    <col min="12036" max="12285" width="8.90625" style="134"/>
    <col min="12286" max="12286" width="6.6328125" style="134" customWidth="1"/>
    <col min="12287" max="12287" width="12.08984375" style="134" customWidth="1"/>
    <col min="12288" max="12288" width="32.6328125" style="134" customWidth="1"/>
    <col min="12289" max="12289" width="23.36328125" style="134" customWidth="1"/>
    <col min="12290" max="12290" width="36" style="134" customWidth="1"/>
    <col min="12291" max="12291" width="20" style="134" customWidth="1"/>
    <col min="12292" max="12541" width="8.90625" style="134"/>
    <col min="12542" max="12542" width="6.6328125" style="134" customWidth="1"/>
    <col min="12543" max="12543" width="12.08984375" style="134" customWidth="1"/>
    <col min="12544" max="12544" width="32.6328125" style="134" customWidth="1"/>
    <col min="12545" max="12545" width="23.36328125" style="134" customWidth="1"/>
    <col min="12546" max="12546" width="36" style="134" customWidth="1"/>
    <col min="12547" max="12547" width="20" style="134" customWidth="1"/>
    <col min="12548" max="12797" width="8.90625" style="134"/>
    <col min="12798" max="12798" width="6.6328125" style="134" customWidth="1"/>
    <col min="12799" max="12799" width="12.08984375" style="134" customWidth="1"/>
    <col min="12800" max="12800" width="32.6328125" style="134" customWidth="1"/>
    <col min="12801" max="12801" width="23.36328125" style="134" customWidth="1"/>
    <col min="12802" max="12802" width="36" style="134" customWidth="1"/>
    <col min="12803" max="12803" width="20" style="134" customWidth="1"/>
    <col min="12804" max="13053" width="8.90625" style="134"/>
    <col min="13054" max="13054" width="6.6328125" style="134" customWidth="1"/>
    <col min="13055" max="13055" width="12.08984375" style="134" customWidth="1"/>
    <col min="13056" max="13056" width="32.6328125" style="134" customWidth="1"/>
    <col min="13057" max="13057" width="23.36328125" style="134" customWidth="1"/>
    <col min="13058" max="13058" width="36" style="134" customWidth="1"/>
    <col min="13059" max="13059" width="20" style="134" customWidth="1"/>
    <col min="13060" max="13309" width="8.90625" style="134"/>
    <col min="13310" max="13310" width="6.6328125" style="134" customWidth="1"/>
    <col min="13311" max="13311" width="12.08984375" style="134" customWidth="1"/>
    <col min="13312" max="13312" width="32.6328125" style="134" customWidth="1"/>
    <col min="13313" max="13313" width="23.36328125" style="134" customWidth="1"/>
    <col min="13314" max="13314" width="36" style="134" customWidth="1"/>
    <col min="13315" max="13315" width="20" style="134" customWidth="1"/>
    <col min="13316" max="13565" width="8.90625" style="134"/>
    <col min="13566" max="13566" width="6.6328125" style="134" customWidth="1"/>
    <col min="13567" max="13567" width="12.08984375" style="134" customWidth="1"/>
    <col min="13568" max="13568" width="32.6328125" style="134" customWidth="1"/>
    <col min="13569" max="13569" width="23.36328125" style="134" customWidth="1"/>
    <col min="13570" max="13570" width="36" style="134" customWidth="1"/>
    <col min="13571" max="13571" width="20" style="134" customWidth="1"/>
    <col min="13572" max="13821" width="8.90625" style="134"/>
    <col min="13822" max="13822" width="6.6328125" style="134" customWidth="1"/>
    <col min="13823" max="13823" width="12.08984375" style="134" customWidth="1"/>
    <col min="13824" max="13824" width="32.6328125" style="134" customWidth="1"/>
    <col min="13825" max="13825" width="23.36328125" style="134" customWidth="1"/>
    <col min="13826" max="13826" width="36" style="134" customWidth="1"/>
    <col min="13827" max="13827" width="20" style="134" customWidth="1"/>
    <col min="13828" max="14077" width="8.90625" style="134"/>
    <col min="14078" max="14078" width="6.6328125" style="134" customWidth="1"/>
    <col min="14079" max="14079" width="12.08984375" style="134" customWidth="1"/>
    <col min="14080" max="14080" width="32.6328125" style="134" customWidth="1"/>
    <col min="14081" max="14081" width="23.36328125" style="134" customWidth="1"/>
    <col min="14082" max="14082" width="36" style="134" customWidth="1"/>
    <col min="14083" max="14083" width="20" style="134" customWidth="1"/>
    <col min="14084" max="14333" width="8.90625" style="134"/>
    <col min="14334" max="14334" width="6.6328125" style="134" customWidth="1"/>
    <col min="14335" max="14335" width="12.08984375" style="134" customWidth="1"/>
    <col min="14336" max="14336" width="32.6328125" style="134" customWidth="1"/>
    <col min="14337" max="14337" width="23.36328125" style="134" customWidth="1"/>
    <col min="14338" max="14338" width="36" style="134" customWidth="1"/>
    <col min="14339" max="14339" width="20" style="134" customWidth="1"/>
    <col min="14340" max="14589" width="8.90625" style="134"/>
    <col min="14590" max="14590" width="6.6328125" style="134" customWidth="1"/>
    <col min="14591" max="14591" width="12.08984375" style="134" customWidth="1"/>
    <col min="14592" max="14592" width="32.6328125" style="134" customWidth="1"/>
    <col min="14593" max="14593" width="23.36328125" style="134" customWidth="1"/>
    <col min="14594" max="14594" width="36" style="134" customWidth="1"/>
    <col min="14595" max="14595" width="20" style="134" customWidth="1"/>
    <col min="14596" max="14845" width="8.90625" style="134"/>
    <col min="14846" max="14846" width="6.6328125" style="134" customWidth="1"/>
    <col min="14847" max="14847" width="12.08984375" style="134" customWidth="1"/>
    <col min="14848" max="14848" width="32.6328125" style="134" customWidth="1"/>
    <col min="14849" max="14849" width="23.36328125" style="134" customWidth="1"/>
    <col min="14850" max="14850" width="36" style="134" customWidth="1"/>
    <col min="14851" max="14851" width="20" style="134" customWidth="1"/>
    <col min="14852" max="15101" width="8.90625" style="134"/>
    <col min="15102" max="15102" width="6.6328125" style="134" customWidth="1"/>
    <col min="15103" max="15103" width="12.08984375" style="134" customWidth="1"/>
    <col min="15104" max="15104" width="32.6328125" style="134" customWidth="1"/>
    <col min="15105" max="15105" width="23.36328125" style="134" customWidth="1"/>
    <col min="15106" max="15106" width="36" style="134" customWidth="1"/>
    <col min="15107" max="15107" width="20" style="134" customWidth="1"/>
    <col min="15108" max="15357" width="8.90625" style="134"/>
    <col min="15358" max="15358" width="6.6328125" style="134" customWidth="1"/>
    <col min="15359" max="15359" width="12.08984375" style="134" customWidth="1"/>
    <col min="15360" max="15360" width="32.6328125" style="134" customWidth="1"/>
    <col min="15361" max="15361" width="23.36328125" style="134" customWidth="1"/>
    <col min="15362" max="15362" width="36" style="134" customWidth="1"/>
    <col min="15363" max="15363" width="20" style="134" customWidth="1"/>
    <col min="15364" max="15613" width="8.90625" style="134"/>
    <col min="15614" max="15614" width="6.6328125" style="134" customWidth="1"/>
    <col min="15615" max="15615" width="12.08984375" style="134" customWidth="1"/>
    <col min="15616" max="15616" width="32.6328125" style="134" customWidth="1"/>
    <col min="15617" max="15617" width="23.36328125" style="134" customWidth="1"/>
    <col min="15618" max="15618" width="36" style="134" customWidth="1"/>
    <col min="15619" max="15619" width="20" style="134" customWidth="1"/>
    <col min="15620" max="15869" width="8.90625" style="134"/>
    <col min="15870" max="15870" width="6.6328125" style="134" customWidth="1"/>
    <col min="15871" max="15871" width="12.08984375" style="134" customWidth="1"/>
    <col min="15872" max="15872" width="32.6328125" style="134" customWidth="1"/>
    <col min="15873" max="15873" width="23.36328125" style="134" customWidth="1"/>
    <col min="15874" max="15874" width="36" style="134" customWidth="1"/>
    <col min="15875" max="15875" width="20" style="134" customWidth="1"/>
    <col min="15876" max="16125" width="8.90625" style="134"/>
    <col min="16126" max="16126" width="6.6328125" style="134" customWidth="1"/>
    <col min="16127" max="16127" width="12.08984375" style="134" customWidth="1"/>
    <col min="16128" max="16128" width="32.6328125" style="134" customWidth="1"/>
    <col min="16129" max="16129" width="23.36328125" style="134" customWidth="1"/>
    <col min="16130" max="16130" width="36" style="134" customWidth="1"/>
    <col min="16131" max="16131" width="20" style="134" customWidth="1"/>
    <col min="16132" max="16384" width="8.90625" style="134"/>
  </cols>
  <sheetData>
    <row r="1" spans="1:4" ht="22.5" x14ac:dyDescent="0.3">
      <c r="A1" s="488" t="s">
        <v>937</v>
      </c>
      <c r="B1" s="488"/>
      <c r="C1" s="488"/>
      <c r="D1" s="488"/>
    </row>
    <row r="2" spans="1:4" ht="14" x14ac:dyDescent="0.3">
      <c r="A2" s="436" t="s">
        <v>938</v>
      </c>
    </row>
    <row r="3" spans="1:4" ht="14" x14ac:dyDescent="0.3">
      <c r="A3" s="436"/>
    </row>
    <row r="4" spans="1:4" s="440" customFormat="1" ht="15" x14ac:dyDescent="0.35">
      <c r="A4" s="438" t="s">
        <v>939</v>
      </c>
      <c r="B4" s="438" t="s">
        <v>940</v>
      </c>
      <c r="C4" s="439" t="s">
        <v>941</v>
      </c>
      <c r="D4" s="438" t="s">
        <v>942</v>
      </c>
    </row>
    <row r="5" spans="1:4" s="444" customFormat="1" ht="14" hidden="1" x14ac:dyDescent="0.35">
      <c r="A5" s="441"/>
      <c r="B5" s="442" t="s">
        <v>943</v>
      </c>
      <c r="C5" s="443" t="s">
        <v>944</v>
      </c>
      <c r="D5" s="443" t="s">
        <v>945</v>
      </c>
    </row>
    <row r="6" spans="1:4" s="444" customFormat="1" ht="14" hidden="1" x14ac:dyDescent="0.35">
      <c r="A6" s="441"/>
      <c r="B6" s="442" t="s">
        <v>946</v>
      </c>
      <c r="C6" s="443" t="s">
        <v>947</v>
      </c>
      <c r="D6" s="443" t="s">
        <v>948</v>
      </c>
    </row>
    <row r="7" spans="1:4" s="444" customFormat="1" ht="14" hidden="1" x14ac:dyDescent="0.35">
      <c r="A7" s="441"/>
      <c r="B7" s="442" t="s">
        <v>949</v>
      </c>
      <c r="C7" s="443" t="s">
        <v>950</v>
      </c>
      <c r="D7" s="443" t="s">
        <v>951</v>
      </c>
    </row>
    <row r="8" spans="1:4" s="444" customFormat="1" ht="14" hidden="1" x14ac:dyDescent="0.35">
      <c r="A8" s="445"/>
      <c r="B8" s="446" t="s">
        <v>111</v>
      </c>
      <c r="C8" s="447" t="s">
        <v>952</v>
      </c>
      <c r="D8" s="447" t="s">
        <v>953</v>
      </c>
    </row>
    <row r="9" spans="1:4" s="444" customFormat="1" ht="14" hidden="1" x14ac:dyDescent="0.35">
      <c r="A9" s="445"/>
      <c r="B9" s="446" t="s">
        <v>115</v>
      </c>
      <c r="C9" s="447" t="s">
        <v>954</v>
      </c>
      <c r="D9" s="447" t="s">
        <v>955</v>
      </c>
    </row>
    <row r="10" spans="1:4" s="444" customFormat="1" ht="14" hidden="1" x14ac:dyDescent="0.35">
      <c r="A10" s="445"/>
      <c r="B10" s="446" t="s">
        <v>84</v>
      </c>
      <c r="C10" s="447" t="s">
        <v>956</v>
      </c>
      <c r="D10" s="447" t="s">
        <v>957</v>
      </c>
    </row>
    <row r="11" spans="1:4" s="444" customFormat="1" ht="14" hidden="1" x14ac:dyDescent="0.35">
      <c r="A11" s="445"/>
      <c r="B11" s="446" t="s">
        <v>79</v>
      </c>
      <c r="C11" s="447" t="s">
        <v>958</v>
      </c>
      <c r="D11" s="447" t="s">
        <v>959</v>
      </c>
    </row>
    <row r="12" spans="1:4" s="444" customFormat="1" ht="14" hidden="1" x14ac:dyDescent="0.35">
      <c r="A12" s="448"/>
      <c r="B12" s="449" t="s">
        <v>960</v>
      </c>
      <c r="C12" s="450" t="s">
        <v>961</v>
      </c>
      <c r="D12" s="450" t="s">
        <v>962</v>
      </c>
    </row>
    <row r="13" spans="1:4" s="444" customFormat="1" ht="14" hidden="1" x14ac:dyDescent="0.35">
      <c r="A13" s="448"/>
      <c r="B13" s="449" t="s">
        <v>262</v>
      </c>
      <c r="C13" s="450" t="s">
        <v>963</v>
      </c>
      <c r="D13" s="450" t="s">
        <v>964</v>
      </c>
    </row>
    <row r="14" spans="1:4" s="444" customFormat="1" ht="14" hidden="1" x14ac:dyDescent="0.35">
      <c r="A14" s="448"/>
      <c r="B14" s="449" t="s">
        <v>240</v>
      </c>
      <c r="C14" s="450" t="s">
        <v>965</v>
      </c>
      <c r="D14" s="450" t="s">
        <v>966</v>
      </c>
    </row>
    <row r="15" spans="1:4" s="444" customFormat="1" ht="14" hidden="1" x14ac:dyDescent="0.35">
      <c r="A15" s="448"/>
      <c r="B15" s="449" t="s">
        <v>767</v>
      </c>
      <c r="C15" s="450" t="s">
        <v>967</v>
      </c>
      <c r="D15" s="450" t="s">
        <v>968</v>
      </c>
    </row>
    <row r="16" spans="1:4" s="444" customFormat="1" ht="14" hidden="1" x14ac:dyDescent="0.35">
      <c r="A16" s="448"/>
      <c r="B16" s="449" t="s">
        <v>267</v>
      </c>
      <c r="C16" s="450" t="s">
        <v>969</v>
      </c>
      <c r="D16" s="450" t="s">
        <v>970</v>
      </c>
    </row>
    <row r="17" spans="1:4" s="444" customFormat="1" ht="14" hidden="1" x14ac:dyDescent="0.35">
      <c r="A17" s="448"/>
      <c r="B17" s="449" t="s">
        <v>971</v>
      </c>
      <c r="C17" s="450" t="s">
        <v>972</v>
      </c>
      <c r="D17" s="450" t="s">
        <v>973</v>
      </c>
    </row>
    <row r="18" spans="1:4" s="444" customFormat="1" ht="14" hidden="1" x14ac:dyDescent="0.35">
      <c r="A18" s="448"/>
      <c r="B18" s="449" t="s">
        <v>974</v>
      </c>
      <c r="C18" s="450" t="s">
        <v>975</v>
      </c>
      <c r="D18" s="450" t="s">
        <v>976</v>
      </c>
    </row>
    <row r="19" spans="1:4" s="444" customFormat="1" ht="14" hidden="1" x14ac:dyDescent="0.35">
      <c r="A19" s="448"/>
      <c r="B19" s="449" t="s">
        <v>241</v>
      </c>
      <c r="C19" s="450" t="s">
        <v>977</v>
      </c>
      <c r="D19" s="450" t="s">
        <v>978</v>
      </c>
    </row>
    <row r="20" spans="1:4" s="444" customFormat="1" ht="14" x14ac:dyDescent="0.35">
      <c r="A20" s="451"/>
      <c r="B20" s="199" t="s">
        <v>928</v>
      </c>
      <c r="C20" s="452" t="s">
        <v>979</v>
      </c>
      <c r="D20" s="452" t="s">
        <v>980</v>
      </c>
    </row>
    <row r="21" spans="1:4" s="444" customFormat="1" ht="14" x14ac:dyDescent="0.35">
      <c r="A21" s="451"/>
      <c r="B21" s="199" t="s">
        <v>932</v>
      </c>
      <c r="C21" s="452" t="s">
        <v>981</v>
      </c>
      <c r="D21" s="452" t="s">
        <v>982</v>
      </c>
    </row>
    <row r="22" spans="1:4" s="444" customFormat="1" ht="14" x14ac:dyDescent="0.35">
      <c r="A22" s="451"/>
      <c r="B22" s="199" t="s">
        <v>933</v>
      </c>
      <c r="C22" s="452" t="s">
        <v>983</v>
      </c>
      <c r="D22" s="452" t="s">
        <v>984</v>
      </c>
    </row>
    <row r="23" spans="1:4" s="444" customFormat="1" ht="14" x14ac:dyDescent="0.35">
      <c r="A23" s="451"/>
      <c r="B23" s="199" t="s">
        <v>934</v>
      </c>
      <c r="C23" s="452" t="s">
        <v>985</v>
      </c>
      <c r="D23" s="452" t="s">
        <v>986</v>
      </c>
    </row>
    <row r="24" spans="1:4" s="444" customFormat="1" ht="14" x14ac:dyDescent="0.35">
      <c r="A24" s="451"/>
      <c r="B24" s="199" t="s">
        <v>935</v>
      </c>
      <c r="C24" s="452" t="s">
        <v>987</v>
      </c>
      <c r="D24" s="452" t="s">
        <v>988</v>
      </c>
    </row>
    <row r="25" spans="1:4" s="444" customFormat="1" ht="14" x14ac:dyDescent="0.35">
      <c r="A25" s="451"/>
      <c r="B25" s="199" t="s">
        <v>936</v>
      </c>
      <c r="C25" s="452" t="s">
        <v>989</v>
      </c>
      <c r="D25" s="452" t="s">
        <v>990</v>
      </c>
    </row>
    <row r="26" spans="1:4" ht="15.5" x14ac:dyDescent="0.35">
      <c r="A26" s="453"/>
      <c r="B26" s="454"/>
      <c r="C26" s="455"/>
      <c r="D26" s="455"/>
    </row>
    <row r="27" spans="1:4" ht="14" x14ac:dyDescent="0.3">
      <c r="A27" s="436"/>
    </row>
  </sheetData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37D3-BCCC-48AA-8DF7-141EB7C07D18}">
  <dimension ref="A1:I30"/>
  <sheetViews>
    <sheetView topLeftCell="A12" workbookViewId="0">
      <selection activeCell="A23" sqref="A23:XFD23"/>
    </sheetView>
  </sheetViews>
  <sheetFormatPr defaultRowHeight="18" x14ac:dyDescent="0.35"/>
  <cols>
    <col min="1" max="1" width="6.54296875" style="371" customWidth="1"/>
    <col min="2" max="2" width="53.08984375" style="371" customWidth="1"/>
    <col min="3" max="4" width="34.453125" style="381" customWidth="1"/>
    <col min="5" max="5" width="43.453125" customWidth="1"/>
    <col min="6" max="6" width="11.08984375" style="371" customWidth="1"/>
    <col min="7" max="7" width="14.54296875" style="203" customWidth="1"/>
    <col min="8" max="8" width="26.54296875" style="372" hidden="1" customWidth="1"/>
    <col min="9" max="9" width="14" style="371" customWidth="1"/>
  </cols>
  <sheetData>
    <row r="1" spans="1:9" ht="25" x14ac:dyDescent="0.35">
      <c r="A1" s="489" t="s">
        <v>769</v>
      </c>
      <c r="B1" s="489"/>
      <c r="C1" s="489"/>
      <c r="D1" s="489"/>
      <c r="E1" s="489"/>
      <c r="F1" s="489"/>
      <c r="G1" s="489"/>
      <c r="H1" s="489"/>
      <c r="I1" s="490"/>
    </row>
    <row r="2" spans="1:9" ht="17.5" x14ac:dyDescent="0.35">
      <c r="A2" s="334" t="s">
        <v>15</v>
      </c>
      <c r="B2" s="334" t="s">
        <v>770</v>
      </c>
      <c r="C2" s="335" t="s">
        <v>771</v>
      </c>
      <c r="D2" s="335" t="s">
        <v>772</v>
      </c>
      <c r="E2" s="334" t="s">
        <v>773</v>
      </c>
      <c r="F2" s="336" t="s">
        <v>774</v>
      </c>
      <c r="G2" s="336" t="s">
        <v>775</v>
      </c>
      <c r="H2" s="334" t="s">
        <v>776</v>
      </c>
      <c r="I2" s="336" t="s">
        <v>777</v>
      </c>
    </row>
    <row r="3" spans="1:9" x14ac:dyDescent="0.4">
      <c r="A3" s="337">
        <v>1</v>
      </c>
      <c r="B3" s="338" t="s">
        <v>778</v>
      </c>
      <c r="C3" s="339" t="s">
        <v>779</v>
      </c>
      <c r="D3" s="339" t="s">
        <v>780</v>
      </c>
      <c r="E3" s="338" t="s">
        <v>781</v>
      </c>
      <c r="F3" s="340">
        <v>19</v>
      </c>
      <c r="G3" s="340" t="s">
        <v>782</v>
      </c>
      <c r="H3" s="341"/>
      <c r="I3" s="491">
        <v>1</v>
      </c>
    </row>
    <row r="4" spans="1:9" x14ac:dyDescent="0.4">
      <c r="A4" s="342">
        <v>2</v>
      </c>
      <c r="B4" s="338" t="s">
        <v>783</v>
      </c>
      <c r="C4" s="343" t="s">
        <v>784</v>
      </c>
      <c r="D4" s="343" t="s">
        <v>785</v>
      </c>
      <c r="E4" s="344" t="s">
        <v>786</v>
      </c>
      <c r="F4" s="340">
        <v>13</v>
      </c>
      <c r="G4" s="345" t="s">
        <v>787</v>
      </c>
      <c r="H4" s="341"/>
      <c r="I4" s="491"/>
    </row>
    <row r="5" spans="1:9" x14ac:dyDescent="0.4">
      <c r="A5" s="337">
        <v>3</v>
      </c>
      <c r="B5" s="344" t="s">
        <v>788</v>
      </c>
      <c r="C5" s="346" t="s">
        <v>789</v>
      </c>
      <c r="D5" s="346" t="s">
        <v>790</v>
      </c>
      <c r="E5" s="338" t="s">
        <v>791</v>
      </c>
      <c r="F5" s="340">
        <v>14</v>
      </c>
      <c r="G5" s="340" t="s">
        <v>792</v>
      </c>
      <c r="H5" s="341"/>
      <c r="I5" s="340"/>
    </row>
    <row r="6" spans="1:9" x14ac:dyDescent="0.4">
      <c r="A6" s="342">
        <v>4</v>
      </c>
      <c r="B6" s="338" t="s">
        <v>793</v>
      </c>
      <c r="C6" s="347" t="s">
        <v>794</v>
      </c>
      <c r="D6" s="347" t="s">
        <v>795</v>
      </c>
      <c r="E6" s="338" t="s">
        <v>796</v>
      </c>
      <c r="F6" s="340">
        <v>16</v>
      </c>
      <c r="G6" s="340" t="s">
        <v>797</v>
      </c>
      <c r="H6" s="348" t="s">
        <v>798</v>
      </c>
      <c r="I6" s="345">
        <v>2</v>
      </c>
    </row>
    <row r="7" spans="1:9" x14ac:dyDescent="0.4">
      <c r="A7" s="337">
        <v>5</v>
      </c>
      <c r="B7" s="344" t="s">
        <v>799</v>
      </c>
      <c r="C7" s="349" t="s">
        <v>800</v>
      </c>
      <c r="D7" s="349" t="s">
        <v>801</v>
      </c>
      <c r="E7" s="344" t="s">
        <v>802</v>
      </c>
      <c r="F7" s="340">
        <v>15</v>
      </c>
      <c r="G7" s="345" t="s">
        <v>792</v>
      </c>
      <c r="H7" s="350" t="s">
        <v>803</v>
      </c>
      <c r="I7" s="345"/>
    </row>
    <row r="8" spans="1:9" x14ac:dyDescent="0.4">
      <c r="A8" s="342">
        <v>6</v>
      </c>
      <c r="B8" s="344" t="s">
        <v>804</v>
      </c>
      <c r="C8" s="349" t="s">
        <v>805</v>
      </c>
      <c r="D8" s="349" t="s">
        <v>806</v>
      </c>
      <c r="E8" s="344" t="s">
        <v>807</v>
      </c>
      <c r="F8" s="340">
        <v>14</v>
      </c>
      <c r="G8" s="340" t="s">
        <v>797</v>
      </c>
      <c r="H8" s="350" t="s">
        <v>808</v>
      </c>
      <c r="I8" s="345"/>
    </row>
    <row r="9" spans="1:9" x14ac:dyDescent="0.4">
      <c r="A9" s="337">
        <v>7</v>
      </c>
      <c r="B9" s="344" t="s">
        <v>809</v>
      </c>
      <c r="C9" s="349" t="s">
        <v>810</v>
      </c>
      <c r="D9" s="349" t="s">
        <v>811</v>
      </c>
      <c r="E9" s="344" t="s">
        <v>812</v>
      </c>
      <c r="F9" s="340">
        <v>14</v>
      </c>
      <c r="G9" s="340" t="s">
        <v>782</v>
      </c>
      <c r="H9" s="350" t="s">
        <v>813</v>
      </c>
      <c r="I9" s="345">
        <v>3</v>
      </c>
    </row>
    <row r="10" spans="1:9" x14ac:dyDescent="0.4">
      <c r="A10" s="342">
        <v>8</v>
      </c>
      <c r="B10" s="344" t="s">
        <v>814</v>
      </c>
      <c r="C10" s="349" t="s">
        <v>815</v>
      </c>
      <c r="D10" s="349" t="s">
        <v>816</v>
      </c>
      <c r="E10" s="344" t="s">
        <v>802</v>
      </c>
      <c r="F10" s="340">
        <v>14</v>
      </c>
      <c r="G10" s="351" t="s">
        <v>817</v>
      </c>
      <c r="H10" s="350" t="s">
        <v>818</v>
      </c>
      <c r="I10" s="345"/>
    </row>
    <row r="11" spans="1:9" ht="36" x14ac:dyDescent="0.4">
      <c r="A11" s="337">
        <v>9</v>
      </c>
      <c r="B11" s="352" t="s">
        <v>819</v>
      </c>
      <c r="C11" s="349" t="s">
        <v>820</v>
      </c>
      <c r="D11" s="349" t="s">
        <v>572</v>
      </c>
      <c r="E11" s="353" t="s">
        <v>821</v>
      </c>
      <c r="F11" s="340">
        <v>14</v>
      </c>
      <c r="G11" s="340" t="s">
        <v>782</v>
      </c>
      <c r="H11" s="350" t="s">
        <v>822</v>
      </c>
      <c r="I11" s="345"/>
    </row>
    <row r="12" spans="1:9" x14ac:dyDescent="0.4">
      <c r="A12" s="342">
        <v>10</v>
      </c>
      <c r="B12" s="354" t="s">
        <v>823</v>
      </c>
      <c r="C12" s="349" t="s">
        <v>824</v>
      </c>
      <c r="D12" s="349" t="s">
        <v>825</v>
      </c>
      <c r="E12" s="344" t="s">
        <v>826</v>
      </c>
      <c r="F12" s="340">
        <v>15</v>
      </c>
      <c r="G12" s="340" t="s">
        <v>827</v>
      </c>
      <c r="H12" s="350" t="s">
        <v>828</v>
      </c>
      <c r="I12" s="492">
        <v>4</v>
      </c>
    </row>
    <row r="13" spans="1:9" x14ac:dyDescent="0.4">
      <c r="A13" s="337">
        <v>11</v>
      </c>
      <c r="B13" s="354" t="s">
        <v>829</v>
      </c>
      <c r="C13" s="349" t="s">
        <v>830</v>
      </c>
      <c r="D13" s="349" t="s">
        <v>831</v>
      </c>
      <c r="E13" s="344"/>
      <c r="F13" s="340">
        <v>13</v>
      </c>
      <c r="G13" s="340" t="s">
        <v>827</v>
      </c>
      <c r="H13" s="350" t="s">
        <v>832</v>
      </c>
      <c r="I13" s="493"/>
    </row>
    <row r="14" spans="1:9" x14ac:dyDescent="0.4">
      <c r="A14" s="342">
        <v>12</v>
      </c>
      <c r="B14" s="344" t="s">
        <v>833</v>
      </c>
      <c r="C14" s="349" t="s">
        <v>834</v>
      </c>
      <c r="D14" s="349" t="s">
        <v>835</v>
      </c>
      <c r="E14" s="344"/>
      <c r="F14" s="340">
        <v>12</v>
      </c>
      <c r="G14" s="340" t="s">
        <v>792</v>
      </c>
      <c r="H14" s="350" t="s">
        <v>836</v>
      </c>
      <c r="I14" s="493"/>
    </row>
    <row r="15" spans="1:9" x14ac:dyDescent="0.4">
      <c r="A15" s="337">
        <v>13</v>
      </c>
      <c r="B15" s="354" t="s">
        <v>837</v>
      </c>
      <c r="C15" s="349" t="s">
        <v>838</v>
      </c>
      <c r="D15" s="349" t="s">
        <v>839</v>
      </c>
      <c r="E15" s="344" t="s">
        <v>840</v>
      </c>
      <c r="F15" s="340">
        <v>12</v>
      </c>
      <c r="G15" s="340" t="s">
        <v>792</v>
      </c>
      <c r="H15" s="350" t="s">
        <v>841</v>
      </c>
      <c r="I15" s="493"/>
    </row>
    <row r="16" spans="1:9" x14ac:dyDescent="0.4">
      <c r="A16" s="342">
        <v>14</v>
      </c>
      <c r="B16" s="355" t="s">
        <v>842</v>
      </c>
      <c r="C16" s="349" t="s">
        <v>843</v>
      </c>
      <c r="D16" s="349" t="s">
        <v>844</v>
      </c>
      <c r="E16" s="344" t="s">
        <v>845</v>
      </c>
      <c r="F16" s="340">
        <v>13</v>
      </c>
      <c r="G16" s="340" t="s">
        <v>797</v>
      </c>
      <c r="H16" s="350" t="s">
        <v>846</v>
      </c>
      <c r="I16" s="494"/>
    </row>
    <row r="17" spans="1:9" x14ac:dyDescent="0.4">
      <c r="A17" s="337">
        <v>15</v>
      </c>
      <c r="B17" s="355" t="s">
        <v>847</v>
      </c>
      <c r="C17" s="349" t="s">
        <v>848</v>
      </c>
      <c r="D17" s="349" t="s">
        <v>849</v>
      </c>
      <c r="E17" s="344" t="s">
        <v>850</v>
      </c>
      <c r="F17" s="340">
        <v>16</v>
      </c>
      <c r="G17" s="340" t="s">
        <v>782</v>
      </c>
      <c r="H17" s="350" t="s">
        <v>851</v>
      </c>
      <c r="I17" s="345">
        <v>5</v>
      </c>
    </row>
    <row r="18" spans="1:9" s="356" customFormat="1" x14ac:dyDescent="0.4">
      <c r="A18" s="342">
        <v>16</v>
      </c>
      <c r="B18" s="344" t="s">
        <v>852</v>
      </c>
      <c r="C18" s="349" t="s">
        <v>853</v>
      </c>
      <c r="D18" s="349" t="s">
        <v>854</v>
      </c>
      <c r="E18" s="344" t="s">
        <v>855</v>
      </c>
      <c r="F18" s="340">
        <v>13</v>
      </c>
      <c r="G18" s="345" t="s">
        <v>827</v>
      </c>
      <c r="H18" s="337" t="s">
        <v>856</v>
      </c>
      <c r="I18" s="345"/>
    </row>
    <row r="19" spans="1:9" x14ac:dyDescent="0.4">
      <c r="A19" s="337">
        <v>17</v>
      </c>
      <c r="B19" s="344" t="s">
        <v>814</v>
      </c>
      <c r="C19" s="339" t="s">
        <v>857</v>
      </c>
      <c r="D19" s="339" t="s">
        <v>858</v>
      </c>
      <c r="E19" s="344" t="s">
        <v>802</v>
      </c>
      <c r="F19" s="340">
        <v>12</v>
      </c>
      <c r="G19" s="351" t="s">
        <v>859</v>
      </c>
      <c r="H19" s="350" t="s">
        <v>860</v>
      </c>
      <c r="I19" s="345"/>
    </row>
    <row r="20" spans="1:9" x14ac:dyDescent="0.4">
      <c r="A20" s="342">
        <v>18</v>
      </c>
      <c r="B20" s="344" t="s">
        <v>861</v>
      </c>
      <c r="C20" s="349" t="s">
        <v>862</v>
      </c>
      <c r="D20" s="349" t="s">
        <v>863</v>
      </c>
      <c r="E20" s="338" t="s">
        <v>864</v>
      </c>
      <c r="F20" s="340">
        <v>10</v>
      </c>
      <c r="G20" s="340" t="s">
        <v>792</v>
      </c>
      <c r="H20" s="350" t="s">
        <v>865</v>
      </c>
      <c r="I20" s="345"/>
    </row>
    <row r="21" spans="1:9" ht="36" x14ac:dyDescent="0.4">
      <c r="A21" s="337">
        <v>19</v>
      </c>
      <c r="B21" s="355" t="s">
        <v>866</v>
      </c>
      <c r="C21" s="347" t="s">
        <v>867</v>
      </c>
      <c r="D21" s="347" t="s">
        <v>868</v>
      </c>
      <c r="E21" s="357" t="s">
        <v>869</v>
      </c>
      <c r="F21" s="340">
        <v>15</v>
      </c>
      <c r="G21" s="340" t="s">
        <v>782</v>
      </c>
      <c r="H21" s="350" t="s">
        <v>870</v>
      </c>
      <c r="I21" s="358">
        <v>6</v>
      </c>
    </row>
    <row r="22" spans="1:9" ht="36" x14ac:dyDescent="0.4">
      <c r="A22" s="342">
        <v>20</v>
      </c>
      <c r="B22" s="354" t="s">
        <v>871</v>
      </c>
      <c r="C22" s="339" t="s">
        <v>872</v>
      </c>
      <c r="D22" s="339" t="s">
        <v>873</v>
      </c>
      <c r="E22" s="359" t="s">
        <v>874</v>
      </c>
      <c r="F22" s="340">
        <v>16</v>
      </c>
      <c r="G22" s="340" t="s">
        <v>827</v>
      </c>
      <c r="H22" s="350" t="s">
        <v>875</v>
      </c>
      <c r="I22" s="492">
        <v>7</v>
      </c>
    </row>
    <row r="23" spans="1:9" x14ac:dyDescent="0.4">
      <c r="A23" s="337">
        <v>21</v>
      </c>
      <c r="B23" s="354" t="s">
        <v>876</v>
      </c>
      <c r="C23" s="339" t="s">
        <v>877</v>
      </c>
      <c r="D23" s="339" t="s">
        <v>878</v>
      </c>
      <c r="E23" s="360"/>
      <c r="F23" s="340">
        <v>14</v>
      </c>
      <c r="G23" s="340" t="s">
        <v>827</v>
      </c>
      <c r="H23" s="350" t="s">
        <v>879</v>
      </c>
      <c r="I23" s="493"/>
    </row>
    <row r="24" spans="1:9" x14ac:dyDescent="0.4">
      <c r="A24" s="342">
        <v>22</v>
      </c>
      <c r="B24" s="361" t="s">
        <v>880</v>
      </c>
      <c r="C24" s="339" t="s">
        <v>881</v>
      </c>
      <c r="D24" s="339" t="s">
        <v>882</v>
      </c>
      <c r="E24" s="360"/>
      <c r="F24" s="340">
        <v>12</v>
      </c>
      <c r="G24" s="340" t="s">
        <v>827</v>
      </c>
      <c r="H24" s="350" t="s">
        <v>883</v>
      </c>
      <c r="I24" s="494"/>
    </row>
    <row r="25" spans="1:9" x14ac:dyDescent="0.4">
      <c r="A25" s="337">
        <v>23</v>
      </c>
      <c r="B25" s="361" t="s">
        <v>884</v>
      </c>
      <c r="C25" s="339" t="s">
        <v>885</v>
      </c>
      <c r="D25" s="339" t="s">
        <v>886</v>
      </c>
      <c r="E25" s="360" t="s">
        <v>887</v>
      </c>
      <c r="F25" s="340">
        <v>9</v>
      </c>
      <c r="G25" s="340" t="s">
        <v>792</v>
      </c>
      <c r="H25" s="350" t="s">
        <v>888</v>
      </c>
      <c r="I25" s="358"/>
    </row>
    <row r="26" spans="1:9" s="356" customFormat="1" x14ac:dyDescent="0.4">
      <c r="A26" s="342">
        <v>24</v>
      </c>
      <c r="B26" s="362" t="s">
        <v>889</v>
      </c>
      <c r="C26" s="363" t="s">
        <v>890</v>
      </c>
      <c r="D26" s="363"/>
      <c r="E26" s="364"/>
      <c r="F26" s="365"/>
      <c r="G26" s="366"/>
      <c r="H26" s="337"/>
      <c r="I26" s="365"/>
    </row>
    <row r="27" spans="1:9" x14ac:dyDescent="0.35">
      <c r="A27" s="367"/>
      <c r="B27" s="368"/>
      <c r="C27" s="369"/>
      <c r="D27" s="369"/>
      <c r="E27" s="370"/>
    </row>
    <row r="28" spans="1:9" s="379" customFormat="1" ht="18.5" x14ac:dyDescent="0.45">
      <c r="A28" s="373"/>
      <c r="B28" s="374" t="s">
        <v>891</v>
      </c>
      <c r="C28" s="375"/>
      <c r="D28" s="375"/>
      <c r="E28" s="376"/>
      <c r="F28" s="377"/>
      <c r="G28" s="378"/>
      <c r="H28" s="372"/>
      <c r="I28" s="377"/>
    </row>
    <row r="29" spans="1:9" x14ac:dyDescent="0.35">
      <c r="A29" s="380"/>
      <c r="B29" s="368"/>
      <c r="C29" s="369"/>
      <c r="D29" s="369"/>
      <c r="E29" s="370"/>
    </row>
    <row r="30" spans="1:9" x14ac:dyDescent="0.35">
      <c r="A30" s="380"/>
      <c r="B30" s="380"/>
      <c r="C30" s="369"/>
      <c r="D30" s="369"/>
      <c r="E30" s="370"/>
    </row>
  </sheetData>
  <mergeCells count="4">
    <mergeCell ref="A1:I1"/>
    <mergeCell ref="I3:I4"/>
    <mergeCell ref="I12:I16"/>
    <mergeCell ref="I22:I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5EA41-2E66-4E9C-A94E-DBD2B816B022}">
  <dimension ref="A1:F29"/>
  <sheetViews>
    <sheetView workbookViewId="0">
      <selection activeCell="B29" sqref="B29"/>
    </sheetView>
  </sheetViews>
  <sheetFormatPr defaultColWidth="9" defaultRowHeight="14" x14ac:dyDescent="0.3"/>
  <cols>
    <col min="1" max="1" width="9" style="134"/>
    <col min="2" max="2" width="29.54296875" style="134" customWidth="1"/>
    <col min="3" max="3" width="31.453125" style="147" customWidth="1"/>
    <col min="4" max="4" width="29.54296875" style="147" customWidth="1"/>
    <col min="5" max="5" width="23.453125" style="325" customWidth="1"/>
    <col min="6" max="6" width="25.453125" style="325" customWidth="1"/>
    <col min="7" max="16384" width="9" style="134"/>
  </cols>
  <sheetData>
    <row r="1" spans="1:6" x14ac:dyDescent="0.3">
      <c r="A1" s="495" t="s">
        <v>729</v>
      </c>
      <c r="B1" s="495"/>
      <c r="C1" s="495"/>
      <c r="D1" s="495"/>
      <c r="E1" s="496"/>
      <c r="F1" s="496"/>
    </row>
    <row r="3" spans="1:6" x14ac:dyDescent="0.3">
      <c r="A3" s="315" t="s">
        <v>730</v>
      </c>
      <c r="B3" s="315" t="s">
        <v>731</v>
      </c>
      <c r="C3" s="316" t="s">
        <v>732</v>
      </c>
      <c r="D3" s="316" t="s">
        <v>733</v>
      </c>
      <c r="E3" s="317" t="s">
        <v>734</v>
      </c>
      <c r="F3" s="317" t="s">
        <v>735</v>
      </c>
    </row>
    <row r="4" spans="1:6" x14ac:dyDescent="0.3">
      <c r="A4" s="140">
        <v>1</v>
      </c>
      <c r="B4" s="140" t="s">
        <v>736</v>
      </c>
      <c r="C4" s="318">
        <v>46009</v>
      </c>
      <c r="D4" s="318">
        <v>45672</v>
      </c>
      <c r="E4" s="318">
        <v>45659</v>
      </c>
      <c r="F4" s="318">
        <v>45672</v>
      </c>
    </row>
    <row r="5" spans="1:6" x14ac:dyDescent="0.3">
      <c r="A5" s="140">
        <v>2</v>
      </c>
      <c r="B5" s="140" t="s">
        <v>737</v>
      </c>
      <c r="C5" s="318">
        <v>45658</v>
      </c>
      <c r="D5" s="318">
        <v>45686</v>
      </c>
      <c r="E5" s="318">
        <v>45673</v>
      </c>
      <c r="F5" s="318">
        <v>45686</v>
      </c>
    </row>
    <row r="6" spans="1:6" x14ac:dyDescent="0.3">
      <c r="A6" s="319"/>
      <c r="B6" s="319" t="s">
        <v>738</v>
      </c>
      <c r="C6" s="320"/>
      <c r="D6" s="321">
        <v>45693</v>
      </c>
      <c r="E6" s="321">
        <v>45687</v>
      </c>
      <c r="F6" s="321">
        <v>45693</v>
      </c>
    </row>
    <row r="7" spans="1:6" x14ac:dyDescent="0.3">
      <c r="A7" s="140">
        <v>3</v>
      </c>
      <c r="B7" s="140" t="s">
        <v>739</v>
      </c>
      <c r="C7" s="318">
        <v>45679</v>
      </c>
      <c r="D7" s="318">
        <v>45707</v>
      </c>
      <c r="E7" s="318">
        <v>45694</v>
      </c>
      <c r="F7" s="318">
        <v>45707</v>
      </c>
    </row>
    <row r="8" spans="1:6" x14ac:dyDescent="0.3">
      <c r="A8" s="140">
        <v>4</v>
      </c>
      <c r="B8" s="140" t="s">
        <v>739</v>
      </c>
      <c r="C8" s="318">
        <v>45693</v>
      </c>
      <c r="D8" s="318">
        <v>45359</v>
      </c>
      <c r="E8" s="318">
        <v>45708</v>
      </c>
      <c r="F8" s="318">
        <v>45356</v>
      </c>
    </row>
    <row r="9" spans="1:6" x14ac:dyDescent="0.3">
      <c r="A9" s="140">
        <v>5</v>
      </c>
      <c r="B9" s="140" t="s">
        <v>740</v>
      </c>
      <c r="C9" s="318">
        <v>45707</v>
      </c>
      <c r="D9" s="318">
        <v>45735</v>
      </c>
      <c r="E9" s="318">
        <v>45722</v>
      </c>
      <c r="F9" s="318">
        <v>45735</v>
      </c>
    </row>
    <row r="10" spans="1:6" x14ac:dyDescent="0.3">
      <c r="A10" s="140">
        <v>6</v>
      </c>
      <c r="B10" s="140" t="s">
        <v>741</v>
      </c>
      <c r="C10" s="318">
        <v>45721</v>
      </c>
      <c r="D10" s="318">
        <v>45749</v>
      </c>
      <c r="E10" s="318">
        <v>45371</v>
      </c>
      <c r="F10" s="318">
        <v>45749</v>
      </c>
    </row>
    <row r="11" spans="1:6" x14ac:dyDescent="0.3">
      <c r="A11" s="140">
        <v>7</v>
      </c>
      <c r="B11" s="140" t="s">
        <v>742</v>
      </c>
      <c r="C11" s="318">
        <v>45735</v>
      </c>
      <c r="D11" s="318">
        <v>45763</v>
      </c>
      <c r="E11" s="318">
        <v>45750</v>
      </c>
      <c r="F11" s="318">
        <v>45763</v>
      </c>
    </row>
    <row r="12" spans="1:6" x14ac:dyDescent="0.3">
      <c r="A12" s="140">
        <v>8</v>
      </c>
      <c r="B12" s="140" t="s">
        <v>743</v>
      </c>
      <c r="C12" s="318">
        <v>45749</v>
      </c>
      <c r="D12" s="318">
        <v>45777</v>
      </c>
      <c r="E12" s="318">
        <v>45764</v>
      </c>
      <c r="F12" s="318">
        <v>45777</v>
      </c>
    </row>
    <row r="13" spans="1:6" x14ac:dyDescent="0.3">
      <c r="A13" s="140">
        <v>9</v>
      </c>
      <c r="B13" s="140" t="s">
        <v>744</v>
      </c>
      <c r="C13" s="318">
        <v>45763</v>
      </c>
      <c r="D13" s="318">
        <v>45791</v>
      </c>
      <c r="E13" s="318">
        <v>45778</v>
      </c>
      <c r="F13" s="318">
        <v>45791</v>
      </c>
    </row>
    <row r="14" spans="1:6" x14ac:dyDescent="0.3">
      <c r="A14" s="140">
        <v>10</v>
      </c>
      <c r="B14" s="140" t="s">
        <v>745</v>
      </c>
      <c r="C14" s="318">
        <v>45777</v>
      </c>
      <c r="D14" s="318">
        <v>45440</v>
      </c>
      <c r="E14" s="318">
        <v>45792</v>
      </c>
      <c r="F14" s="318">
        <v>45440</v>
      </c>
    </row>
    <row r="15" spans="1:6" x14ac:dyDescent="0.3">
      <c r="A15" s="140">
        <v>11</v>
      </c>
      <c r="B15" s="140" t="s">
        <v>746</v>
      </c>
      <c r="C15" s="318">
        <v>45426</v>
      </c>
      <c r="D15" s="318">
        <v>45454</v>
      </c>
      <c r="E15" s="318">
        <v>45806</v>
      </c>
      <c r="F15" s="318">
        <v>45454</v>
      </c>
    </row>
    <row r="16" spans="1:6" x14ac:dyDescent="0.3">
      <c r="A16" s="140">
        <v>12</v>
      </c>
      <c r="B16" s="140" t="s">
        <v>747</v>
      </c>
      <c r="C16" s="318">
        <v>45440</v>
      </c>
      <c r="D16" s="318">
        <v>45833</v>
      </c>
      <c r="E16" s="318">
        <v>45820</v>
      </c>
      <c r="F16" s="318">
        <v>45833</v>
      </c>
    </row>
    <row r="17" spans="1:6" x14ac:dyDescent="0.3">
      <c r="A17" s="140">
        <v>13</v>
      </c>
      <c r="B17" s="140" t="s">
        <v>748</v>
      </c>
      <c r="C17" s="318">
        <v>45819</v>
      </c>
      <c r="D17" s="318">
        <v>45482</v>
      </c>
      <c r="E17" s="318">
        <v>45469</v>
      </c>
      <c r="F17" s="318">
        <v>45482</v>
      </c>
    </row>
    <row r="18" spans="1:6" x14ac:dyDescent="0.3">
      <c r="A18" s="140">
        <v>14</v>
      </c>
      <c r="B18" s="140" t="s">
        <v>741</v>
      </c>
      <c r="C18" s="318">
        <v>45833</v>
      </c>
      <c r="D18" s="318">
        <v>45496</v>
      </c>
      <c r="E18" s="318">
        <v>45848</v>
      </c>
      <c r="F18" s="318">
        <v>45496</v>
      </c>
    </row>
    <row r="19" spans="1:6" x14ac:dyDescent="0.3">
      <c r="A19" s="140">
        <v>15</v>
      </c>
      <c r="B19" s="140" t="s">
        <v>749</v>
      </c>
      <c r="C19" s="318">
        <v>45847</v>
      </c>
      <c r="D19" s="318">
        <v>45875</v>
      </c>
      <c r="E19" s="318">
        <v>45862</v>
      </c>
      <c r="F19" s="318">
        <v>45875</v>
      </c>
    </row>
    <row r="20" spans="1:6" x14ac:dyDescent="0.3">
      <c r="A20" s="140">
        <v>16</v>
      </c>
      <c r="B20" s="140" t="s">
        <v>750</v>
      </c>
      <c r="C20" s="318">
        <v>45861</v>
      </c>
      <c r="D20" s="318">
        <v>45889</v>
      </c>
      <c r="E20" s="318">
        <v>45876</v>
      </c>
      <c r="F20" s="318">
        <v>45889</v>
      </c>
    </row>
    <row r="21" spans="1:6" x14ac:dyDescent="0.3">
      <c r="A21" s="140">
        <v>17</v>
      </c>
      <c r="B21" s="140" t="s">
        <v>751</v>
      </c>
      <c r="C21" s="318">
        <v>45875</v>
      </c>
      <c r="D21" s="318">
        <v>45903</v>
      </c>
      <c r="E21" s="318">
        <v>45890</v>
      </c>
      <c r="F21" s="318">
        <v>45903</v>
      </c>
    </row>
    <row r="22" spans="1:6" x14ac:dyDescent="0.3">
      <c r="A22" s="322">
        <v>18</v>
      </c>
      <c r="B22" s="322" t="s">
        <v>752</v>
      </c>
      <c r="C22" s="323">
        <v>45889</v>
      </c>
      <c r="D22" s="323">
        <v>45917</v>
      </c>
      <c r="E22" s="323">
        <v>45904</v>
      </c>
      <c r="F22" s="323">
        <v>45917</v>
      </c>
    </row>
    <row r="23" spans="1:6" x14ac:dyDescent="0.3">
      <c r="A23" s="322">
        <v>19</v>
      </c>
      <c r="B23" s="322" t="s">
        <v>752</v>
      </c>
      <c r="C23" s="323">
        <v>45903</v>
      </c>
      <c r="D23" s="323">
        <v>45931</v>
      </c>
      <c r="E23" s="323">
        <v>45918</v>
      </c>
      <c r="F23" s="323">
        <v>45931</v>
      </c>
    </row>
    <row r="24" spans="1:6" ht="28" x14ac:dyDescent="0.3">
      <c r="A24" s="140">
        <v>20</v>
      </c>
      <c r="B24" s="324" t="s">
        <v>753</v>
      </c>
      <c r="C24" s="318">
        <v>45917</v>
      </c>
      <c r="D24" s="318">
        <v>45945</v>
      </c>
      <c r="E24" s="318">
        <v>45932</v>
      </c>
      <c r="F24" s="318">
        <v>45945</v>
      </c>
    </row>
    <row r="25" spans="1:6" x14ac:dyDescent="0.3">
      <c r="A25" s="140">
        <v>21</v>
      </c>
      <c r="B25" s="140" t="s">
        <v>741</v>
      </c>
      <c r="C25" s="318">
        <v>45931</v>
      </c>
      <c r="D25" s="318">
        <v>45959</v>
      </c>
      <c r="E25" s="318">
        <v>45946</v>
      </c>
      <c r="F25" s="318">
        <v>45959</v>
      </c>
    </row>
    <row r="26" spans="1:6" x14ac:dyDescent="0.3">
      <c r="A26" s="140">
        <v>22</v>
      </c>
      <c r="B26" s="140" t="s">
        <v>754</v>
      </c>
      <c r="C26" s="318">
        <v>45945</v>
      </c>
      <c r="D26" s="318">
        <v>45973</v>
      </c>
      <c r="E26" s="318">
        <v>45960</v>
      </c>
      <c r="F26" s="318">
        <v>45973</v>
      </c>
    </row>
    <row r="27" spans="1:6" x14ac:dyDescent="0.3">
      <c r="A27" s="140">
        <v>23</v>
      </c>
      <c r="B27" s="140" t="s">
        <v>755</v>
      </c>
      <c r="C27" s="318">
        <v>45959</v>
      </c>
      <c r="D27" s="318">
        <v>45987</v>
      </c>
      <c r="E27" s="318">
        <v>45974</v>
      </c>
      <c r="F27" s="318">
        <v>45987</v>
      </c>
    </row>
    <row r="28" spans="1:6" x14ac:dyDescent="0.3">
      <c r="A28" s="140">
        <v>24</v>
      </c>
      <c r="B28" s="140" t="s">
        <v>739</v>
      </c>
      <c r="C28" s="318">
        <v>45973</v>
      </c>
      <c r="D28" s="318">
        <v>46001</v>
      </c>
      <c r="E28" s="318">
        <v>45988</v>
      </c>
      <c r="F28" s="318">
        <v>46001</v>
      </c>
    </row>
    <row r="29" spans="1:6" x14ac:dyDescent="0.3">
      <c r="A29" s="140">
        <v>25</v>
      </c>
      <c r="B29" s="140" t="s">
        <v>756</v>
      </c>
      <c r="C29" s="318">
        <v>45987</v>
      </c>
      <c r="D29" s="318">
        <v>46015</v>
      </c>
      <c r="E29" s="318">
        <v>42349</v>
      </c>
      <c r="F29" s="318">
        <v>46015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E9CCB-B2DB-4A0D-BD13-5F9537C15304}">
  <dimension ref="A1:E17"/>
  <sheetViews>
    <sheetView workbookViewId="0">
      <selection activeCell="C16" sqref="C16"/>
    </sheetView>
  </sheetViews>
  <sheetFormatPr defaultRowHeight="14.5" x14ac:dyDescent="0.35"/>
  <cols>
    <col min="1" max="1" width="24.81640625" customWidth="1"/>
    <col min="2" max="3" width="28.54296875" customWidth="1"/>
    <col min="4" max="5" width="49.453125" customWidth="1"/>
  </cols>
  <sheetData>
    <row r="1" spans="1:5" ht="37" x14ac:dyDescent="0.35">
      <c r="A1" s="217" t="s">
        <v>705</v>
      </c>
      <c r="B1" s="217" t="s">
        <v>654</v>
      </c>
      <c r="C1" s="217" t="s">
        <v>655</v>
      </c>
      <c r="D1" s="217" t="s">
        <v>656</v>
      </c>
      <c r="E1" s="217" t="s">
        <v>657</v>
      </c>
    </row>
    <row r="2" spans="1:5" ht="25.25" customHeight="1" x14ac:dyDescent="0.35">
      <c r="A2" s="218" t="s">
        <v>658</v>
      </c>
      <c r="B2" s="9" t="s">
        <v>659</v>
      </c>
      <c r="C2" s="219" t="s">
        <v>660</v>
      </c>
      <c r="D2" s="220" t="s">
        <v>661</v>
      </c>
      <c r="E2" s="221" t="s">
        <v>662</v>
      </c>
    </row>
    <row r="3" spans="1:5" ht="25.25" customHeight="1" x14ac:dyDescent="0.35">
      <c r="A3" s="222" t="s">
        <v>663</v>
      </c>
      <c r="B3" s="223" t="s">
        <v>664</v>
      </c>
      <c r="C3" s="219" t="s">
        <v>665</v>
      </c>
      <c r="D3" s="220" t="s">
        <v>661</v>
      </c>
      <c r="E3" s="224" t="s">
        <v>666</v>
      </c>
    </row>
    <row r="4" spans="1:5" ht="25.25" customHeight="1" x14ac:dyDescent="0.35">
      <c r="A4" s="222" t="s">
        <v>667</v>
      </c>
      <c r="B4" s="223" t="s">
        <v>668</v>
      </c>
      <c r="C4" s="219" t="s">
        <v>669</v>
      </c>
      <c r="D4" s="225" t="s">
        <v>670</v>
      </c>
      <c r="E4" s="224" t="s">
        <v>671</v>
      </c>
    </row>
    <row r="5" spans="1:5" ht="25.25" customHeight="1" x14ac:dyDescent="0.35">
      <c r="A5" s="226" t="s">
        <v>672</v>
      </c>
      <c r="B5" s="223" t="s">
        <v>673</v>
      </c>
      <c r="C5" s="219" t="s">
        <v>674</v>
      </c>
      <c r="D5" s="227" t="s">
        <v>675</v>
      </c>
      <c r="E5" s="228" t="s">
        <v>676</v>
      </c>
    </row>
    <row r="6" spans="1:5" ht="25.25" customHeight="1" x14ac:dyDescent="0.35">
      <c r="A6" s="218" t="s">
        <v>677</v>
      </c>
      <c r="B6" s="223" t="s">
        <v>678</v>
      </c>
      <c r="C6" s="219" t="s">
        <v>679</v>
      </c>
      <c r="D6" s="229" t="s">
        <v>680</v>
      </c>
      <c r="E6" s="221" t="s">
        <v>681</v>
      </c>
    </row>
    <row r="7" spans="1:5" ht="25.25" customHeight="1" x14ac:dyDescent="0.35">
      <c r="A7" s="218" t="s">
        <v>682</v>
      </c>
      <c r="B7" s="223" t="s">
        <v>683</v>
      </c>
      <c r="C7" s="219" t="s">
        <v>684</v>
      </c>
      <c r="D7" s="220" t="s">
        <v>685</v>
      </c>
      <c r="E7" s="221" t="s">
        <v>686</v>
      </c>
    </row>
    <row r="8" spans="1:5" ht="25.25" customHeight="1" x14ac:dyDescent="0.35">
      <c r="A8" s="218" t="s">
        <v>687</v>
      </c>
      <c r="B8" s="9"/>
      <c r="C8" s="219" t="s">
        <v>688</v>
      </c>
      <c r="D8" s="220" t="s">
        <v>685</v>
      </c>
      <c r="E8" s="221" t="s">
        <v>689</v>
      </c>
    </row>
    <row r="9" spans="1:5" ht="25.25" customHeight="1" x14ac:dyDescent="0.35">
      <c r="A9" s="230" t="s">
        <v>690</v>
      </c>
      <c r="B9" s="231" t="s">
        <v>691</v>
      </c>
      <c r="C9" s="232" t="s">
        <v>692</v>
      </c>
      <c r="D9" s="233" t="s">
        <v>693</v>
      </c>
      <c r="E9" s="234" t="s">
        <v>694</v>
      </c>
    </row>
    <row r="10" spans="1:5" ht="25.25" customHeight="1" x14ac:dyDescent="0.35">
      <c r="A10" s="235" t="s">
        <v>695</v>
      </c>
      <c r="B10" s="209" t="s">
        <v>696</v>
      </c>
      <c r="C10" s="236" t="s">
        <v>696</v>
      </c>
      <c r="D10" s="237" t="s">
        <v>697</v>
      </c>
      <c r="E10" s="238" t="s">
        <v>698</v>
      </c>
    </row>
    <row r="11" spans="1:5" ht="25.25" customHeight="1" x14ac:dyDescent="0.35">
      <c r="A11" s="235" t="s">
        <v>699</v>
      </c>
      <c r="B11" s="209" t="s">
        <v>700</v>
      </c>
      <c r="C11" s="236" t="s">
        <v>700</v>
      </c>
      <c r="D11" s="237" t="s">
        <v>701</v>
      </c>
      <c r="E11" s="238"/>
    </row>
    <row r="12" spans="1:5" ht="25.25" customHeight="1" x14ac:dyDescent="0.35">
      <c r="A12" s="235" t="s">
        <v>702</v>
      </c>
      <c r="B12" s="209" t="s">
        <v>703</v>
      </c>
      <c r="C12" s="236" t="s">
        <v>703</v>
      </c>
      <c r="D12" s="237" t="s">
        <v>702</v>
      </c>
      <c r="E12" s="238" t="s">
        <v>704</v>
      </c>
    </row>
    <row r="13" spans="1:5" ht="25.25" customHeight="1" x14ac:dyDescent="0.35"/>
    <row r="14" spans="1:5" ht="25.25" customHeight="1" x14ac:dyDescent="0.35"/>
    <row r="15" spans="1:5" ht="25.25" customHeight="1" x14ac:dyDescent="0.35"/>
    <row r="16" spans="1:5" ht="25.25" customHeight="1" x14ac:dyDescent="0.35"/>
    <row r="17" ht="25.25" customHeight="1" x14ac:dyDescent="0.3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3"/>
  <sheetViews>
    <sheetView topLeftCell="A9" workbookViewId="0">
      <selection activeCell="D9" sqref="D1:D1048576"/>
    </sheetView>
  </sheetViews>
  <sheetFormatPr defaultColWidth="15.90625" defaultRowHeight="14.5" x14ac:dyDescent="0.35"/>
  <cols>
    <col min="1" max="1" width="5.6328125" style="408" customWidth="1"/>
    <col min="2" max="2" width="15.90625" style="408"/>
    <col min="3" max="3" width="29.1796875" style="419" customWidth="1"/>
    <col min="4" max="5" width="12.1796875" style="408" customWidth="1"/>
    <col min="6" max="6" width="10.1796875" style="408" customWidth="1"/>
    <col min="7" max="8" width="8.1796875" style="408" customWidth="1"/>
    <col min="9" max="16384" width="15.90625" style="408"/>
  </cols>
  <sheetData>
    <row r="1" spans="1:8" x14ac:dyDescent="0.35">
      <c r="A1" s="407"/>
      <c r="B1" s="403"/>
      <c r="C1" s="417"/>
      <c r="D1" s="407"/>
      <c r="E1" s="407"/>
      <c r="G1" s="403"/>
      <c r="H1" s="403"/>
    </row>
    <row r="2" spans="1:8" x14ac:dyDescent="0.35">
      <c r="A2" s="407"/>
      <c r="B2" s="403"/>
      <c r="C2" s="417"/>
      <c r="D2" s="407"/>
      <c r="E2" s="407"/>
      <c r="G2" s="403"/>
      <c r="H2" s="403"/>
    </row>
    <row r="3" spans="1:8" x14ac:dyDescent="0.35">
      <c r="A3" s="407"/>
      <c r="B3" s="403"/>
      <c r="C3" s="417"/>
      <c r="D3" s="407"/>
      <c r="E3" s="407"/>
      <c r="G3" s="403"/>
      <c r="H3" s="403"/>
    </row>
    <row r="4" spans="1:8" x14ac:dyDescent="0.35">
      <c r="A4" s="409"/>
      <c r="B4" s="403"/>
      <c r="C4" s="417"/>
      <c r="D4" s="407"/>
      <c r="E4" s="407"/>
      <c r="G4" s="403"/>
      <c r="H4" s="403"/>
    </row>
    <row r="5" spans="1:8" x14ac:dyDescent="0.35">
      <c r="A5" s="497"/>
      <c r="B5" s="497"/>
      <c r="C5" s="497"/>
      <c r="D5" s="407"/>
      <c r="E5" s="407"/>
    </row>
    <row r="6" spans="1:8" x14ac:dyDescent="0.35">
      <c r="A6" s="498"/>
      <c r="B6" s="498"/>
      <c r="C6" s="498"/>
      <c r="D6" s="410"/>
      <c r="E6" s="410"/>
    </row>
    <row r="7" spans="1:8" x14ac:dyDescent="0.35">
      <c r="A7" s="499"/>
      <c r="B7" s="499"/>
      <c r="C7" s="499"/>
      <c r="D7" s="403"/>
      <c r="E7" s="403"/>
    </row>
    <row r="8" spans="1:8" x14ac:dyDescent="0.35">
      <c r="A8" s="499"/>
      <c r="B8" s="499"/>
      <c r="C8" s="499"/>
      <c r="D8" s="403"/>
      <c r="E8" s="403"/>
    </row>
    <row r="9" spans="1:8" ht="42" x14ac:dyDescent="0.35">
      <c r="A9" s="404" t="s">
        <v>15</v>
      </c>
      <c r="B9" s="404" t="s">
        <v>17</v>
      </c>
      <c r="C9" s="404" t="s">
        <v>16</v>
      </c>
      <c r="D9" s="405" t="s">
        <v>390</v>
      </c>
      <c r="E9" s="405" t="s">
        <v>917</v>
      </c>
      <c r="F9" s="405" t="s">
        <v>355</v>
      </c>
      <c r="G9" s="405" t="s">
        <v>18</v>
      </c>
      <c r="H9" s="404" t="s">
        <v>19</v>
      </c>
    </row>
    <row r="10" spans="1:8" ht="17.399999999999999" customHeight="1" x14ac:dyDescent="0.35">
      <c r="A10" s="111">
        <v>1</v>
      </c>
      <c r="B10" s="411" t="s">
        <v>357</v>
      </c>
      <c r="C10" s="418" t="s">
        <v>356</v>
      </c>
      <c r="D10" s="412">
        <v>24549</v>
      </c>
      <c r="E10" s="412">
        <f>D10*1.08</f>
        <v>26512.920000000002</v>
      </c>
      <c r="F10" s="406" t="s">
        <v>27</v>
      </c>
      <c r="G10" s="111" t="s">
        <v>605</v>
      </c>
      <c r="H10" s="111" t="s">
        <v>26</v>
      </c>
    </row>
    <row r="11" spans="1:8" ht="17.399999999999999" customHeight="1" x14ac:dyDescent="0.35">
      <c r="A11" s="111">
        <f>A10+1</f>
        <v>2</v>
      </c>
      <c r="B11" s="411" t="s">
        <v>359</v>
      </c>
      <c r="C11" s="418" t="s">
        <v>358</v>
      </c>
      <c r="D11" s="412">
        <v>73431</v>
      </c>
      <c r="E11" s="412">
        <f>D11*1.08</f>
        <v>79305.48000000001</v>
      </c>
      <c r="F11" s="111" t="s">
        <v>27</v>
      </c>
      <c r="G11" s="111" t="s">
        <v>25</v>
      </c>
      <c r="H11" s="111" t="s">
        <v>26</v>
      </c>
    </row>
    <row r="12" spans="1:8" ht="17.399999999999999" customHeight="1" x14ac:dyDescent="0.35">
      <c r="A12" s="111">
        <f t="shared" ref="A12:A32" si="0">A11+1</f>
        <v>3</v>
      </c>
      <c r="B12" s="411" t="s">
        <v>361</v>
      </c>
      <c r="C12" s="418" t="s">
        <v>360</v>
      </c>
      <c r="D12" s="412">
        <v>119066</v>
      </c>
      <c r="E12" s="412">
        <f t="shared" ref="E12:E29" si="1">D12*1.08</f>
        <v>128591.28000000001</v>
      </c>
      <c r="F12" s="111" t="s">
        <v>27</v>
      </c>
      <c r="G12" s="111" t="s">
        <v>29</v>
      </c>
      <c r="H12" s="111" t="s">
        <v>26</v>
      </c>
    </row>
    <row r="13" spans="1:8" ht="17.399999999999999" customHeight="1" x14ac:dyDescent="0.35">
      <c r="A13" s="111">
        <f t="shared" si="0"/>
        <v>4</v>
      </c>
      <c r="B13" s="411" t="s">
        <v>363</v>
      </c>
      <c r="C13" s="418" t="s">
        <v>362</v>
      </c>
      <c r="D13" s="412">
        <v>55595</v>
      </c>
      <c r="E13" s="412">
        <f t="shared" si="1"/>
        <v>60042.600000000006</v>
      </c>
      <c r="F13" s="111" t="s">
        <v>27</v>
      </c>
      <c r="G13" s="111" t="s">
        <v>32</v>
      </c>
      <c r="H13" s="111" t="s">
        <v>26</v>
      </c>
    </row>
    <row r="14" spans="1:8" ht="17.399999999999999" customHeight="1" x14ac:dyDescent="0.35">
      <c r="A14" s="111">
        <f t="shared" si="0"/>
        <v>5</v>
      </c>
      <c r="B14" s="411" t="s">
        <v>365</v>
      </c>
      <c r="C14" s="418" t="s">
        <v>364</v>
      </c>
      <c r="D14" s="412">
        <v>107205</v>
      </c>
      <c r="E14" s="412">
        <f t="shared" si="1"/>
        <v>115781.40000000001</v>
      </c>
      <c r="F14" s="111" t="s">
        <v>27</v>
      </c>
      <c r="G14" s="111" t="s">
        <v>34</v>
      </c>
      <c r="H14" s="111" t="s">
        <v>26</v>
      </c>
    </row>
    <row r="15" spans="1:8" ht="17.399999999999999" customHeight="1" x14ac:dyDescent="0.35">
      <c r="A15" s="111">
        <f t="shared" si="0"/>
        <v>6</v>
      </c>
      <c r="B15" s="411" t="s">
        <v>367</v>
      </c>
      <c r="C15" s="418" t="s">
        <v>366</v>
      </c>
      <c r="D15" s="412">
        <v>111058</v>
      </c>
      <c r="E15" s="412">
        <f t="shared" si="1"/>
        <v>119942.64000000001</v>
      </c>
      <c r="F15" s="111" t="s">
        <v>27</v>
      </c>
      <c r="G15" s="111" t="s">
        <v>29</v>
      </c>
      <c r="H15" s="111" t="s">
        <v>26</v>
      </c>
    </row>
    <row r="16" spans="1:8" ht="17.399999999999999" customHeight="1" x14ac:dyDescent="0.35">
      <c r="A16" s="111">
        <f t="shared" si="0"/>
        <v>7</v>
      </c>
      <c r="B16" s="110" t="s">
        <v>43</v>
      </c>
      <c r="C16" s="418" t="s">
        <v>368</v>
      </c>
      <c r="D16" s="412">
        <v>50183</v>
      </c>
      <c r="E16" s="412">
        <f t="shared" si="1"/>
        <v>54197.640000000007</v>
      </c>
      <c r="F16" s="111" t="s">
        <v>45</v>
      </c>
      <c r="G16" s="111" t="s">
        <v>44</v>
      </c>
      <c r="H16" s="111" t="s">
        <v>26</v>
      </c>
    </row>
    <row r="17" spans="1:8" ht="17.399999999999999" customHeight="1" x14ac:dyDescent="0.35">
      <c r="A17" s="111">
        <f t="shared" si="0"/>
        <v>8</v>
      </c>
      <c r="B17" s="110" t="s">
        <v>47</v>
      </c>
      <c r="C17" s="418" t="s">
        <v>369</v>
      </c>
      <c r="D17" s="412">
        <v>46000</v>
      </c>
      <c r="E17" s="412">
        <f t="shared" si="1"/>
        <v>49680</v>
      </c>
      <c r="F17" s="111" t="s">
        <v>45</v>
      </c>
      <c r="G17" s="111" t="s">
        <v>44</v>
      </c>
      <c r="H17" s="111" t="s">
        <v>26</v>
      </c>
    </row>
    <row r="18" spans="1:8" ht="17.399999999999999" customHeight="1" x14ac:dyDescent="0.35">
      <c r="A18" s="111">
        <f t="shared" si="0"/>
        <v>9</v>
      </c>
      <c r="B18" s="118">
        <v>8938529045177</v>
      </c>
      <c r="C18" s="418" t="s">
        <v>370</v>
      </c>
      <c r="D18" s="413">
        <v>49500</v>
      </c>
      <c r="E18" s="412">
        <f t="shared" si="1"/>
        <v>53460</v>
      </c>
      <c r="F18" s="111" t="s">
        <v>45</v>
      </c>
      <c r="G18" s="199" t="s">
        <v>44</v>
      </c>
      <c r="H18" s="91" t="s">
        <v>26</v>
      </c>
    </row>
    <row r="19" spans="1:8" ht="17.399999999999999" customHeight="1" x14ac:dyDescent="0.35">
      <c r="A19" s="111">
        <f t="shared" si="0"/>
        <v>10</v>
      </c>
      <c r="B19" s="118">
        <v>8938529045191</v>
      </c>
      <c r="C19" s="418" t="s">
        <v>371</v>
      </c>
      <c r="D19" s="413">
        <v>50400</v>
      </c>
      <c r="E19" s="412">
        <f t="shared" si="1"/>
        <v>54432</v>
      </c>
      <c r="F19" s="111" t="s">
        <v>45</v>
      </c>
      <c r="G19" s="199" t="s">
        <v>44</v>
      </c>
      <c r="H19" s="91" t="s">
        <v>26</v>
      </c>
    </row>
    <row r="20" spans="1:8" ht="17.399999999999999" customHeight="1" x14ac:dyDescent="0.35">
      <c r="A20" s="111">
        <f t="shared" si="0"/>
        <v>11</v>
      </c>
      <c r="B20" s="118">
        <v>8938529045207</v>
      </c>
      <c r="C20" s="418" t="s">
        <v>372</v>
      </c>
      <c r="D20" s="413">
        <v>70950</v>
      </c>
      <c r="E20" s="412">
        <f t="shared" si="1"/>
        <v>76626</v>
      </c>
      <c r="F20" s="111" t="s">
        <v>45</v>
      </c>
      <c r="G20" s="199" t="s">
        <v>25</v>
      </c>
      <c r="H20" s="91" t="s">
        <v>26</v>
      </c>
    </row>
    <row r="21" spans="1:8" ht="17.399999999999999" customHeight="1" x14ac:dyDescent="0.35">
      <c r="A21" s="111">
        <f t="shared" si="0"/>
        <v>12</v>
      </c>
      <c r="B21" s="118">
        <v>8938529045139</v>
      </c>
      <c r="C21" s="418" t="s">
        <v>373</v>
      </c>
      <c r="D21" s="413">
        <v>74250</v>
      </c>
      <c r="E21" s="412">
        <f t="shared" si="1"/>
        <v>80190</v>
      </c>
      <c r="F21" s="111" t="s">
        <v>45</v>
      </c>
      <c r="G21" s="199" t="s">
        <v>25</v>
      </c>
      <c r="H21" s="91" t="s">
        <v>26</v>
      </c>
    </row>
    <row r="22" spans="1:8" ht="17.399999999999999" customHeight="1" x14ac:dyDescent="0.35">
      <c r="A22" s="111">
        <f t="shared" si="0"/>
        <v>13</v>
      </c>
      <c r="B22" s="118">
        <v>8938529045849</v>
      </c>
      <c r="C22" s="418" t="s">
        <v>374</v>
      </c>
      <c r="D22" s="413">
        <v>70000</v>
      </c>
      <c r="E22" s="412">
        <f t="shared" si="1"/>
        <v>75600</v>
      </c>
      <c r="F22" s="111" t="s">
        <v>45</v>
      </c>
      <c r="G22" s="199" t="s">
        <v>25</v>
      </c>
      <c r="H22" s="91" t="s">
        <v>26</v>
      </c>
    </row>
    <row r="23" spans="1:8" ht="17.399999999999999" customHeight="1" x14ac:dyDescent="0.35">
      <c r="A23" s="111">
        <f t="shared" si="0"/>
        <v>14</v>
      </c>
      <c r="B23" s="118">
        <v>8938529045917</v>
      </c>
      <c r="C23" s="418" t="s">
        <v>375</v>
      </c>
      <c r="D23" s="413">
        <v>111606</v>
      </c>
      <c r="E23" s="412">
        <f t="shared" si="1"/>
        <v>120534.48000000001</v>
      </c>
      <c r="F23" s="111" t="s">
        <v>45</v>
      </c>
      <c r="G23" s="199" t="s">
        <v>29</v>
      </c>
      <c r="H23" s="91" t="s">
        <v>26</v>
      </c>
    </row>
    <row r="24" spans="1:8" ht="17.399999999999999" customHeight="1" x14ac:dyDescent="0.35">
      <c r="A24" s="111">
        <f t="shared" si="0"/>
        <v>15</v>
      </c>
      <c r="B24" s="397">
        <v>8938529045788</v>
      </c>
      <c r="C24" s="418" t="s">
        <v>918</v>
      </c>
      <c r="D24" s="398">
        <v>22500</v>
      </c>
      <c r="E24" s="414">
        <v>24456.521739130432</v>
      </c>
      <c r="F24" s="129" t="s">
        <v>45</v>
      </c>
      <c r="G24" s="199" t="s">
        <v>61</v>
      </c>
      <c r="H24" s="91" t="s">
        <v>377</v>
      </c>
    </row>
    <row r="25" spans="1:8" ht="17.399999999999999" customHeight="1" x14ac:dyDescent="0.35">
      <c r="A25" s="111">
        <f t="shared" si="0"/>
        <v>16</v>
      </c>
      <c r="B25" s="397">
        <v>8938529045702</v>
      </c>
      <c r="C25" s="418" t="s">
        <v>919</v>
      </c>
      <c r="D25" s="398">
        <v>21666.6</v>
      </c>
      <c r="E25" s="414">
        <v>23550.65217391304</v>
      </c>
      <c r="F25" s="129" t="s">
        <v>45</v>
      </c>
      <c r="G25" s="199" t="s">
        <v>61</v>
      </c>
      <c r="H25" s="91" t="s">
        <v>377</v>
      </c>
    </row>
    <row r="26" spans="1:8" ht="17.399999999999999" customHeight="1" x14ac:dyDescent="0.35">
      <c r="A26" s="111">
        <f t="shared" si="0"/>
        <v>17</v>
      </c>
      <c r="B26" s="118">
        <v>8938529045443</v>
      </c>
      <c r="C26" s="418" t="s">
        <v>758</v>
      </c>
      <c r="D26" s="413">
        <v>37500</v>
      </c>
      <c r="E26" s="412">
        <f t="shared" si="1"/>
        <v>40500</v>
      </c>
      <c r="F26" s="111" t="s">
        <v>45</v>
      </c>
      <c r="G26" s="199" t="s">
        <v>44</v>
      </c>
      <c r="H26" s="91" t="s">
        <v>377</v>
      </c>
    </row>
    <row r="27" spans="1:8" ht="17.399999999999999" customHeight="1" x14ac:dyDescent="0.35">
      <c r="A27" s="111">
        <f t="shared" si="0"/>
        <v>18</v>
      </c>
      <c r="B27" s="118">
        <v>8938529045467</v>
      </c>
      <c r="C27" s="418" t="s">
        <v>760</v>
      </c>
      <c r="D27" s="413">
        <v>36111</v>
      </c>
      <c r="E27" s="412">
        <f t="shared" si="1"/>
        <v>38999.880000000005</v>
      </c>
      <c r="F27" s="111" t="s">
        <v>45</v>
      </c>
      <c r="G27" s="199" t="s">
        <v>44</v>
      </c>
      <c r="H27" s="91" t="s">
        <v>377</v>
      </c>
    </row>
    <row r="28" spans="1:8" ht="17.399999999999999" customHeight="1" x14ac:dyDescent="0.35">
      <c r="A28" s="111">
        <f t="shared" si="0"/>
        <v>19</v>
      </c>
      <c r="B28" s="399">
        <v>8938529045580</v>
      </c>
      <c r="C28" s="418" t="s">
        <v>920</v>
      </c>
      <c r="D28" s="413">
        <v>72500</v>
      </c>
      <c r="E28" s="412">
        <f t="shared" si="1"/>
        <v>78300</v>
      </c>
      <c r="F28" s="111" t="s">
        <v>45</v>
      </c>
      <c r="G28" s="199" t="s">
        <v>29</v>
      </c>
      <c r="H28" s="91" t="s">
        <v>377</v>
      </c>
    </row>
    <row r="29" spans="1:8" ht="17.399999999999999" customHeight="1" x14ac:dyDescent="0.35">
      <c r="A29" s="111">
        <f t="shared" si="0"/>
        <v>20</v>
      </c>
      <c r="B29" s="399">
        <v>8938529045597</v>
      </c>
      <c r="C29" s="418" t="s">
        <v>921</v>
      </c>
      <c r="D29" s="413">
        <v>70000</v>
      </c>
      <c r="E29" s="412">
        <f t="shared" si="1"/>
        <v>75600</v>
      </c>
      <c r="F29" s="111" t="s">
        <v>45</v>
      </c>
      <c r="G29" s="199" t="s">
        <v>29</v>
      </c>
      <c r="H29" s="91" t="s">
        <v>377</v>
      </c>
    </row>
    <row r="30" spans="1:8" ht="17.399999999999999" customHeight="1" x14ac:dyDescent="0.35">
      <c r="A30" s="111">
        <f t="shared" si="0"/>
        <v>21</v>
      </c>
      <c r="B30" s="397">
        <v>8938529045412</v>
      </c>
      <c r="C30" s="418" t="s">
        <v>922</v>
      </c>
      <c r="D30" s="398">
        <v>92000</v>
      </c>
      <c r="E30" s="414">
        <v>99360</v>
      </c>
      <c r="F30" s="129" t="s">
        <v>45</v>
      </c>
      <c r="G30" s="199" t="s">
        <v>29</v>
      </c>
      <c r="H30" s="91" t="s">
        <v>377</v>
      </c>
    </row>
    <row r="31" spans="1:8" ht="17.399999999999999" customHeight="1" x14ac:dyDescent="0.35">
      <c r="A31" s="111">
        <f t="shared" si="0"/>
        <v>22</v>
      </c>
      <c r="B31" s="118">
        <v>8938529045511</v>
      </c>
      <c r="C31" s="418" t="s">
        <v>379</v>
      </c>
      <c r="D31" s="413">
        <v>106050</v>
      </c>
      <c r="E31" s="412">
        <f t="shared" ref="E31:E32" si="2">D31*1.08</f>
        <v>114534.00000000001</v>
      </c>
      <c r="F31" s="111" t="s">
        <v>27</v>
      </c>
      <c r="G31" s="199" t="s">
        <v>54</v>
      </c>
      <c r="H31" s="91" t="s">
        <v>26</v>
      </c>
    </row>
    <row r="32" spans="1:8" ht="17.399999999999999" customHeight="1" x14ac:dyDescent="0.35">
      <c r="A32" s="111">
        <f t="shared" si="0"/>
        <v>23</v>
      </c>
      <c r="B32" s="118">
        <v>8938529045498</v>
      </c>
      <c r="C32" s="418" t="s">
        <v>380</v>
      </c>
      <c r="D32" s="413">
        <v>110250</v>
      </c>
      <c r="E32" s="412">
        <f t="shared" si="2"/>
        <v>119070.00000000001</v>
      </c>
      <c r="F32" s="111" t="s">
        <v>27</v>
      </c>
      <c r="G32" s="199" t="s">
        <v>29</v>
      </c>
      <c r="H32" s="91" t="s">
        <v>26</v>
      </c>
    </row>
    <row r="33" spans="1:8" x14ac:dyDescent="0.35">
      <c r="A33" s="403"/>
      <c r="B33" s="400"/>
      <c r="C33" s="417"/>
      <c r="D33" s="415"/>
      <c r="E33" s="416"/>
      <c r="F33" s="403"/>
      <c r="G33" s="401"/>
      <c r="H33" s="402"/>
    </row>
  </sheetData>
  <mergeCells count="4">
    <mergeCell ref="A5:C5"/>
    <mergeCell ref="A6:C6"/>
    <mergeCell ref="A7:C7"/>
    <mergeCell ref="A8:C8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42F8-7F41-4726-8691-9262ADB2A7F9}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81640625" defaultRowHeight="14.5" x14ac:dyDescent="0.35"/>
  <cols>
    <col min="1" max="1" width="21.453125" bestFit="1" customWidth="1"/>
    <col min="2" max="2" width="38.6328125" style="208" bestFit="1" customWidth="1"/>
    <col min="3" max="7" width="16.08984375" style="92" customWidth="1"/>
    <col min="8" max="22" width="11.81640625" customWidth="1"/>
  </cols>
  <sheetData>
    <row r="1" spans="1:25" x14ac:dyDescent="0.35">
      <c r="A1" s="200"/>
      <c r="B1" s="201"/>
    </row>
    <row r="2" spans="1:25" x14ac:dyDescent="0.35">
      <c r="A2" s="200"/>
      <c r="B2" s="201"/>
    </row>
    <row r="3" spans="1:25" s="203" customFormat="1" ht="29" x14ac:dyDescent="0.35">
      <c r="A3" s="500" t="s">
        <v>606</v>
      </c>
      <c r="B3" s="500"/>
      <c r="C3" s="202" t="s">
        <v>607</v>
      </c>
      <c r="D3" s="202" t="s">
        <v>608</v>
      </c>
      <c r="E3" s="202" t="s">
        <v>609</v>
      </c>
      <c r="F3" s="202" t="s">
        <v>610</v>
      </c>
      <c r="G3" s="202" t="s">
        <v>611</v>
      </c>
      <c r="H3" s="202" t="s">
        <v>612</v>
      </c>
      <c r="I3" s="202" t="s">
        <v>613</v>
      </c>
      <c r="J3" s="202" t="s">
        <v>157</v>
      </c>
      <c r="K3" s="202" t="s">
        <v>142</v>
      </c>
      <c r="L3" s="202" t="s">
        <v>614</v>
      </c>
      <c r="M3" s="202" t="s">
        <v>394</v>
      </c>
      <c r="N3" s="202" t="s">
        <v>395</v>
      </c>
      <c r="O3" s="202" t="s">
        <v>615</v>
      </c>
      <c r="P3" s="202" t="s">
        <v>616</v>
      </c>
      <c r="Q3" s="202" t="s">
        <v>617</v>
      </c>
      <c r="R3" s="202" t="s">
        <v>125</v>
      </c>
      <c r="S3" s="202" t="s">
        <v>618</v>
      </c>
      <c r="T3" s="202" t="s">
        <v>521</v>
      </c>
      <c r="U3" s="202" t="s">
        <v>331</v>
      </c>
      <c r="V3" s="202" t="s">
        <v>619</v>
      </c>
      <c r="W3" s="7" t="s">
        <v>397</v>
      </c>
      <c r="X3" s="7" t="s">
        <v>620</v>
      </c>
      <c r="Y3" s="7" t="s">
        <v>621</v>
      </c>
    </row>
    <row r="4" spans="1:25" ht="15.5" x14ac:dyDescent="0.35">
      <c r="A4" s="204" t="s">
        <v>359</v>
      </c>
      <c r="B4" s="205" t="s">
        <v>622</v>
      </c>
      <c r="C4" s="206">
        <v>92300</v>
      </c>
      <c r="D4" s="206">
        <v>92300</v>
      </c>
      <c r="E4" s="206"/>
      <c r="F4" s="206">
        <v>92300</v>
      </c>
      <c r="G4" s="206"/>
      <c r="H4" s="206"/>
      <c r="I4" s="206">
        <v>90500</v>
      </c>
      <c r="J4" s="206">
        <v>91000</v>
      </c>
      <c r="K4" s="206"/>
      <c r="L4" s="206">
        <v>90500</v>
      </c>
      <c r="M4" s="206">
        <v>93200</v>
      </c>
      <c r="N4" s="206"/>
      <c r="O4" s="206">
        <v>98000</v>
      </c>
      <c r="P4" s="206">
        <v>98100</v>
      </c>
      <c r="Q4" s="206">
        <v>98100</v>
      </c>
      <c r="R4" s="206">
        <v>97000</v>
      </c>
      <c r="S4" s="206">
        <v>99800</v>
      </c>
      <c r="T4" s="206"/>
      <c r="U4" s="206"/>
      <c r="V4" s="206"/>
      <c r="W4" s="5"/>
      <c r="X4" s="5"/>
      <c r="Y4" s="5"/>
    </row>
    <row r="5" spans="1:25" ht="15.5" x14ac:dyDescent="0.35">
      <c r="A5" s="204" t="s">
        <v>367</v>
      </c>
      <c r="B5" s="205" t="s">
        <v>623</v>
      </c>
      <c r="C5" s="206">
        <v>139800</v>
      </c>
      <c r="D5" s="206">
        <v>139800</v>
      </c>
      <c r="E5" s="206"/>
      <c r="F5" s="206">
        <v>139800</v>
      </c>
      <c r="G5" s="206"/>
      <c r="H5" s="206">
        <v>149000</v>
      </c>
      <c r="I5" s="206">
        <v>136000</v>
      </c>
      <c r="J5" s="206">
        <v>138000</v>
      </c>
      <c r="K5" s="206">
        <v>136500</v>
      </c>
      <c r="L5" s="206">
        <v>139000</v>
      </c>
      <c r="M5" s="206">
        <v>140200</v>
      </c>
      <c r="N5" s="206"/>
      <c r="O5" s="206">
        <v>146000</v>
      </c>
      <c r="P5" s="206">
        <v>148000</v>
      </c>
      <c r="Q5" s="206">
        <v>148400</v>
      </c>
      <c r="R5" s="206">
        <v>145000</v>
      </c>
      <c r="S5" s="206">
        <v>151000</v>
      </c>
      <c r="T5" s="206"/>
      <c r="U5" s="206"/>
      <c r="V5" s="206"/>
      <c r="W5" s="5"/>
      <c r="X5" s="5"/>
      <c r="Y5" s="5"/>
    </row>
    <row r="6" spans="1:25" ht="15.5" x14ac:dyDescent="0.35">
      <c r="A6" s="106" t="s">
        <v>365</v>
      </c>
      <c r="B6" s="205" t="s">
        <v>624</v>
      </c>
      <c r="C6" s="206"/>
      <c r="D6" s="206"/>
      <c r="E6" s="206"/>
      <c r="F6" s="206"/>
      <c r="G6" s="206"/>
      <c r="H6" s="206"/>
      <c r="I6" s="206"/>
      <c r="J6" s="206">
        <v>132000</v>
      </c>
      <c r="K6" s="206">
        <v>132700</v>
      </c>
      <c r="L6" s="206"/>
      <c r="M6" s="206">
        <v>135900</v>
      </c>
      <c r="N6" s="206"/>
      <c r="O6" s="206"/>
      <c r="P6" s="206"/>
      <c r="Q6" s="206"/>
      <c r="R6" s="206"/>
      <c r="S6" s="206"/>
      <c r="T6" s="206"/>
      <c r="U6" s="206"/>
      <c r="V6" s="206"/>
      <c r="W6" s="5"/>
      <c r="X6" s="5"/>
      <c r="Y6" s="5"/>
    </row>
    <row r="7" spans="1:25" ht="15.5" x14ac:dyDescent="0.35">
      <c r="A7" s="1" t="s">
        <v>363</v>
      </c>
      <c r="B7" s="205" t="s">
        <v>625</v>
      </c>
      <c r="C7" s="206"/>
      <c r="D7" s="206"/>
      <c r="E7" s="206"/>
      <c r="F7" s="206"/>
      <c r="G7" s="206"/>
      <c r="H7" s="206"/>
      <c r="I7" s="206"/>
      <c r="J7" s="206"/>
      <c r="K7" s="206"/>
      <c r="L7" s="206">
        <v>70900</v>
      </c>
      <c r="M7" s="206">
        <v>70600</v>
      </c>
      <c r="N7" s="206"/>
      <c r="O7" s="206">
        <v>72000</v>
      </c>
      <c r="P7" s="206">
        <v>75000</v>
      </c>
      <c r="Q7" s="206">
        <v>74000</v>
      </c>
      <c r="R7" s="206"/>
      <c r="S7" s="206">
        <v>73100</v>
      </c>
      <c r="T7" s="206"/>
      <c r="U7" s="206"/>
      <c r="V7" s="206"/>
      <c r="W7" s="5"/>
      <c r="X7" s="5"/>
      <c r="Y7" s="5"/>
    </row>
    <row r="8" spans="1:25" ht="15.5" x14ac:dyDescent="0.35">
      <c r="A8" s="1" t="s">
        <v>43</v>
      </c>
      <c r="B8" s="205" t="s">
        <v>626</v>
      </c>
      <c r="C8" s="206">
        <v>63200</v>
      </c>
      <c r="D8" s="206">
        <v>63200</v>
      </c>
      <c r="E8" s="206"/>
      <c r="F8" s="206">
        <v>63200</v>
      </c>
      <c r="G8" s="206"/>
      <c r="H8" s="206">
        <v>69000</v>
      </c>
      <c r="I8" s="206">
        <v>58500</v>
      </c>
      <c r="J8" s="206">
        <v>64000</v>
      </c>
      <c r="K8" s="206"/>
      <c r="L8" s="206">
        <v>64000</v>
      </c>
      <c r="M8" s="206">
        <v>63700</v>
      </c>
      <c r="N8" s="206"/>
      <c r="O8" s="206">
        <v>65000</v>
      </c>
      <c r="P8" s="206">
        <v>67000</v>
      </c>
      <c r="Q8" s="206">
        <v>67000</v>
      </c>
      <c r="R8" s="206">
        <v>67000</v>
      </c>
      <c r="S8" s="206"/>
      <c r="T8" s="206"/>
      <c r="U8" s="206"/>
      <c r="V8" s="206"/>
      <c r="W8" s="5"/>
      <c r="X8" s="5"/>
      <c r="Y8" s="5"/>
    </row>
    <row r="9" spans="1:25" ht="15.5" x14ac:dyDescent="0.35">
      <c r="A9" s="1" t="s">
        <v>47</v>
      </c>
      <c r="B9" s="205" t="s">
        <v>244</v>
      </c>
      <c r="C9" s="206"/>
      <c r="D9" s="206"/>
      <c r="E9" s="206"/>
      <c r="F9" s="206"/>
      <c r="G9" s="206"/>
      <c r="H9" s="206"/>
      <c r="I9" s="206"/>
      <c r="J9" s="206"/>
      <c r="K9" s="206"/>
      <c r="L9" s="206">
        <v>58800</v>
      </c>
      <c r="M9" s="206"/>
      <c r="N9" s="206"/>
      <c r="O9" s="206">
        <v>61000</v>
      </c>
      <c r="P9" s="206">
        <v>61000</v>
      </c>
      <c r="Q9" s="206">
        <v>61000</v>
      </c>
      <c r="R9" s="206"/>
      <c r="S9" s="206"/>
      <c r="T9" s="206"/>
      <c r="U9" s="206"/>
      <c r="V9" s="206"/>
      <c r="W9" s="5"/>
      <c r="X9" s="5"/>
      <c r="Y9" s="5"/>
    </row>
    <row r="10" spans="1:25" ht="15.5" x14ac:dyDescent="0.35">
      <c r="A10" s="1" t="s">
        <v>429</v>
      </c>
      <c r="B10" s="205" t="s">
        <v>627</v>
      </c>
      <c r="C10" s="206">
        <v>89200</v>
      </c>
      <c r="D10" s="206">
        <v>89200</v>
      </c>
      <c r="E10" s="206"/>
      <c r="F10" s="206">
        <v>89200</v>
      </c>
      <c r="G10" s="206"/>
      <c r="H10" s="206">
        <v>99000</v>
      </c>
      <c r="I10" s="206">
        <v>99000</v>
      </c>
      <c r="J10" s="206"/>
      <c r="K10" s="206"/>
      <c r="L10" s="206"/>
      <c r="M10" s="206"/>
      <c r="N10" s="206"/>
      <c r="O10" s="206">
        <v>93000</v>
      </c>
      <c r="P10" s="206">
        <v>93000</v>
      </c>
      <c r="Q10" s="206"/>
      <c r="R10" s="206"/>
      <c r="S10" s="206">
        <v>96400</v>
      </c>
      <c r="T10" s="206"/>
      <c r="U10" s="206"/>
      <c r="V10" s="206"/>
      <c r="W10" s="5"/>
      <c r="X10" s="5"/>
      <c r="Y10" s="5"/>
    </row>
    <row r="11" spans="1:25" ht="15.5" x14ac:dyDescent="0.35">
      <c r="A11" s="1" t="s">
        <v>433</v>
      </c>
      <c r="B11" s="205" t="s">
        <v>628</v>
      </c>
      <c r="C11" s="206">
        <v>93300</v>
      </c>
      <c r="D11" s="206">
        <v>93300</v>
      </c>
      <c r="E11" s="206"/>
      <c r="F11" s="206">
        <v>93300</v>
      </c>
      <c r="G11" s="206"/>
      <c r="H11" s="206"/>
      <c r="I11" s="206"/>
      <c r="J11" s="206"/>
      <c r="K11" s="206"/>
      <c r="L11" s="206"/>
      <c r="M11" s="206"/>
      <c r="N11" s="206"/>
      <c r="O11" s="206">
        <v>98000</v>
      </c>
      <c r="P11" s="206">
        <v>98000</v>
      </c>
      <c r="Q11" s="206"/>
      <c r="R11" s="206"/>
      <c r="S11" s="206"/>
      <c r="T11" s="206"/>
      <c r="U11" s="206"/>
      <c r="V11" s="206"/>
      <c r="W11" s="5"/>
      <c r="X11" s="5"/>
      <c r="Y11" s="5"/>
    </row>
    <row r="12" spans="1:25" ht="15.5" x14ac:dyDescent="0.35">
      <c r="A12" s="207">
        <v>8938529045177</v>
      </c>
      <c r="B12" s="205" t="s">
        <v>370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>
        <v>78000</v>
      </c>
      <c r="P12" s="206">
        <v>78000</v>
      </c>
      <c r="Q12" s="206">
        <v>78000</v>
      </c>
      <c r="R12" s="206"/>
      <c r="S12" s="206"/>
      <c r="T12" s="206"/>
      <c r="U12" s="206"/>
      <c r="V12" s="206"/>
      <c r="W12" s="5"/>
      <c r="X12" s="5"/>
      <c r="Y12" s="5"/>
    </row>
    <row r="13" spans="1:25" ht="15.5" x14ac:dyDescent="0.35">
      <c r="A13" s="207">
        <v>8938529045191</v>
      </c>
      <c r="B13" s="205" t="s">
        <v>371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>
        <v>80000</v>
      </c>
      <c r="P13" s="206"/>
      <c r="Q13" s="206">
        <v>80000</v>
      </c>
      <c r="R13" s="206"/>
      <c r="S13" s="206"/>
      <c r="T13" s="206"/>
      <c r="U13" s="206"/>
      <c r="V13" s="206"/>
      <c r="W13" s="5"/>
      <c r="X13" s="5"/>
      <c r="Y13" s="5"/>
    </row>
    <row r="14" spans="1:25" ht="15.5" x14ac:dyDescent="0.35">
      <c r="A14" s="1" t="s">
        <v>450</v>
      </c>
      <c r="B14" s="205" t="s">
        <v>629</v>
      </c>
      <c r="C14" s="206">
        <v>140200</v>
      </c>
      <c r="D14" s="206">
        <v>140200</v>
      </c>
      <c r="E14" s="206"/>
      <c r="F14" s="206">
        <v>140200</v>
      </c>
      <c r="G14" s="206"/>
      <c r="H14" s="206"/>
      <c r="I14" s="206"/>
      <c r="J14" s="206">
        <v>139000</v>
      </c>
      <c r="K14" s="206"/>
      <c r="L14" s="206"/>
      <c r="M14" s="206"/>
      <c r="N14" s="206"/>
      <c r="O14" s="206">
        <v>148000</v>
      </c>
      <c r="P14" s="206">
        <v>148000</v>
      </c>
      <c r="Q14" s="206"/>
      <c r="R14" s="206">
        <v>148000</v>
      </c>
      <c r="S14" s="206"/>
      <c r="T14" s="206"/>
      <c r="U14" s="206"/>
      <c r="V14" s="206"/>
      <c r="W14" s="5"/>
      <c r="X14" s="5"/>
      <c r="Y14" s="5"/>
    </row>
    <row r="15" spans="1:25" ht="15.5" x14ac:dyDescent="0.35">
      <c r="A15" s="1" t="s">
        <v>28</v>
      </c>
      <c r="B15" s="205" t="s">
        <v>630</v>
      </c>
      <c r="C15" s="206">
        <v>149600</v>
      </c>
      <c r="D15" s="206">
        <v>149600</v>
      </c>
      <c r="E15" s="206"/>
      <c r="F15" s="206">
        <v>149600</v>
      </c>
      <c r="G15" s="206"/>
      <c r="H15" s="206"/>
      <c r="I15" s="206"/>
      <c r="J15" s="206">
        <v>149000</v>
      </c>
      <c r="K15" s="206">
        <v>145800</v>
      </c>
      <c r="L15" s="206"/>
      <c r="M15" s="206">
        <v>151000</v>
      </c>
      <c r="N15" s="206"/>
      <c r="O15" s="206"/>
      <c r="P15" s="206"/>
      <c r="Q15" s="206"/>
      <c r="R15" s="206">
        <v>149000</v>
      </c>
      <c r="S15" s="206"/>
      <c r="T15" s="206"/>
      <c r="U15" s="206"/>
      <c r="V15" s="206"/>
      <c r="W15" s="5"/>
      <c r="X15" s="5"/>
      <c r="Y15" s="5"/>
    </row>
    <row r="16" spans="1:25" ht="15.5" x14ac:dyDescent="0.35">
      <c r="A16" s="204" t="s">
        <v>357</v>
      </c>
      <c r="B16" s="205" t="s">
        <v>631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>
        <v>39000</v>
      </c>
      <c r="O16" s="206"/>
      <c r="P16" s="206"/>
      <c r="Q16" s="206"/>
      <c r="R16" s="206">
        <v>35000</v>
      </c>
      <c r="S16" s="206"/>
      <c r="T16" s="206"/>
      <c r="U16" s="206"/>
      <c r="V16" s="206"/>
      <c r="W16" s="5"/>
      <c r="X16" s="5"/>
      <c r="Y16" s="5"/>
    </row>
    <row r="17" spans="1:25" ht="15.5" x14ac:dyDescent="0.35">
      <c r="A17" s="204" t="s">
        <v>468</v>
      </c>
      <c r="B17" s="205" t="s">
        <v>632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>
        <v>98000</v>
      </c>
      <c r="O17" s="206"/>
      <c r="P17" s="206"/>
      <c r="Q17" s="206"/>
      <c r="R17" s="206"/>
      <c r="S17" s="206"/>
      <c r="T17" s="206"/>
      <c r="U17" s="206"/>
      <c r="V17" s="206"/>
      <c r="W17" s="5"/>
      <c r="X17" s="5"/>
      <c r="Y17" s="5"/>
    </row>
    <row r="18" spans="1:25" ht="15.5" x14ac:dyDescent="0.35">
      <c r="A18" s="1" t="s">
        <v>633</v>
      </c>
      <c r="B18" s="205" t="s">
        <v>634</v>
      </c>
      <c r="C18" s="206">
        <v>137900</v>
      </c>
      <c r="D18" s="206">
        <v>137900</v>
      </c>
      <c r="E18" s="206"/>
      <c r="F18" s="206">
        <v>137900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5"/>
      <c r="X18" s="5"/>
      <c r="Y18" s="5"/>
    </row>
    <row r="19" spans="1:25" ht="15.5" x14ac:dyDescent="0.35">
      <c r="A19" s="1" t="s">
        <v>460</v>
      </c>
      <c r="B19" s="205" t="s">
        <v>635</v>
      </c>
      <c r="C19" s="206">
        <v>139000</v>
      </c>
      <c r="D19" s="206">
        <v>139000</v>
      </c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MB 2025</vt:lpstr>
      <vt:lpstr>NT 2025</vt:lpstr>
      <vt:lpstr>coop</vt:lpstr>
      <vt:lpstr>satra</vt:lpstr>
      <vt:lpstr>KFM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Tram Tran</cp:lastModifiedBy>
  <cp:lastPrinted>2025-05-30T00:52:28Z</cp:lastPrinted>
  <dcterms:created xsi:type="dcterms:W3CDTF">2023-02-08T10:04:06Z</dcterms:created>
  <dcterms:modified xsi:type="dcterms:W3CDTF">2025-07-25T08:26:11Z</dcterms:modified>
</cp:coreProperties>
</file>