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Việt Ý\"/>
    </mc:Choice>
  </mc:AlternateContent>
  <xr:revisionPtr revIDLastSave="0" documentId="13_ncr:1_{F61310F7-4E03-4290-B71F-0E8CB4CA8C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5" r:id="rId1"/>
    <sheet name="VIETY HN" sheetId="4" r:id="rId2"/>
  </sheets>
  <definedNames>
    <definedName name="_xlnm._FilterDatabase" localSheetId="1" hidden="1">'VIETY HN'!$C$4:$K$26</definedName>
  </definedNames>
  <calcPr calcId="191029"/>
</workbook>
</file>

<file path=xl/calcChain.xml><?xml version="1.0" encoding="utf-8"?>
<calcChain xmlns="http://schemas.openxmlformats.org/spreadsheetml/2006/main">
  <c r="H30" i="5" l="1"/>
  <c r="E5" i="5"/>
  <c r="E6" i="5"/>
  <c r="E7" i="5"/>
  <c r="E8" i="5"/>
  <c r="E9" i="5"/>
  <c r="E10" i="5"/>
  <c r="E11" i="5"/>
  <c r="E12" i="5"/>
  <c r="E13" i="5"/>
  <c r="E14" i="5"/>
  <c r="E15" i="5"/>
  <c r="E4" i="5"/>
  <c r="D5" i="5"/>
  <c r="D6" i="5"/>
  <c r="D7" i="5"/>
  <c r="D8" i="5"/>
  <c r="D9" i="5"/>
  <c r="D10" i="5"/>
  <c r="D11" i="5"/>
  <c r="D12" i="5"/>
  <c r="D13" i="5"/>
  <c r="D14" i="5"/>
  <c r="D15" i="5"/>
  <c r="D4" i="5"/>
  <c r="H29" i="5"/>
  <c r="F24" i="5"/>
  <c r="E17" i="5" l="1"/>
  <c r="D17" i="5"/>
  <c r="I4" i="4"/>
  <c r="J4" i="4" s="1"/>
  <c r="G4" i="4"/>
</calcChain>
</file>

<file path=xl/sharedStrings.xml><?xml version="1.0" encoding="utf-8"?>
<sst xmlns="http://schemas.openxmlformats.org/spreadsheetml/2006/main" count="172" uniqueCount="86">
  <si>
    <t>Số hóa đơn</t>
  </si>
  <si>
    <t>10%</t>
  </si>
  <si>
    <t>Bán hàng CÔNG TY TNHH VIỆT Ý HÀ NỘI CENTER theo hóa đơn 00034385</t>
  </si>
  <si>
    <t>Thuế suất</t>
  </si>
  <si>
    <t>00019128</t>
  </si>
  <si>
    <t>0106621328</t>
  </si>
  <si>
    <t>0007041</t>
  </si>
  <si>
    <t>00017189</t>
  </si>
  <si>
    <t>NT/21E</t>
  </si>
  <si>
    <t>Bán hàng CÔNG TY TNHH VIỆT Ý HÀ NỘI CENTER theo hóa đơn 00042319</t>
  </si>
  <si>
    <t>Ngày hóa đơn</t>
  </si>
  <si>
    <t>00048891</t>
  </si>
  <si>
    <t>8%</t>
  </si>
  <si>
    <t>1C22TNT</t>
  </si>
  <si>
    <t>Tầng 1 tòa nhà 12A khu đô thị Kim Văn - Kim Lũ, sđt : 096 2727418 (Nhiên), ck cố định 5%</t>
  </si>
  <si>
    <t>Bán hàng CÔNG TY TNHH VIỆT Ý HÀ NỘI CENTER theo hóa đơn 00052058</t>
  </si>
  <si>
    <t>chiết khấu cố định 5%</t>
  </si>
  <si>
    <t>Bán hàng CÔNG TY TNHH VIỆT Ý HÀ NỘI CENTER theo hóa đơn 00048891</t>
  </si>
  <si>
    <t>Mã số thuế người mua</t>
  </si>
  <si>
    <t>00029419</t>
  </si>
  <si>
    <t>00052058</t>
  </si>
  <si>
    <t>Tầng 1 tòa nhà 12A khu đô thị Kim Văn - Kim Lũ</t>
  </si>
  <si>
    <t>Bán hàng CÔNG TY TNHH VIỆT Ý HÀ NỘI CENTER theo hóa đơn 00038156</t>
  </si>
  <si>
    <t>Bán hàng CÔNG TY TNHH VIỆT Ý HÀ NỘI CENTER theo hóa đơn 00047684</t>
  </si>
  <si>
    <t>Từ ngày 01/01/2022 đến ngày 30/12/2022</t>
  </si>
  <si>
    <t>00029727</t>
  </si>
  <si>
    <t>00047684</t>
  </si>
  <si>
    <t>Doanh số bán chưa có thuế GTGT</t>
  </si>
  <si>
    <t>00034385</t>
  </si>
  <si>
    <t>Bán hàng CÔNG TY TNHH VIỆT Ý HÀ NỘI CENTER theo hóa đơn 00054639</t>
  </si>
  <si>
    <t>00031516</t>
  </si>
  <si>
    <t>Bán hàng CÔNG TY TNHH VIỆT Ý HÀ NỘI CENTER theo hóa đơn 0009698</t>
  </si>
  <si>
    <t>00045291</t>
  </si>
  <si>
    <t>00036252</t>
  </si>
  <si>
    <t>0008030</t>
  </si>
  <si>
    <t>00054639</t>
  </si>
  <si>
    <t>CÔNG TY TNHH VIỆT Ý HÀ NỘI CENTER</t>
  </si>
  <si>
    <t>Tên người mua</t>
  </si>
  <si>
    <t>Bán hàng CÔNG TY TNHH VIỆT Ý HÀ NỘI CENTER theo hóa đơn 0007041</t>
  </si>
  <si>
    <t>Bán hàng CÔNG TY TNHH VIỆT Ý HÀ NỘI CENTER theo hóa đơn 0008030</t>
  </si>
  <si>
    <t>0009698</t>
  </si>
  <si>
    <t>Diễn giải</t>
  </si>
  <si>
    <t>Bán hàng CÔNG TY TNHH VIỆT Ý HÀ NỘI CENTER theo hóa đơn 00056015</t>
  </si>
  <si>
    <t>CHIẾT KHẤU CỐ ĐỊNH 5%</t>
  </si>
  <si>
    <t>Bán hàng CÔNG TY TNHH VIỆT Ý HÀ NỘI CENTER theo hóa đơn 00036252</t>
  </si>
  <si>
    <t>Thuế GTGT</t>
  </si>
  <si>
    <t>Nhóm HHDV : 4. Hàng hóa, dịch vụ chịu thuế suất thuế GTGT 10% (48 )</t>
  </si>
  <si>
    <t>BẢNG KÊ HÓA ĐƠN, CHỨNG TỪ HÀNG HÓA, DỊCH VỤ BÁN RA (MẪU QUẢN TRỊ)</t>
  </si>
  <si>
    <t>00038156</t>
  </si>
  <si>
    <t/>
  </si>
  <si>
    <t>00056015</t>
  </si>
  <si>
    <t>Bán hàng CÔNG TY TNHH VIỆT Ý HÀ NỘI CENTER theo hóa đơn 00045291</t>
  </si>
  <si>
    <t>Bán hàng CÔNG TY TNHH VIỆT Ý HÀ NỘI CENTER theo hóa đơn 00050355</t>
  </si>
  <si>
    <t>Ký hiệu HĐ</t>
  </si>
  <si>
    <t>00026014</t>
  </si>
  <si>
    <t>00050355</t>
  </si>
  <si>
    <t>00042319</t>
  </si>
  <si>
    <t>00023855</t>
  </si>
  <si>
    <t>00027487</t>
  </si>
  <si>
    <t>HÀ NỘI</t>
  </si>
  <si>
    <t>Công nợ đã thanh toán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</si>
  <si>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</si>
  <si>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</si>
  <si>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</si>
  <si>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</si>
  <si>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</si>
  <si>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</si>
  <si>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</si>
  <si>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</si>
  <si>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</si>
  <si>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</si>
  <si>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</si>
  <si>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</si>
  <si>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</si>
  <si>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</si>
  <si>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</si>
  <si>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</si>
  <si>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</si>
  <si>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</si>
  <si>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</si>
  <si>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</si>
  <si>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</si>
  <si>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</si>
  <si>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</si>
  <si>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Dư nợ phải thu</t>
  </si>
  <si>
    <t>THEO DÕI CÔNG NỢ / CTY VIỆT Ý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</si>
</sst>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/>
    </xf>
    <xf numFmtId="38" fontId="6" fillId="0" borderId="0" xfId="0" applyNumberFormat="1" applyFont="1" applyAlignment="1">
      <alignment horizontal="center"/>
    </xf>
    <xf numFmtId="14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65" fontId="9" fillId="4" borderId="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10" fillId="0" borderId="4" xfId="1" applyNumberFormat="1" applyFont="1" applyBorder="1"/>
    <xf numFmtId="165" fontId="10" fillId="0" borderId="0" xfId="1" applyNumberFormat="1" applyFont="1"/>
    <xf numFmtId="38" fontId="1" fillId="0" borderId="4" xfId="0" applyNumberFormat="1" applyFont="1" applyBorder="1" applyAlignment="1">
      <alignment horizontal="right" vertical="center"/>
    </xf>
    <xf numFmtId="165" fontId="11" fillId="0" borderId="4" xfId="1" applyNumberFormat="1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/>
    </xf>
    <xf numFmtId="0" fontId="10" fillId="0" borderId="4" xfId="0" applyFont="1" applyBorder="1"/>
    <xf numFmtId="0" fontId="10" fillId="0" borderId="6" xfId="0" applyFont="1" applyBorder="1" applyAlignment="1">
      <alignment horizontal="left"/>
    </xf>
    <xf numFmtId="165" fontId="0" fillId="0" borderId="0" xfId="0" applyNumberFormat="1"/>
    <xf numFmtId="165" fontId="9" fillId="4" borderId="4" xfId="1" applyNumberFormat="1" applyFont="1" applyFill="1" applyBorder="1" applyAlignment="1">
      <alignment horizontal="center"/>
    </xf>
    <xf numFmtId="165" fontId="9" fillId="4" borderId="4" xfId="1" applyNumberFormat="1" applyFont="1" applyFill="1" applyBorder="1"/>
    <xf numFmtId="0" fontId="9" fillId="4" borderId="4" xfId="0" applyFont="1" applyFill="1" applyBorder="1"/>
    <xf numFmtId="165" fontId="10" fillId="0" borderId="0" xfId="0" applyNumberFormat="1" applyFont="1"/>
    <xf numFmtId="165" fontId="12" fillId="4" borderId="4" xfId="1" applyNumberFormat="1" applyFont="1" applyFill="1" applyBorder="1" applyAlignment="1">
      <alignment horizontal="center" vertical="center"/>
    </xf>
    <xf numFmtId="165" fontId="12" fillId="4" borderId="4" xfId="1" applyNumberFormat="1" applyFont="1" applyFill="1" applyBorder="1" applyAlignment="1">
      <alignment horizontal="left" vertical="center"/>
    </xf>
    <xf numFmtId="165" fontId="9" fillId="4" borderId="4" xfId="0" applyNumberFormat="1" applyFont="1" applyFill="1" applyBorder="1"/>
    <xf numFmtId="165" fontId="14" fillId="5" borderId="4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5" fontId="15" fillId="0" borderId="0" xfId="1" applyNumberFormat="1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165" fontId="9" fillId="0" borderId="5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14" fontId="13" fillId="5" borderId="5" xfId="0" quotePrefix="1" applyNumberFormat="1" applyFont="1" applyFill="1" applyBorder="1" applyAlignment="1">
      <alignment horizontal="center" vertical="center"/>
    </xf>
    <xf numFmtId="14" fontId="13" fillId="5" borderId="7" xfId="0" quotePrefix="1" applyNumberFormat="1" applyFont="1" applyFill="1" applyBorder="1" applyAlignment="1">
      <alignment horizontal="center" vertical="center"/>
    </xf>
    <xf numFmtId="14" fontId="13" fillId="5" borderId="6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2858-F721-418A-99DD-F705667F3618}">
  <dimension ref="A1:K35"/>
  <sheetViews>
    <sheetView tabSelected="1" workbookViewId="0">
      <selection activeCell="N3" sqref="N3"/>
    </sheetView>
  </sheetViews>
  <sheetFormatPr defaultRowHeight="15" x14ac:dyDescent="0.25"/>
  <cols>
    <col min="3" max="3" width="32" customWidth="1"/>
    <col min="4" max="4" width="15.42578125" customWidth="1"/>
    <col min="5" max="5" width="16.85546875" customWidth="1"/>
    <col min="6" max="6" width="13.85546875" customWidth="1"/>
    <col min="8" max="8" width="18.85546875" customWidth="1"/>
    <col min="9" max="9" width="10.5703125" customWidth="1"/>
    <col min="10" max="10" width="13.140625" customWidth="1"/>
    <col min="11" max="11" width="12.5703125" bestFit="1" customWidth="1"/>
  </cols>
  <sheetData>
    <row r="1" spans="1:11" ht="19.5" x14ac:dyDescent="0.3">
      <c r="B1" s="49" t="s">
        <v>85</v>
      </c>
      <c r="C1" s="49"/>
      <c r="D1" s="49"/>
      <c r="E1" s="49"/>
      <c r="F1" s="49"/>
      <c r="G1" s="49"/>
      <c r="H1" s="49"/>
    </row>
    <row r="2" spans="1:11" ht="31.5" x14ac:dyDescent="0.25">
      <c r="B2" s="13" t="s">
        <v>61</v>
      </c>
      <c r="C2" s="14" t="s">
        <v>62</v>
      </c>
      <c r="D2" s="15" t="s">
        <v>63</v>
      </c>
      <c r="E2" s="15" t="s">
        <v>45</v>
      </c>
      <c r="F2" s="14" t="s">
        <v>64</v>
      </c>
      <c r="G2" s="14" t="s">
        <v>65</v>
      </c>
      <c r="H2" s="14" t="s">
        <v>66</v>
      </c>
      <c r="I2" s="16"/>
      <c r="J2" s="16"/>
    </row>
    <row r="3" spans="1:11" ht="15.75" x14ac:dyDescent="0.25">
      <c r="B3" s="17"/>
      <c r="C3" s="18" t="s">
        <v>67</v>
      </c>
      <c r="D3" s="50">
        <v>688152584</v>
      </c>
      <c r="E3" s="51"/>
      <c r="F3" s="18"/>
      <c r="G3" s="18"/>
      <c r="H3" s="18"/>
      <c r="I3" s="16"/>
      <c r="J3" s="16"/>
    </row>
    <row r="4" spans="1:11" ht="15.75" x14ac:dyDescent="0.25">
      <c r="A4">
        <v>1</v>
      </c>
      <c r="B4" s="19"/>
      <c r="C4" s="20" t="s">
        <v>68</v>
      </c>
      <c r="D4" s="21">
        <f>+SUMIFS('VIETY HN'!$G$5:$G$26,'VIETY HN'!$B$5:$B$26,'Tổng Hợp'!$A4)</f>
        <v>11975358</v>
      </c>
      <c r="E4" s="21">
        <f>+SUMIFS('VIETY HN'!$I$5:$I$26,'VIETY HN'!$B$5:$B$26,'Tổng Hợp'!$A4)</f>
        <v>1197536</v>
      </c>
      <c r="F4" s="21"/>
      <c r="G4" s="22"/>
      <c r="H4" s="22"/>
      <c r="J4" s="23"/>
    </row>
    <row r="5" spans="1:11" ht="15.75" x14ac:dyDescent="0.25">
      <c r="A5">
        <v>2</v>
      </c>
      <c r="B5" s="19"/>
      <c r="C5" s="20" t="s">
        <v>69</v>
      </c>
      <c r="D5" s="21">
        <f>+SUMIFS('VIETY HN'!$G$5:$G$26,'VIETY HN'!$B$5:$B$26,'Tổng Hợp'!$A5)</f>
        <v>0</v>
      </c>
      <c r="E5" s="21">
        <f>+SUMIFS('VIETY HN'!$I$5:$I$26,'VIETY HN'!$B$5:$B$26,'Tổng Hợp'!$A5)</f>
        <v>0</v>
      </c>
      <c r="F5" s="21"/>
      <c r="G5" s="22"/>
      <c r="H5" s="24"/>
      <c r="J5" s="23"/>
    </row>
    <row r="6" spans="1:11" ht="15.75" x14ac:dyDescent="0.25">
      <c r="A6">
        <v>3</v>
      </c>
      <c r="B6" s="19"/>
      <c r="C6" s="20" t="s">
        <v>70</v>
      </c>
      <c r="D6" s="21">
        <f>+SUMIFS('VIETY HN'!$G$5:$G$26,'VIETY HN'!$B$5:$B$26,'Tổng Hợp'!$A6)</f>
        <v>0</v>
      </c>
      <c r="E6" s="21">
        <f>+SUMIFS('VIETY HN'!$I$5:$I$26,'VIETY HN'!$B$5:$B$26,'Tổng Hợp'!$A6)</f>
        <v>0</v>
      </c>
      <c r="F6" s="25"/>
      <c r="G6" s="22"/>
      <c r="H6" s="24"/>
      <c r="J6" s="23"/>
    </row>
    <row r="7" spans="1:11" ht="15.75" x14ac:dyDescent="0.25">
      <c r="A7">
        <v>4</v>
      </c>
      <c r="B7" s="26"/>
      <c r="C7" s="20" t="s">
        <v>71</v>
      </c>
      <c r="D7" s="21">
        <f>+SUMIFS('VIETY HN'!$G$5:$G$26,'VIETY HN'!$B$5:$B$26,'Tổng Hợp'!$A7)</f>
        <v>0</v>
      </c>
      <c r="E7" s="21">
        <f>+SUMIFS('VIETY HN'!$I$5:$I$26,'VIETY HN'!$B$5:$B$26,'Tổng Hợp'!$A7)</f>
        <v>0</v>
      </c>
      <c r="F7" s="25"/>
      <c r="G7" s="22"/>
      <c r="H7" s="24"/>
    </row>
    <row r="8" spans="1:11" ht="15.75" x14ac:dyDescent="0.25">
      <c r="A8">
        <v>5</v>
      </c>
      <c r="B8" s="26"/>
      <c r="C8" s="20" t="s">
        <v>72</v>
      </c>
      <c r="D8" s="21">
        <f>+SUMIFS('VIETY HN'!$G$5:$G$26,'VIETY HN'!$B$5:$B$26,'Tổng Hợp'!$A8)</f>
        <v>0</v>
      </c>
      <c r="E8" s="21">
        <f>+SUMIFS('VIETY HN'!$I$5:$I$26,'VIETY HN'!$B$5:$B$26,'Tổng Hợp'!$A8)</f>
        <v>0</v>
      </c>
      <c r="F8" s="25"/>
      <c r="G8" s="22"/>
      <c r="H8" s="24"/>
    </row>
    <row r="9" spans="1:11" ht="15.75" x14ac:dyDescent="0.25">
      <c r="A9">
        <v>6</v>
      </c>
      <c r="B9" s="26"/>
      <c r="C9" s="20" t="s">
        <v>73</v>
      </c>
      <c r="D9" s="21">
        <f>+SUMIFS('VIETY HN'!$G$5:$G$26,'VIETY HN'!$B$5:$B$26,'Tổng Hợp'!$A9)</f>
        <v>8596013</v>
      </c>
      <c r="E9" s="21">
        <f>+SUMIFS('VIETY HN'!$I$5:$I$26,'VIETY HN'!$B$5:$B$26,'Tổng Hợp'!$A9)</f>
        <v>687681</v>
      </c>
      <c r="F9" s="25"/>
      <c r="G9" s="22"/>
      <c r="H9" s="27"/>
    </row>
    <row r="10" spans="1:11" ht="15.75" x14ac:dyDescent="0.25">
      <c r="A10">
        <v>7</v>
      </c>
      <c r="B10" s="26"/>
      <c r="C10" s="20" t="s">
        <v>74</v>
      </c>
      <c r="D10" s="21">
        <f>+SUMIFS('VIETY HN'!$G$5:$G$26,'VIETY HN'!$B$5:$B$26,'Tổng Hợp'!$A10)</f>
        <v>9780489</v>
      </c>
      <c r="E10" s="21">
        <f>+SUMIFS('VIETY HN'!$I$5:$I$26,'VIETY HN'!$B$5:$B$26,'Tổng Hợp'!$A10)</f>
        <v>782440</v>
      </c>
      <c r="F10" s="25"/>
      <c r="G10" s="22"/>
      <c r="H10" s="27"/>
    </row>
    <row r="11" spans="1:11" ht="15.75" x14ac:dyDescent="0.25">
      <c r="A11">
        <v>8</v>
      </c>
      <c r="B11" s="26"/>
      <c r="C11" s="20" t="s">
        <v>75</v>
      </c>
      <c r="D11" s="21">
        <f>+SUMIFS('VIETY HN'!$G$5:$G$26,'VIETY HN'!$B$5:$B$26,'Tổng Hợp'!$A11)</f>
        <v>13255905</v>
      </c>
      <c r="E11" s="21">
        <f>+SUMIFS('VIETY HN'!$I$5:$I$26,'VIETY HN'!$B$5:$B$26,'Tổng Hợp'!$A11)</f>
        <v>1060472</v>
      </c>
      <c r="F11" s="21"/>
      <c r="G11" s="22"/>
      <c r="H11" s="27"/>
    </row>
    <row r="12" spans="1:11" ht="15.75" x14ac:dyDescent="0.25">
      <c r="A12">
        <v>9</v>
      </c>
      <c r="B12" s="26"/>
      <c r="C12" s="20" t="s">
        <v>76</v>
      </c>
      <c r="D12" s="21">
        <f>+SUMIFS('VIETY HN'!$G$5:$G$26,'VIETY HN'!$B$5:$B$26,'Tổng Hợp'!$A12)</f>
        <v>10742551</v>
      </c>
      <c r="E12" s="21">
        <f>+SUMIFS('VIETY HN'!$I$5:$I$26,'VIETY HN'!$B$5:$B$26,'Tổng Hợp'!$A12)</f>
        <v>859404</v>
      </c>
      <c r="F12" s="25"/>
      <c r="G12" s="22"/>
      <c r="H12" s="27"/>
    </row>
    <row r="13" spans="1:11" ht="15.75" x14ac:dyDescent="0.25">
      <c r="A13">
        <v>10</v>
      </c>
      <c r="B13" s="26"/>
      <c r="C13" s="20" t="s">
        <v>77</v>
      </c>
      <c r="D13" s="21">
        <f>+SUMIFS('VIETY HN'!$G$5:$G$26,'VIETY HN'!$B$5:$B$26,'Tổng Hợp'!$A13)</f>
        <v>6246339</v>
      </c>
      <c r="E13" s="21">
        <f>+SUMIFS('VIETY HN'!$I$5:$I$26,'VIETY HN'!$B$5:$B$26,'Tổng Hợp'!$A13)</f>
        <v>499707</v>
      </c>
      <c r="F13" s="25"/>
      <c r="G13" s="22"/>
      <c r="H13" s="27"/>
    </row>
    <row r="14" spans="1:11" ht="15.75" x14ac:dyDescent="0.25">
      <c r="A14">
        <v>11</v>
      </c>
      <c r="B14" s="26"/>
      <c r="C14" s="20" t="s">
        <v>78</v>
      </c>
      <c r="D14" s="21">
        <f>+SUMIFS('VIETY HN'!$G$5:$G$26,'VIETY HN'!$B$5:$B$26,'Tổng Hợp'!$A14)</f>
        <v>7560636</v>
      </c>
      <c r="E14" s="21">
        <f>+SUMIFS('VIETY HN'!$I$5:$I$26,'VIETY HN'!$B$5:$B$26,'Tổng Hợp'!$A14)</f>
        <v>604851</v>
      </c>
      <c r="F14" s="25"/>
      <c r="G14" s="22"/>
      <c r="H14" s="27"/>
    </row>
    <row r="15" spans="1:11" ht="15.75" x14ac:dyDescent="0.25">
      <c r="A15">
        <v>12</v>
      </c>
      <c r="B15" s="26"/>
      <c r="C15" s="20" t="s">
        <v>79</v>
      </c>
      <c r="D15" s="21">
        <f>+SUMIFS('VIETY HN'!$G$5:$G$26,'VIETY HN'!$B$5:$B$26,'Tổng Hợp'!$A15)</f>
        <v>6744093</v>
      </c>
      <c r="E15" s="21">
        <f>+SUMIFS('VIETY HN'!$I$5:$I$26,'VIETY HN'!$B$5:$B$26,'Tổng Hợp'!$A15)</f>
        <v>539528</v>
      </c>
      <c r="F15" s="25"/>
      <c r="G15" s="22"/>
      <c r="H15" s="27"/>
    </row>
    <row r="16" spans="1:11" ht="15.75" x14ac:dyDescent="0.25">
      <c r="B16" s="26"/>
      <c r="C16" s="28"/>
      <c r="D16" s="21"/>
      <c r="E16" s="21"/>
      <c r="F16" s="21"/>
      <c r="G16" s="22"/>
      <c r="H16" s="27"/>
      <c r="K16" s="29"/>
    </row>
    <row r="17" spans="2:10" ht="15.75" x14ac:dyDescent="0.25">
      <c r="B17" s="52" t="s">
        <v>80</v>
      </c>
      <c r="C17" s="53"/>
      <c r="D17" s="30">
        <f>SUM(D4:D15)</f>
        <v>74901384</v>
      </c>
      <c r="E17" s="30">
        <f>SUM(E4:E15)</f>
        <v>6231619</v>
      </c>
      <c r="F17" s="30"/>
      <c r="G17" s="31"/>
      <c r="H17" s="30"/>
    </row>
    <row r="18" spans="2:10" ht="15.75" x14ac:dyDescent="0.25">
      <c r="B18" s="19"/>
      <c r="C18" s="28" t="s">
        <v>81</v>
      </c>
      <c r="D18" s="21"/>
      <c r="E18" s="21"/>
      <c r="F18" s="21"/>
      <c r="G18" s="22"/>
      <c r="H18" s="27"/>
    </row>
    <row r="19" spans="2:10" ht="15.75" x14ac:dyDescent="0.25">
      <c r="B19" s="19"/>
      <c r="C19" s="28"/>
      <c r="D19" s="21"/>
      <c r="E19" s="21"/>
      <c r="F19" s="21"/>
      <c r="G19" s="22"/>
      <c r="H19" s="27"/>
    </row>
    <row r="20" spans="2:10" ht="15.75" x14ac:dyDescent="0.25">
      <c r="B20" s="19"/>
      <c r="C20" s="28"/>
      <c r="D20" s="21"/>
      <c r="E20" s="21"/>
      <c r="F20" s="21"/>
      <c r="G20" s="22"/>
      <c r="H20" s="27"/>
    </row>
    <row r="21" spans="2:10" ht="15.75" x14ac:dyDescent="0.25">
      <c r="B21" s="19"/>
      <c r="C21" s="28"/>
      <c r="D21" s="21"/>
      <c r="E21" s="21"/>
      <c r="F21" s="21"/>
      <c r="G21" s="22"/>
      <c r="H21" s="27"/>
    </row>
    <row r="22" spans="2:10" ht="15.75" x14ac:dyDescent="0.25">
      <c r="B22" s="19"/>
      <c r="C22" s="28"/>
      <c r="D22" s="21"/>
      <c r="E22" s="21"/>
      <c r="F22" s="21"/>
      <c r="G22" s="22"/>
      <c r="H22" s="27"/>
    </row>
    <row r="23" spans="2:10" ht="15.75" x14ac:dyDescent="0.25">
      <c r="B23" s="19"/>
      <c r="C23" s="28"/>
      <c r="D23" s="21"/>
      <c r="E23" s="21"/>
      <c r="F23" s="21"/>
      <c r="G23" s="22"/>
      <c r="H23" s="27"/>
    </row>
    <row r="24" spans="2:10" ht="15.75" x14ac:dyDescent="0.25">
      <c r="B24" s="52" t="s">
        <v>81</v>
      </c>
      <c r="C24" s="53"/>
      <c r="D24" s="30"/>
      <c r="E24" s="30"/>
      <c r="F24" s="30">
        <f>SUM(F18:F23)</f>
        <v>0</v>
      </c>
      <c r="G24" s="31"/>
      <c r="H24" s="32"/>
    </row>
    <row r="25" spans="2:10" ht="15.75" x14ac:dyDescent="0.25">
      <c r="B25" s="19"/>
      <c r="C25" s="20" t="s">
        <v>82</v>
      </c>
      <c r="D25" s="21"/>
      <c r="E25" s="21"/>
      <c r="F25" s="21"/>
      <c r="G25" s="22"/>
      <c r="H25" s="30">
        <v>136302070</v>
      </c>
      <c r="J25" s="33"/>
    </row>
    <row r="26" spans="2:10" ht="15.75" x14ac:dyDescent="0.25">
      <c r="B26" s="19"/>
      <c r="C26" s="20"/>
      <c r="D26" s="21"/>
      <c r="E26" s="21"/>
      <c r="F26" s="21"/>
      <c r="G26" s="22"/>
      <c r="H26" s="22"/>
      <c r="J26" s="33"/>
    </row>
    <row r="27" spans="2:10" ht="15.75" x14ac:dyDescent="0.25">
      <c r="B27" s="19"/>
      <c r="C27" s="20"/>
      <c r="D27" s="21"/>
      <c r="E27" s="21"/>
      <c r="F27" s="21"/>
      <c r="G27" s="22"/>
      <c r="H27" s="22"/>
    </row>
    <row r="28" spans="2:10" ht="15.75" x14ac:dyDescent="0.25">
      <c r="B28" s="19"/>
      <c r="C28" s="20"/>
      <c r="D28" s="21"/>
      <c r="E28" s="21"/>
      <c r="F28" s="21"/>
      <c r="G28" s="22"/>
      <c r="H28" s="22"/>
    </row>
    <row r="29" spans="2:10" ht="15.75" x14ac:dyDescent="0.25">
      <c r="B29" s="52" t="s">
        <v>83</v>
      </c>
      <c r="C29" s="53"/>
      <c r="D29" s="34"/>
      <c r="E29" s="34"/>
      <c r="F29" s="35"/>
      <c r="G29" s="32"/>
      <c r="H29" s="36">
        <f>SUM(H25:H28)</f>
        <v>136302070</v>
      </c>
    </row>
    <row r="30" spans="2:10" ht="18.75" x14ac:dyDescent="0.3">
      <c r="B30" s="54" t="s">
        <v>84</v>
      </c>
      <c r="C30" s="55"/>
      <c r="D30" s="55"/>
      <c r="E30" s="55"/>
      <c r="F30" s="55"/>
      <c r="G30" s="56"/>
      <c r="H30" s="37">
        <f>+D3+D17+E17-H25</f>
        <v>632983517</v>
      </c>
    </row>
    <row r="31" spans="2:10" ht="15.75" x14ac:dyDescent="0.25">
      <c r="B31" s="38"/>
      <c r="C31" s="39"/>
      <c r="D31" s="40"/>
      <c r="E31" s="40"/>
      <c r="F31" s="41"/>
    </row>
    <row r="32" spans="2:10" ht="15.75" x14ac:dyDescent="0.25">
      <c r="B32" s="38"/>
      <c r="C32" s="39"/>
      <c r="D32" s="40"/>
      <c r="E32" s="40"/>
      <c r="F32" s="41"/>
      <c r="G32" s="48"/>
      <c r="H32" s="48"/>
    </row>
    <row r="33" spans="2:8" ht="15.75" x14ac:dyDescent="0.25">
      <c r="B33" s="38"/>
      <c r="C33" s="39"/>
      <c r="D33" s="40"/>
      <c r="E33" s="40"/>
      <c r="F33" s="41"/>
      <c r="G33" s="42"/>
      <c r="H33" s="43"/>
    </row>
    <row r="34" spans="2:8" ht="15.75" x14ac:dyDescent="0.25">
      <c r="B34" s="44"/>
      <c r="D34" s="45"/>
      <c r="E34" s="45"/>
      <c r="F34" s="46"/>
      <c r="G34" s="42"/>
      <c r="H34" s="42"/>
    </row>
    <row r="35" spans="2:8" ht="15.75" x14ac:dyDescent="0.25">
      <c r="G35" s="42"/>
      <c r="H35" s="42"/>
    </row>
  </sheetData>
  <mergeCells count="7">
    <mergeCell ref="G32:H32"/>
    <mergeCell ref="B1:H1"/>
    <mergeCell ref="D3:E3"/>
    <mergeCell ref="B17:C17"/>
    <mergeCell ref="B24:C24"/>
    <mergeCell ref="B29:C29"/>
    <mergeCell ref="B30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6D79-ECDA-4C5E-9EA8-ABB5DAFE7760}">
  <sheetPr>
    <outlinePr summaryBelow="0"/>
  </sheetPr>
  <dimension ref="A1:K27"/>
  <sheetViews>
    <sheetView topLeftCell="A4" zoomScaleNormal="100" workbookViewId="0">
      <selection activeCell="G18" sqref="G18"/>
    </sheetView>
  </sheetViews>
  <sheetFormatPr defaultColWidth="9.140625" defaultRowHeight="15" outlineLevelRow="1" x14ac:dyDescent="0.25"/>
  <cols>
    <col min="1" max="1" width="1.42578125" customWidth="1"/>
    <col min="2" max="2" width="3.28515625" customWidth="1"/>
    <col min="3" max="3" width="14.28515625" style="4" customWidth="1"/>
    <col min="4" max="5" width="11.42578125" customWidth="1"/>
    <col min="6" max="6" width="57.140625" customWidth="1"/>
    <col min="7" max="7" width="21.42578125" style="2" customWidth="1"/>
    <col min="8" max="8" width="11.42578125" customWidth="1"/>
    <col min="9" max="9" width="15.7109375" style="2" customWidth="1"/>
    <col min="10" max="10" width="50" customWidth="1"/>
    <col min="11" max="11" width="21.42578125" customWidth="1"/>
  </cols>
  <sheetData>
    <row r="1" spans="1:11" ht="18.75" x14ac:dyDescent="0.3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ht="24.75" customHeight="1" x14ac:dyDescent="0.25">
      <c r="C3" s="9" t="s">
        <v>10</v>
      </c>
      <c r="D3" s="10" t="s">
        <v>0</v>
      </c>
      <c r="E3" s="10" t="s">
        <v>53</v>
      </c>
      <c r="F3" s="10" t="s">
        <v>41</v>
      </c>
      <c r="G3" s="6" t="s">
        <v>27</v>
      </c>
      <c r="H3" s="10" t="s">
        <v>3</v>
      </c>
      <c r="I3" s="6" t="s">
        <v>45</v>
      </c>
      <c r="J3" s="10" t="s">
        <v>37</v>
      </c>
      <c r="K3" s="10" t="s">
        <v>18</v>
      </c>
    </row>
    <row r="4" spans="1:11" x14ac:dyDescent="0.25">
      <c r="A4" s="5" t="s">
        <v>46</v>
      </c>
      <c r="B4" s="47"/>
      <c r="G4" s="11">
        <f>+SUBTOTAL(9,G5:G26)</f>
        <v>74901384</v>
      </c>
      <c r="I4" s="11">
        <f>+SUBTOTAL(9,I5:I26)</f>
        <v>6231619</v>
      </c>
      <c r="J4" s="12">
        <f>+I4+G4</f>
        <v>81133003</v>
      </c>
    </row>
    <row r="5" spans="1:11" outlineLevel="1" x14ac:dyDescent="0.25">
      <c r="B5">
        <v>1</v>
      </c>
      <c r="C5" s="7">
        <v>44571</v>
      </c>
      <c r="D5" s="1" t="s">
        <v>6</v>
      </c>
      <c r="E5" s="1" t="s">
        <v>8</v>
      </c>
      <c r="F5" s="1" t="s">
        <v>38</v>
      </c>
      <c r="G5" s="3">
        <v>2611308</v>
      </c>
      <c r="H5" s="8" t="s">
        <v>1</v>
      </c>
      <c r="I5" s="3">
        <v>261131</v>
      </c>
      <c r="J5" s="1" t="s">
        <v>36</v>
      </c>
      <c r="K5" s="1" t="s">
        <v>5</v>
      </c>
    </row>
    <row r="6" spans="1:11" outlineLevel="1" x14ac:dyDescent="0.25">
      <c r="B6">
        <v>1</v>
      </c>
      <c r="C6" s="7">
        <v>44578</v>
      </c>
      <c r="D6" s="1" t="s">
        <v>34</v>
      </c>
      <c r="E6" s="1" t="s">
        <v>8</v>
      </c>
      <c r="F6" s="1" t="s">
        <v>39</v>
      </c>
      <c r="G6" s="3">
        <v>3552552</v>
      </c>
      <c r="H6" s="8" t="s">
        <v>1</v>
      </c>
      <c r="I6" s="3">
        <v>355255</v>
      </c>
      <c r="J6" s="1" t="s">
        <v>36</v>
      </c>
      <c r="K6" s="1" t="s">
        <v>5</v>
      </c>
    </row>
    <row r="7" spans="1:11" outlineLevel="1" x14ac:dyDescent="0.25">
      <c r="B7">
        <v>1</v>
      </c>
      <c r="C7" s="7">
        <v>44583</v>
      </c>
      <c r="D7" s="1" t="s">
        <v>40</v>
      </c>
      <c r="E7" s="1" t="s">
        <v>8</v>
      </c>
      <c r="F7" s="1" t="s">
        <v>31</v>
      </c>
      <c r="G7" s="3">
        <v>5811498</v>
      </c>
      <c r="H7" s="8" t="s">
        <v>1</v>
      </c>
      <c r="I7" s="3">
        <v>581150</v>
      </c>
      <c r="J7" s="1" t="s">
        <v>36</v>
      </c>
      <c r="K7" s="1" t="s">
        <v>5</v>
      </c>
    </row>
    <row r="8" spans="1:11" outlineLevel="1" x14ac:dyDescent="0.25">
      <c r="B8">
        <v>6</v>
      </c>
      <c r="C8" s="7">
        <v>44721</v>
      </c>
      <c r="D8" s="1" t="s">
        <v>7</v>
      </c>
      <c r="E8" s="1" t="s">
        <v>13</v>
      </c>
      <c r="F8" s="1" t="s">
        <v>21</v>
      </c>
      <c r="G8" s="3">
        <v>4950206</v>
      </c>
      <c r="H8" s="8" t="s">
        <v>12</v>
      </c>
      <c r="I8" s="3">
        <v>396016</v>
      </c>
      <c r="J8" s="1" t="s">
        <v>36</v>
      </c>
      <c r="K8" s="1" t="s">
        <v>5</v>
      </c>
    </row>
    <row r="9" spans="1:11" outlineLevel="1" x14ac:dyDescent="0.25">
      <c r="B9">
        <v>6</v>
      </c>
      <c r="C9" s="7">
        <v>44732</v>
      </c>
      <c r="D9" s="1" t="s">
        <v>4</v>
      </c>
      <c r="E9" s="1" t="s">
        <v>13</v>
      </c>
      <c r="F9" s="1" t="s">
        <v>21</v>
      </c>
      <c r="G9" s="3">
        <v>3645807</v>
      </c>
      <c r="H9" s="8" t="s">
        <v>12</v>
      </c>
      <c r="I9" s="3">
        <v>291665</v>
      </c>
      <c r="J9" s="1" t="s">
        <v>36</v>
      </c>
      <c r="K9" s="1" t="s">
        <v>5</v>
      </c>
    </row>
    <row r="10" spans="1:11" outlineLevel="1" x14ac:dyDescent="0.25">
      <c r="B10">
        <v>7</v>
      </c>
      <c r="C10" s="7">
        <v>44750</v>
      </c>
      <c r="D10" s="1" t="s">
        <v>57</v>
      </c>
      <c r="E10" s="1" t="s">
        <v>13</v>
      </c>
      <c r="F10" s="1" t="s">
        <v>14</v>
      </c>
      <c r="G10" s="3">
        <v>3581235</v>
      </c>
      <c r="H10" s="8" t="s">
        <v>12</v>
      </c>
      <c r="I10" s="3">
        <v>286499</v>
      </c>
      <c r="J10" s="1" t="s">
        <v>36</v>
      </c>
      <c r="K10" s="1" t="s">
        <v>5</v>
      </c>
    </row>
    <row r="11" spans="1:11" outlineLevel="1" x14ac:dyDescent="0.25">
      <c r="B11">
        <v>7</v>
      </c>
      <c r="C11" s="7">
        <v>44760</v>
      </c>
      <c r="D11" s="1" t="s">
        <v>54</v>
      </c>
      <c r="E11" s="1" t="s">
        <v>13</v>
      </c>
      <c r="F11" s="1" t="s">
        <v>59</v>
      </c>
      <c r="G11" s="3">
        <v>3156494</v>
      </c>
      <c r="H11" s="8" t="s">
        <v>12</v>
      </c>
      <c r="I11" s="3">
        <v>252520</v>
      </c>
      <c r="J11" s="1" t="s">
        <v>36</v>
      </c>
      <c r="K11" s="1" t="s">
        <v>5</v>
      </c>
    </row>
    <row r="12" spans="1:11" outlineLevel="1" x14ac:dyDescent="0.25">
      <c r="B12">
        <v>7</v>
      </c>
      <c r="C12" s="7">
        <v>44770</v>
      </c>
      <c r="D12" s="1" t="s">
        <v>58</v>
      </c>
      <c r="E12" s="1" t="s">
        <v>13</v>
      </c>
      <c r="F12" s="1" t="s">
        <v>14</v>
      </c>
      <c r="G12" s="3">
        <v>3042760</v>
      </c>
      <c r="H12" s="8" t="s">
        <v>12</v>
      </c>
      <c r="I12" s="3">
        <v>243421</v>
      </c>
      <c r="J12" s="1" t="s">
        <v>36</v>
      </c>
      <c r="K12" s="1" t="s">
        <v>5</v>
      </c>
    </row>
    <row r="13" spans="1:11" outlineLevel="1" x14ac:dyDescent="0.25">
      <c r="B13">
        <v>8</v>
      </c>
      <c r="C13" s="7">
        <v>44777</v>
      </c>
      <c r="D13" s="1" t="s">
        <v>19</v>
      </c>
      <c r="E13" s="1" t="s">
        <v>13</v>
      </c>
      <c r="F13" s="1" t="s">
        <v>16</v>
      </c>
      <c r="G13" s="3">
        <v>2219780</v>
      </c>
      <c r="H13" s="8" t="s">
        <v>12</v>
      </c>
      <c r="I13" s="3">
        <v>177582</v>
      </c>
      <c r="J13" s="1" t="s">
        <v>36</v>
      </c>
      <c r="K13" s="1" t="s">
        <v>5</v>
      </c>
    </row>
    <row r="14" spans="1:11" outlineLevel="1" x14ac:dyDescent="0.25">
      <c r="B14">
        <v>8</v>
      </c>
      <c r="C14" s="7">
        <v>44784</v>
      </c>
      <c r="D14" s="1" t="s">
        <v>25</v>
      </c>
      <c r="E14" s="1" t="s">
        <v>13</v>
      </c>
      <c r="F14" s="1" t="s">
        <v>43</v>
      </c>
      <c r="G14" s="3">
        <v>3603534</v>
      </c>
      <c r="H14" s="8" t="s">
        <v>12</v>
      </c>
      <c r="I14" s="3">
        <v>288283</v>
      </c>
      <c r="J14" s="1" t="s">
        <v>36</v>
      </c>
      <c r="K14" s="1" t="s">
        <v>5</v>
      </c>
    </row>
    <row r="15" spans="1:11" outlineLevel="1" x14ac:dyDescent="0.25">
      <c r="B15">
        <v>8</v>
      </c>
      <c r="C15" s="7">
        <v>44788</v>
      </c>
      <c r="D15" s="1" t="s">
        <v>30</v>
      </c>
      <c r="E15" s="1" t="s">
        <v>13</v>
      </c>
      <c r="F15" s="1" t="s">
        <v>49</v>
      </c>
      <c r="G15" s="3">
        <v>333591</v>
      </c>
      <c r="H15" s="8" t="s">
        <v>12</v>
      </c>
      <c r="I15" s="3">
        <v>26687</v>
      </c>
      <c r="J15" s="1" t="s">
        <v>36</v>
      </c>
      <c r="K15" s="1" t="s">
        <v>5</v>
      </c>
    </row>
    <row r="16" spans="1:11" outlineLevel="1" x14ac:dyDescent="0.25">
      <c r="B16">
        <v>8</v>
      </c>
      <c r="C16" s="7">
        <v>44797</v>
      </c>
      <c r="D16" s="1" t="s">
        <v>28</v>
      </c>
      <c r="E16" s="1" t="s">
        <v>13</v>
      </c>
      <c r="F16" s="1" t="s">
        <v>2</v>
      </c>
      <c r="G16" s="3">
        <v>4658585</v>
      </c>
      <c r="H16" s="8" t="s">
        <v>12</v>
      </c>
      <c r="I16" s="3">
        <v>372687</v>
      </c>
      <c r="J16" s="1" t="s">
        <v>36</v>
      </c>
      <c r="K16" s="1" t="s">
        <v>5</v>
      </c>
    </row>
    <row r="17" spans="2:11" outlineLevel="1" x14ac:dyDescent="0.25">
      <c r="B17">
        <v>8</v>
      </c>
      <c r="C17" s="7">
        <v>44799</v>
      </c>
      <c r="D17" s="1" t="s">
        <v>33</v>
      </c>
      <c r="E17" s="1" t="s">
        <v>13</v>
      </c>
      <c r="F17" s="1" t="s">
        <v>44</v>
      </c>
      <c r="G17" s="3">
        <v>2440415</v>
      </c>
      <c r="H17" s="8" t="s">
        <v>12</v>
      </c>
      <c r="I17" s="3">
        <v>195233</v>
      </c>
      <c r="J17" s="1" t="s">
        <v>36</v>
      </c>
      <c r="K17" s="1" t="s">
        <v>5</v>
      </c>
    </row>
    <row r="18" spans="2:11" outlineLevel="1" x14ac:dyDescent="0.25">
      <c r="B18">
        <v>9</v>
      </c>
      <c r="C18" s="7">
        <v>44811</v>
      </c>
      <c r="D18" s="1" t="s">
        <v>48</v>
      </c>
      <c r="E18" s="1" t="s">
        <v>13</v>
      </c>
      <c r="F18" s="1" t="s">
        <v>22</v>
      </c>
      <c r="G18" s="3">
        <v>4674939</v>
      </c>
      <c r="H18" s="8" t="s">
        <v>12</v>
      </c>
      <c r="I18" s="3">
        <v>373995</v>
      </c>
      <c r="J18" s="1" t="s">
        <v>36</v>
      </c>
      <c r="K18" s="1" t="s">
        <v>5</v>
      </c>
    </row>
    <row r="19" spans="2:11" outlineLevel="1" x14ac:dyDescent="0.25">
      <c r="B19">
        <v>9</v>
      </c>
      <c r="C19" s="7">
        <v>44823</v>
      </c>
      <c r="D19" s="1" t="s">
        <v>56</v>
      </c>
      <c r="E19" s="1" t="s">
        <v>13</v>
      </c>
      <c r="F19" s="1" t="s">
        <v>9</v>
      </c>
      <c r="G19" s="3">
        <v>3156494</v>
      </c>
      <c r="H19" s="8" t="s">
        <v>12</v>
      </c>
      <c r="I19" s="3">
        <v>252520</v>
      </c>
      <c r="J19" s="1" t="s">
        <v>36</v>
      </c>
      <c r="K19" s="1" t="s">
        <v>5</v>
      </c>
    </row>
    <row r="20" spans="2:11" outlineLevel="1" x14ac:dyDescent="0.25">
      <c r="B20">
        <v>9</v>
      </c>
      <c r="C20" s="7">
        <v>44833</v>
      </c>
      <c r="D20" s="1" t="s">
        <v>32</v>
      </c>
      <c r="E20" s="1" t="s">
        <v>13</v>
      </c>
      <c r="F20" s="1" t="s">
        <v>51</v>
      </c>
      <c r="G20" s="3">
        <v>2911118</v>
      </c>
      <c r="H20" s="8" t="s">
        <v>12</v>
      </c>
      <c r="I20" s="3">
        <v>232889</v>
      </c>
      <c r="J20" s="1" t="s">
        <v>36</v>
      </c>
      <c r="K20" s="1" t="s">
        <v>5</v>
      </c>
    </row>
    <row r="21" spans="2:11" outlineLevel="1" x14ac:dyDescent="0.25">
      <c r="B21">
        <v>10</v>
      </c>
      <c r="C21" s="7">
        <v>44848</v>
      </c>
      <c r="D21" s="1" t="s">
        <v>26</v>
      </c>
      <c r="E21" s="1" t="s">
        <v>13</v>
      </c>
      <c r="F21" s="1" t="s">
        <v>23</v>
      </c>
      <c r="G21" s="3">
        <v>2911118</v>
      </c>
      <c r="H21" s="8" t="s">
        <v>12</v>
      </c>
      <c r="I21" s="3">
        <v>232889</v>
      </c>
      <c r="J21" s="1" t="s">
        <v>36</v>
      </c>
      <c r="K21" s="1" t="s">
        <v>5</v>
      </c>
    </row>
    <row r="22" spans="2:11" outlineLevel="1" x14ac:dyDescent="0.25">
      <c r="B22">
        <v>10</v>
      </c>
      <c r="C22" s="7">
        <v>44860</v>
      </c>
      <c r="D22" s="1" t="s">
        <v>11</v>
      </c>
      <c r="E22" s="1" t="s">
        <v>13</v>
      </c>
      <c r="F22" s="1" t="s">
        <v>17</v>
      </c>
      <c r="G22" s="3">
        <v>3335221</v>
      </c>
      <c r="H22" s="8" t="s">
        <v>12</v>
      </c>
      <c r="I22" s="3">
        <v>266818</v>
      </c>
      <c r="J22" s="1" t="s">
        <v>36</v>
      </c>
      <c r="K22" s="1" t="s">
        <v>5</v>
      </c>
    </row>
    <row r="23" spans="2:11" outlineLevel="1" x14ac:dyDescent="0.25">
      <c r="B23">
        <v>11</v>
      </c>
      <c r="C23" s="7">
        <v>44873</v>
      </c>
      <c r="D23" s="1" t="s">
        <v>55</v>
      </c>
      <c r="E23" s="1" t="s">
        <v>13</v>
      </c>
      <c r="F23" s="1" t="s">
        <v>52</v>
      </c>
      <c r="G23" s="3">
        <v>4752940</v>
      </c>
      <c r="H23" s="8" t="s">
        <v>12</v>
      </c>
      <c r="I23" s="3">
        <v>380235</v>
      </c>
      <c r="J23" s="1" t="s">
        <v>36</v>
      </c>
      <c r="K23" s="1" t="s">
        <v>5</v>
      </c>
    </row>
    <row r="24" spans="2:11" outlineLevel="1" x14ac:dyDescent="0.25">
      <c r="B24">
        <v>11</v>
      </c>
      <c r="C24" s="7">
        <v>44887</v>
      </c>
      <c r="D24" s="1" t="s">
        <v>20</v>
      </c>
      <c r="E24" s="1" t="s">
        <v>13</v>
      </c>
      <c r="F24" s="1" t="s">
        <v>15</v>
      </c>
      <c r="G24" s="3">
        <v>2807696</v>
      </c>
      <c r="H24" s="8" t="s">
        <v>12</v>
      </c>
      <c r="I24" s="3">
        <v>224616</v>
      </c>
      <c r="J24" s="1" t="s">
        <v>36</v>
      </c>
      <c r="K24" s="1" t="s">
        <v>5</v>
      </c>
    </row>
    <row r="25" spans="2:11" outlineLevel="1" x14ac:dyDescent="0.25">
      <c r="B25">
        <v>12</v>
      </c>
      <c r="C25" s="7">
        <v>44903</v>
      </c>
      <c r="D25" s="1" t="s">
        <v>35</v>
      </c>
      <c r="E25" s="1" t="s">
        <v>13</v>
      </c>
      <c r="F25" s="1" t="s">
        <v>29</v>
      </c>
      <c r="G25" s="3">
        <v>3160383</v>
      </c>
      <c r="H25" s="8" t="s">
        <v>12</v>
      </c>
      <c r="I25" s="3">
        <v>252831</v>
      </c>
      <c r="J25" s="1" t="s">
        <v>36</v>
      </c>
      <c r="K25" s="1" t="s">
        <v>5</v>
      </c>
    </row>
    <row r="26" spans="2:11" outlineLevel="1" x14ac:dyDescent="0.25">
      <c r="B26">
        <v>12</v>
      </c>
      <c r="C26" s="7">
        <v>44912</v>
      </c>
      <c r="D26" s="1" t="s">
        <v>50</v>
      </c>
      <c r="E26" s="1" t="s">
        <v>13</v>
      </c>
      <c r="F26" s="1" t="s">
        <v>42</v>
      </c>
      <c r="G26" s="3">
        <v>3583710</v>
      </c>
      <c r="H26" s="8" t="s">
        <v>12</v>
      </c>
      <c r="I26" s="3">
        <v>286697</v>
      </c>
      <c r="J26" s="1" t="s">
        <v>36</v>
      </c>
      <c r="K26" s="1" t="s">
        <v>5</v>
      </c>
    </row>
    <row r="27" spans="2:11" x14ac:dyDescent="0.25">
      <c r="G27" s="2" t="s">
        <v>60</v>
      </c>
      <c r="I27" s="2">
        <v>136302370</v>
      </c>
    </row>
  </sheetData>
  <autoFilter ref="C4:K26" xr:uid="{00000000-0001-0000-0000-000000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VIETY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2023-02-24T09:25:05Z</dcterms:created>
  <dcterms:modified xsi:type="dcterms:W3CDTF">2023-03-03T04:47:47Z</dcterms:modified>
</cp:coreProperties>
</file>