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"/>
    </mc:Choice>
  </mc:AlternateContent>
  <bookViews>
    <workbookView xWindow="0" yWindow="0" windowWidth="21600" windowHeight="9630" tabRatio="860" activeTab="1"/>
  </bookViews>
  <sheets>
    <sheet name="Check" sheetId="22" r:id="rId1"/>
    <sheet name="TONG CONG NO_2022" sheetId="10" r:id="rId2"/>
    <sheet name="AEON CITIMART" sheetId="20" r:id="rId3"/>
    <sheet name="BIG C HÀ NỘI" sheetId="19" r:id="rId4"/>
    <sheet name="BIG C TP.HCM" sheetId="18" r:id="rId5"/>
    <sheet name="COOP FOOD" sheetId="17" r:id="rId6"/>
    <sheet name="COOP MART" sheetId="16" r:id="rId7"/>
    <sheet name="LOTTE" sheetId="15" r:id="rId8"/>
    <sheet name="METRO" sheetId="75" r:id="rId9"/>
    <sheet name="SATRA" sheetId="14" r:id="rId10"/>
    <sheet name="WINCOMMERCE" sheetId="13" r:id="rId11"/>
    <sheet name="INTIMEX-ĐN" sheetId="12" r:id="rId12"/>
    <sheet name="BRG" sheetId="11" r:id="rId13"/>
    <sheet name="T-MARTSTORES" sheetId="21" r:id="rId14"/>
    <sheet name="SÀI GÒN HD" sheetId="23" r:id="rId15"/>
    <sheet name="KING FOOD" sheetId="24" r:id="rId16"/>
    <sheet name="LOCAL MART" sheetId="25" r:id="rId17"/>
    <sheet name="LOCAL FOOD" sheetId="26" r:id="rId18"/>
    <sheet name="VIỆT Ý HÀ NỘI" sheetId="27" r:id="rId19"/>
    <sheet name="SIÊU THỊ HÀ NỘI (HÙNG DŨNG)" sheetId="28" r:id="rId20"/>
    <sheet name="JM QUỐC TẾ" sheetId="29" r:id="rId21"/>
    <sheet name="USMART" sheetId="30" r:id="rId22"/>
    <sheet name="SUNSHINE" sheetId="31" r:id="rId23"/>
    <sheet name="SÀNH ĐIỆU" sheetId="32" r:id="rId24"/>
    <sheet name="BB&amp;CC" sheetId="33" r:id="rId25"/>
    <sheet name="CỬA HÀNG CỐNG QUỲNH" sheetId="34" r:id="rId26"/>
    <sheet name="NHÀ HÀNG HÀN QUỐC (SONAMU)" sheetId="35" r:id="rId27"/>
    <sheet name="THU HẰNG FOOD" sheetId="36" r:id="rId28"/>
    <sheet name="EPCO STORE" sheetId="38" r:id="rId29"/>
    <sheet name="WOWMART" sheetId="39" r:id="rId30"/>
    <sheet name="SMART (HÀ NỘI)" sheetId="40" r:id="rId31"/>
    <sheet name="BẢO MINH" sheetId="41" r:id="rId32"/>
    <sheet name="NHẬT MINH" sheetId="42" r:id="rId33"/>
    <sheet name="GIA BÌNH" sheetId="43" r:id="rId34"/>
    <sheet name="HƯNG THỊNH" sheetId="44" r:id="rId35"/>
    <sheet name="SONG NGUYỄN" sheetId="45" r:id="rId36"/>
    <sheet name="NGUYỄN CỬU" sheetId="46" r:id="rId37"/>
    <sheet name="GRELI" sheetId="47" r:id="rId38"/>
    <sheet name="TRUNG TUYẾN" sheetId="48" r:id="rId39"/>
    <sheet name="SONG NGỌC" sheetId="49" r:id="rId40"/>
    <sheet name="TOÀN THẮNG" sheetId="52" r:id="rId41"/>
    <sheet name="K.A" sheetId="53" r:id="rId42"/>
    <sheet name="MEKONG GOURMET" sheetId="54" r:id="rId43"/>
    <sheet name="WINMART (WONMART)" sheetId="55" r:id="rId44"/>
    <sheet name="GROVE FRESH" sheetId="56" r:id="rId45"/>
    <sheet name="CƯỜNG GIA PHÁT" sheetId="57" r:id="rId46"/>
    <sheet name="SEVEN ELEVEN" sheetId="58" r:id="rId47"/>
    <sheet name="HASHTAG ECOS" sheetId="59" r:id="rId48"/>
    <sheet name="BÁCH TÍN" sheetId="60" r:id="rId49"/>
    <sheet name="HNT" sheetId="61" r:id="rId50"/>
    <sheet name="PHÚ SƠN" sheetId="62" r:id="rId51"/>
    <sheet name="ZEN AP" sheetId="63" r:id="rId52"/>
    <sheet name="HIỀN LƯƠNG" sheetId="64" r:id="rId53"/>
    <sheet name="GS25" sheetId="65" r:id="rId54"/>
    <sheet name="OFOOD" sheetId="66" r:id="rId55"/>
    <sheet name="TIN TIN" sheetId="67" r:id="rId56"/>
    <sheet name="THÀNH NGHĨA" sheetId="50" r:id="rId57"/>
    <sheet name="MINH CẦU" sheetId="51" r:id="rId58"/>
    <sheet name="SIBA FOOD" sheetId="68" r:id="rId59"/>
    <sheet name="TTM FARM" sheetId="69" r:id="rId60"/>
    <sheet name="TOP CLASS" sheetId="70" r:id="rId61"/>
    <sheet name="MEKONG GOURMET (Sữa)" sheetId="71" r:id="rId62"/>
    <sheet name="RECESS (Sữa)" sheetId="72" r:id="rId63"/>
    <sheet name="SỮA KHÁCH LẺ (Tâm Sales)" sheetId="73" r:id="rId64"/>
    <sheet name="QUÁN-KHÁCH LẺ" sheetId="74" r:id="rId65"/>
  </sheets>
  <externalReferences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xlnm._FilterDatabase" localSheetId="0" hidden="1">Check!$A$3:$E$3</definedName>
    <definedName name="_xlnm._FilterDatabase" localSheetId="1" hidden="1">'TONG CONG NO_2022'!$A$1:$U$64</definedName>
  </definedNames>
  <calcPr calcId="162913"/>
</workbook>
</file>

<file path=xl/calcChain.xml><?xml version="1.0" encoding="utf-8"?>
<calcChain xmlns="http://schemas.openxmlformats.org/spreadsheetml/2006/main">
  <c r="C2" i="10" l="1"/>
  <c r="C16" i="10"/>
  <c r="N3" i="25"/>
  <c r="C9" i="22"/>
  <c r="C5" i="20"/>
  <c r="B5" i="12" l="1"/>
  <c r="D5" i="14"/>
  <c r="C5" i="14"/>
  <c r="B5" i="14" l="1"/>
  <c r="B5" i="75" l="1"/>
  <c r="D10" i="15" l="1"/>
  <c r="C10" i="15"/>
  <c r="B10" i="15"/>
  <c r="D5" i="15"/>
  <c r="C5" i="15"/>
  <c r="B5" i="15" l="1"/>
  <c r="B5" i="16"/>
  <c r="G5" i="10"/>
  <c r="G6" i="10"/>
  <c r="D10" i="16"/>
  <c r="C10" i="16"/>
  <c r="B10" i="16"/>
  <c r="D5" i="16"/>
  <c r="C5" i="16"/>
  <c r="D10" i="17" l="1"/>
  <c r="C10" i="17"/>
  <c r="B10" i="17"/>
  <c r="D5" i="17"/>
  <c r="C5" i="17" l="1"/>
  <c r="B5" i="17"/>
  <c r="B5" i="18"/>
  <c r="B5" i="19"/>
  <c r="D5" i="19"/>
  <c r="C5" i="19" l="1"/>
  <c r="B5" i="20" l="1"/>
  <c r="B10" i="13" l="1"/>
  <c r="E5" i="20"/>
  <c r="D5" i="20"/>
  <c r="M5" i="20" l="1"/>
  <c r="L5" i="20"/>
  <c r="K5" i="20"/>
  <c r="J5" i="20"/>
  <c r="I5" i="20"/>
  <c r="H5" i="20"/>
  <c r="G5" i="20"/>
  <c r="F5" i="20"/>
  <c r="D2" i="10" l="1"/>
  <c r="O63" i="10"/>
  <c r="N63" i="10"/>
  <c r="M63" i="10"/>
  <c r="L63" i="10"/>
  <c r="K63" i="10"/>
  <c r="J63" i="10"/>
  <c r="I63" i="10"/>
  <c r="H63" i="10"/>
  <c r="G63" i="10"/>
  <c r="F63" i="10"/>
  <c r="E63" i="10"/>
  <c r="O62" i="10"/>
  <c r="N62" i="10"/>
  <c r="M62" i="10"/>
  <c r="L62" i="10"/>
  <c r="K62" i="10"/>
  <c r="J62" i="10"/>
  <c r="I62" i="10"/>
  <c r="H62" i="10"/>
  <c r="G62" i="10"/>
  <c r="F62" i="10"/>
  <c r="E62" i="10"/>
  <c r="O61" i="10"/>
  <c r="N61" i="10"/>
  <c r="M61" i="10"/>
  <c r="L61" i="10"/>
  <c r="K61" i="10"/>
  <c r="J61" i="10"/>
  <c r="I61" i="10"/>
  <c r="H61" i="10"/>
  <c r="G61" i="10"/>
  <c r="F61" i="10"/>
  <c r="E61" i="10"/>
  <c r="O60" i="10"/>
  <c r="N60" i="10"/>
  <c r="M60" i="10"/>
  <c r="L60" i="10"/>
  <c r="K60" i="10"/>
  <c r="J60" i="10"/>
  <c r="I60" i="10"/>
  <c r="H60" i="10"/>
  <c r="G60" i="10"/>
  <c r="F60" i="10"/>
  <c r="E60" i="10"/>
  <c r="O59" i="10"/>
  <c r="N59" i="10"/>
  <c r="M59" i="10"/>
  <c r="L59" i="10"/>
  <c r="K59" i="10"/>
  <c r="J59" i="10"/>
  <c r="I59" i="10"/>
  <c r="H59" i="10"/>
  <c r="G59" i="10"/>
  <c r="F59" i="10"/>
  <c r="P59" i="10" s="1"/>
  <c r="E59" i="10"/>
  <c r="O58" i="10"/>
  <c r="N58" i="10"/>
  <c r="M58" i="10"/>
  <c r="L58" i="10"/>
  <c r="K58" i="10"/>
  <c r="J58" i="10"/>
  <c r="I58" i="10"/>
  <c r="H58" i="10"/>
  <c r="G58" i="10"/>
  <c r="F58" i="10"/>
  <c r="E58" i="10"/>
  <c r="P58" i="10" s="1"/>
  <c r="O57" i="10"/>
  <c r="N57" i="10"/>
  <c r="M57" i="10"/>
  <c r="L57" i="10"/>
  <c r="K57" i="10"/>
  <c r="J57" i="10"/>
  <c r="I57" i="10"/>
  <c r="H57" i="10"/>
  <c r="G57" i="10"/>
  <c r="F57" i="10"/>
  <c r="E57" i="10"/>
  <c r="O56" i="10"/>
  <c r="N56" i="10"/>
  <c r="M56" i="10"/>
  <c r="L56" i="10"/>
  <c r="K56" i="10"/>
  <c r="J56" i="10"/>
  <c r="I56" i="10"/>
  <c r="H56" i="10"/>
  <c r="G56" i="10"/>
  <c r="F56" i="10"/>
  <c r="E56" i="10"/>
  <c r="O55" i="10"/>
  <c r="N55" i="10"/>
  <c r="M55" i="10"/>
  <c r="L55" i="10"/>
  <c r="K55" i="10"/>
  <c r="J55" i="10"/>
  <c r="I55" i="10"/>
  <c r="H55" i="10"/>
  <c r="G55" i="10"/>
  <c r="F55" i="10"/>
  <c r="E55" i="10"/>
  <c r="O54" i="10"/>
  <c r="N54" i="10"/>
  <c r="M54" i="10"/>
  <c r="L54" i="10"/>
  <c r="K54" i="10"/>
  <c r="J54" i="10"/>
  <c r="I54" i="10"/>
  <c r="H54" i="10"/>
  <c r="G54" i="10"/>
  <c r="F54" i="10"/>
  <c r="E54" i="10"/>
  <c r="O53" i="10"/>
  <c r="N53" i="10"/>
  <c r="M53" i="10"/>
  <c r="L53" i="10"/>
  <c r="K53" i="10"/>
  <c r="J53" i="10"/>
  <c r="I53" i="10"/>
  <c r="H53" i="10"/>
  <c r="G53" i="10"/>
  <c r="F53" i="10"/>
  <c r="E53" i="10"/>
  <c r="O52" i="10"/>
  <c r="N52" i="10"/>
  <c r="M52" i="10"/>
  <c r="L52" i="10"/>
  <c r="K52" i="10"/>
  <c r="J52" i="10"/>
  <c r="I52" i="10"/>
  <c r="H52" i="10"/>
  <c r="G52" i="10"/>
  <c r="F52" i="10"/>
  <c r="E52" i="10"/>
  <c r="O51" i="10"/>
  <c r="N51" i="10"/>
  <c r="M51" i="10"/>
  <c r="L51" i="10"/>
  <c r="K51" i="10"/>
  <c r="J51" i="10"/>
  <c r="I51" i="10"/>
  <c r="H51" i="10"/>
  <c r="G51" i="10"/>
  <c r="F51" i="10"/>
  <c r="P51" i="10" s="1"/>
  <c r="E51" i="10"/>
  <c r="O50" i="10"/>
  <c r="N50" i="10"/>
  <c r="M50" i="10"/>
  <c r="L50" i="10"/>
  <c r="K50" i="10"/>
  <c r="J50" i="10"/>
  <c r="I50" i="10"/>
  <c r="H50" i="10"/>
  <c r="G50" i="10"/>
  <c r="F50" i="10"/>
  <c r="E50" i="10"/>
  <c r="P50" i="10" s="1"/>
  <c r="O49" i="10"/>
  <c r="N49" i="10"/>
  <c r="M49" i="10"/>
  <c r="L49" i="10"/>
  <c r="K49" i="10"/>
  <c r="J49" i="10"/>
  <c r="I49" i="10"/>
  <c r="H49" i="10"/>
  <c r="G49" i="10"/>
  <c r="F49" i="10"/>
  <c r="E49" i="10"/>
  <c r="O48" i="10"/>
  <c r="N48" i="10"/>
  <c r="M48" i="10"/>
  <c r="L48" i="10"/>
  <c r="K48" i="10"/>
  <c r="J48" i="10"/>
  <c r="I48" i="10"/>
  <c r="H48" i="10"/>
  <c r="G48" i="10"/>
  <c r="F48" i="10"/>
  <c r="E48" i="10"/>
  <c r="O47" i="10"/>
  <c r="N47" i="10"/>
  <c r="M47" i="10"/>
  <c r="L47" i="10"/>
  <c r="K47" i="10"/>
  <c r="J47" i="10"/>
  <c r="I47" i="10"/>
  <c r="H47" i="10"/>
  <c r="G47" i="10"/>
  <c r="F47" i="10"/>
  <c r="E47" i="10"/>
  <c r="O46" i="10"/>
  <c r="N46" i="10"/>
  <c r="M46" i="10"/>
  <c r="L46" i="10"/>
  <c r="K46" i="10"/>
  <c r="J46" i="10"/>
  <c r="I46" i="10"/>
  <c r="H46" i="10"/>
  <c r="G46" i="10"/>
  <c r="F46" i="10"/>
  <c r="E46" i="10"/>
  <c r="O45" i="10"/>
  <c r="N45" i="10"/>
  <c r="M45" i="10"/>
  <c r="L45" i="10"/>
  <c r="K45" i="10"/>
  <c r="J45" i="10"/>
  <c r="I45" i="10"/>
  <c r="H45" i="10"/>
  <c r="G45" i="10"/>
  <c r="F45" i="10"/>
  <c r="E45" i="10"/>
  <c r="O44" i="10"/>
  <c r="N44" i="10"/>
  <c r="M44" i="10"/>
  <c r="L44" i="10"/>
  <c r="K44" i="10"/>
  <c r="J44" i="10"/>
  <c r="I44" i="10"/>
  <c r="H44" i="10"/>
  <c r="G44" i="10"/>
  <c r="F44" i="10"/>
  <c r="E44" i="10"/>
  <c r="O43" i="10"/>
  <c r="N43" i="10"/>
  <c r="M43" i="10"/>
  <c r="L43" i="10"/>
  <c r="K43" i="10"/>
  <c r="J43" i="10"/>
  <c r="I43" i="10"/>
  <c r="H43" i="10"/>
  <c r="G43" i="10"/>
  <c r="F43" i="10"/>
  <c r="E43" i="10"/>
  <c r="O42" i="10"/>
  <c r="N42" i="10"/>
  <c r="M42" i="10"/>
  <c r="L42" i="10"/>
  <c r="K42" i="10"/>
  <c r="J42" i="10"/>
  <c r="I42" i="10"/>
  <c r="H42" i="10"/>
  <c r="G42" i="10"/>
  <c r="F42" i="10"/>
  <c r="E42" i="10"/>
  <c r="P42" i="10" s="1"/>
  <c r="O41" i="10"/>
  <c r="N41" i="10"/>
  <c r="M41" i="10"/>
  <c r="L41" i="10"/>
  <c r="K41" i="10"/>
  <c r="J41" i="10"/>
  <c r="I41" i="10"/>
  <c r="H41" i="10"/>
  <c r="G41" i="10"/>
  <c r="F41" i="10"/>
  <c r="E41" i="10"/>
  <c r="O40" i="10"/>
  <c r="N40" i="10"/>
  <c r="M40" i="10"/>
  <c r="L40" i="10"/>
  <c r="K40" i="10"/>
  <c r="J40" i="10"/>
  <c r="I40" i="10"/>
  <c r="H40" i="10"/>
  <c r="G40" i="10"/>
  <c r="F40" i="10"/>
  <c r="E40" i="10"/>
  <c r="O39" i="10"/>
  <c r="N39" i="10"/>
  <c r="M39" i="10"/>
  <c r="L39" i="10"/>
  <c r="K39" i="10"/>
  <c r="J39" i="10"/>
  <c r="I39" i="10"/>
  <c r="H39" i="10"/>
  <c r="G39" i="10"/>
  <c r="F39" i="10"/>
  <c r="E39" i="10"/>
  <c r="O38" i="10"/>
  <c r="N38" i="10"/>
  <c r="M38" i="10"/>
  <c r="L38" i="10"/>
  <c r="K38" i="10"/>
  <c r="J38" i="10"/>
  <c r="I38" i="10"/>
  <c r="H38" i="10"/>
  <c r="G38" i="10"/>
  <c r="F38" i="10"/>
  <c r="E38" i="10"/>
  <c r="O37" i="10"/>
  <c r="N37" i="10"/>
  <c r="M37" i="10"/>
  <c r="L37" i="10"/>
  <c r="K37" i="10"/>
  <c r="J37" i="10"/>
  <c r="I37" i="10"/>
  <c r="H37" i="10"/>
  <c r="G37" i="10"/>
  <c r="F37" i="10"/>
  <c r="E37" i="10"/>
  <c r="O36" i="10"/>
  <c r="N36" i="10"/>
  <c r="M36" i="10"/>
  <c r="L36" i="10"/>
  <c r="K36" i="10"/>
  <c r="J36" i="10"/>
  <c r="I36" i="10"/>
  <c r="H36" i="10"/>
  <c r="G36" i="10"/>
  <c r="F36" i="10"/>
  <c r="E36" i="10"/>
  <c r="O35" i="10"/>
  <c r="N35" i="10"/>
  <c r="M35" i="10"/>
  <c r="L35" i="10"/>
  <c r="K35" i="10"/>
  <c r="J35" i="10"/>
  <c r="I35" i="10"/>
  <c r="H35" i="10"/>
  <c r="G35" i="10"/>
  <c r="F35" i="10"/>
  <c r="E35" i="10"/>
  <c r="O34" i="10"/>
  <c r="N34" i="10"/>
  <c r="M34" i="10"/>
  <c r="L34" i="10"/>
  <c r="K34" i="10"/>
  <c r="J34" i="10"/>
  <c r="I34" i="10"/>
  <c r="H34" i="10"/>
  <c r="G34" i="10"/>
  <c r="F34" i="10"/>
  <c r="E34" i="10"/>
  <c r="O33" i="10"/>
  <c r="N33" i="10"/>
  <c r="M33" i="10"/>
  <c r="L33" i="10"/>
  <c r="K33" i="10"/>
  <c r="J33" i="10"/>
  <c r="I33" i="10"/>
  <c r="H33" i="10"/>
  <c r="G33" i="10"/>
  <c r="F33" i="10"/>
  <c r="E33" i="10"/>
  <c r="O32" i="10"/>
  <c r="N32" i="10"/>
  <c r="M32" i="10"/>
  <c r="L32" i="10"/>
  <c r="K32" i="10"/>
  <c r="J32" i="10"/>
  <c r="I32" i="10"/>
  <c r="H32" i="10"/>
  <c r="G32" i="10"/>
  <c r="F32" i="10"/>
  <c r="E32" i="10"/>
  <c r="O31" i="10"/>
  <c r="N31" i="10"/>
  <c r="M31" i="10"/>
  <c r="L31" i="10"/>
  <c r="K31" i="10"/>
  <c r="J31" i="10"/>
  <c r="I31" i="10"/>
  <c r="H31" i="10"/>
  <c r="G31" i="10"/>
  <c r="F31" i="10"/>
  <c r="E31" i="10"/>
  <c r="O30" i="10"/>
  <c r="N30" i="10"/>
  <c r="M30" i="10"/>
  <c r="L30" i="10"/>
  <c r="K30" i="10"/>
  <c r="J30" i="10"/>
  <c r="I30" i="10"/>
  <c r="H30" i="10"/>
  <c r="G30" i="10"/>
  <c r="F30" i="10"/>
  <c r="E30" i="10"/>
  <c r="P30" i="10" s="1"/>
  <c r="O29" i="10"/>
  <c r="N29" i="10"/>
  <c r="M29" i="10"/>
  <c r="L29" i="10"/>
  <c r="K29" i="10"/>
  <c r="J29" i="10"/>
  <c r="I29" i="10"/>
  <c r="H29" i="10"/>
  <c r="G29" i="10"/>
  <c r="F29" i="10"/>
  <c r="E29" i="10"/>
  <c r="O28" i="10"/>
  <c r="N28" i="10"/>
  <c r="M28" i="10"/>
  <c r="L28" i="10"/>
  <c r="K28" i="10"/>
  <c r="J28" i="10"/>
  <c r="I28" i="10"/>
  <c r="H28" i="10"/>
  <c r="G28" i="10"/>
  <c r="F28" i="10"/>
  <c r="E28" i="10"/>
  <c r="O27" i="10"/>
  <c r="N27" i="10"/>
  <c r="M27" i="10"/>
  <c r="L27" i="10"/>
  <c r="K27" i="10"/>
  <c r="J27" i="10"/>
  <c r="I27" i="10"/>
  <c r="H27" i="10"/>
  <c r="G27" i="10"/>
  <c r="F27" i="10"/>
  <c r="E27" i="10"/>
  <c r="O26" i="10"/>
  <c r="N26" i="10"/>
  <c r="M26" i="10"/>
  <c r="L26" i="10"/>
  <c r="K26" i="10"/>
  <c r="J26" i="10"/>
  <c r="I26" i="10"/>
  <c r="H26" i="10"/>
  <c r="G26" i="10"/>
  <c r="F26" i="10"/>
  <c r="E26" i="10"/>
  <c r="P26" i="10" s="1"/>
  <c r="O25" i="10"/>
  <c r="N25" i="10"/>
  <c r="M25" i="10"/>
  <c r="L25" i="10"/>
  <c r="K25" i="10"/>
  <c r="J25" i="10"/>
  <c r="I25" i="10"/>
  <c r="H25" i="10"/>
  <c r="G25" i="10"/>
  <c r="F25" i="10"/>
  <c r="E25" i="10"/>
  <c r="O24" i="10"/>
  <c r="N24" i="10"/>
  <c r="M24" i="10"/>
  <c r="L24" i="10"/>
  <c r="K24" i="10"/>
  <c r="J24" i="10"/>
  <c r="I24" i="10"/>
  <c r="H24" i="10"/>
  <c r="G24" i="10"/>
  <c r="F24" i="10"/>
  <c r="E24" i="10"/>
  <c r="O23" i="10"/>
  <c r="N23" i="10"/>
  <c r="M23" i="10"/>
  <c r="L23" i="10"/>
  <c r="K23" i="10"/>
  <c r="J23" i="10"/>
  <c r="I23" i="10"/>
  <c r="H23" i="10"/>
  <c r="G23" i="10"/>
  <c r="F23" i="10"/>
  <c r="E23" i="10"/>
  <c r="O22" i="10"/>
  <c r="N22" i="10"/>
  <c r="M22" i="10"/>
  <c r="L22" i="10"/>
  <c r="K22" i="10"/>
  <c r="J22" i="10"/>
  <c r="I22" i="10"/>
  <c r="H22" i="10"/>
  <c r="G22" i="10"/>
  <c r="F22" i="10"/>
  <c r="E22" i="10"/>
  <c r="O21" i="10"/>
  <c r="N21" i="10"/>
  <c r="M21" i="10"/>
  <c r="L21" i="10"/>
  <c r="K21" i="10"/>
  <c r="J21" i="10"/>
  <c r="I21" i="10"/>
  <c r="H21" i="10"/>
  <c r="G21" i="10"/>
  <c r="F21" i="10"/>
  <c r="E21" i="10"/>
  <c r="O20" i="10"/>
  <c r="N20" i="10"/>
  <c r="M20" i="10"/>
  <c r="L20" i="10"/>
  <c r="K20" i="10"/>
  <c r="J20" i="10"/>
  <c r="I20" i="10"/>
  <c r="H20" i="10"/>
  <c r="G20" i="10"/>
  <c r="F20" i="10"/>
  <c r="E20" i="10"/>
  <c r="O19" i="10"/>
  <c r="N19" i="10"/>
  <c r="M19" i="10"/>
  <c r="L19" i="10"/>
  <c r="K19" i="10"/>
  <c r="J19" i="10"/>
  <c r="I19" i="10"/>
  <c r="H19" i="10"/>
  <c r="G19" i="10"/>
  <c r="F19" i="10"/>
  <c r="E19" i="10"/>
  <c r="O18" i="10"/>
  <c r="N18" i="10"/>
  <c r="M18" i="10"/>
  <c r="L18" i="10"/>
  <c r="K18" i="10"/>
  <c r="J18" i="10"/>
  <c r="I18" i="10"/>
  <c r="H18" i="10"/>
  <c r="G18" i="10"/>
  <c r="F18" i="10"/>
  <c r="E18" i="10"/>
  <c r="O17" i="10"/>
  <c r="N17" i="10"/>
  <c r="M17" i="10"/>
  <c r="L17" i="10"/>
  <c r="K17" i="10"/>
  <c r="J17" i="10"/>
  <c r="I17" i="10"/>
  <c r="H17" i="10"/>
  <c r="G17" i="10"/>
  <c r="F17" i="10"/>
  <c r="E17" i="10"/>
  <c r="O16" i="10"/>
  <c r="N16" i="10"/>
  <c r="M16" i="10"/>
  <c r="L16" i="10"/>
  <c r="K16" i="10"/>
  <c r="J16" i="10"/>
  <c r="I16" i="10"/>
  <c r="H16" i="10"/>
  <c r="G16" i="10"/>
  <c r="F16" i="10"/>
  <c r="O15" i="10"/>
  <c r="N15" i="10"/>
  <c r="M15" i="10"/>
  <c r="L15" i="10"/>
  <c r="K15" i="10"/>
  <c r="J15" i="10"/>
  <c r="I15" i="10"/>
  <c r="H15" i="10"/>
  <c r="G15" i="10"/>
  <c r="F15" i="10"/>
  <c r="E15" i="10"/>
  <c r="O14" i="10"/>
  <c r="N14" i="10"/>
  <c r="M14" i="10"/>
  <c r="L14" i="10"/>
  <c r="K14" i="10"/>
  <c r="J14" i="10"/>
  <c r="I14" i="10"/>
  <c r="H14" i="10"/>
  <c r="G14" i="10"/>
  <c r="F14" i="10"/>
  <c r="E14" i="10"/>
  <c r="O13" i="10"/>
  <c r="N13" i="10"/>
  <c r="M13" i="10"/>
  <c r="L13" i="10"/>
  <c r="K13" i="10"/>
  <c r="J13" i="10"/>
  <c r="I13" i="10"/>
  <c r="H13" i="10"/>
  <c r="G13" i="10"/>
  <c r="F13" i="10"/>
  <c r="E13" i="10"/>
  <c r="O12" i="10"/>
  <c r="N12" i="10"/>
  <c r="M12" i="10"/>
  <c r="L12" i="10"/>
  <c r="K12" i="10"/>
  <c r="J12" i="10"/>
  <c r="I12" i="10"/>
  <c r="H12" i="10"/>
  <c r="G12" i="10"/>
  <c r="F12" i="10"/>
  <c r="E12" i="10"/>
  <c r="O11" i="10"/>
  <c r="N11" i="10"/>
  <c r="M11" i="10"/>
  <c r="L11" i="10"/>
  <c r="K11" i="10"/>
  <c r="J11" i="10"/>
  <c r="I11" i="10"/>
  <c r="H11" i="10"/>
  <c r="G11" i="10"/>
  <c r="F11" i="10"/>
  <c r="E11" i="10"/>
  <c r="O10" i="10"/>
  <c r="N10" i="10"/>
  <c r="M10" i="10"/>
  <c r="L10" i="10"/>
  <c r="K10" i="10"/>
  <c r="J10" i="10"/>
  <c r="I10" i="10"/>
  <c r="H10" i="10"/>
  <c r="G10" i="10"/>
  <c r="E10" i="10"/>
  <c r="O9" i="10"/>
  <c r="N9" i="10"/>
  <c r="M9" i="10"/>
  <c r="L9" i="10"/>
  <c r="K9" i="10"/>
  <c r="J9" i="10"/>
  <c r="I9" i="10"/>
  <c r="H9" i="10"/>
  <c r="G9" i="10"/>
  <c r="O8" i="10"/>
  <c r="N8" i="10"/>
  <c r="M8" i="10"/>
  <c r="L8" i="10"/>
  <c r="K8" i="10"/>
  <c r="J8" i="10"/>
  <c r="I8" i="10"/>
  <c r="H8" i="10"/>
  <c r="G8" i="10"/>
  <c r="F8" i="10"/>
  <c r="E8" i="10"/>
  <c r="O7" i="10"/>
  <c r="N7" i="10"/>
  <c r="M7" i="10"/>
  <c r="L7" i="10"/>
  <c r="K7" i="10"/>
  <c r="J7" i="10"/>
  <c r="I7" i="10"/>
  <c r="H7" i="10"/>
  <c r="G7" i="10"/>
  <c r="O6" i="10"/>
  <c r="N6" i="10"/>
  <c r="M6" i="10"/>
  <c r="L6" i="10"/>
  <c r="K6" i="10"/>
  <c r="J6" i="10"/>
  <c r="I6" i="10"/>
  <c r="H6" i="10"/>
  <c r="O5" i="10"/>
  <c r="N5" i="10"/>
  <c r="M5" i="10"/>
  <c r="L5" i="10"/>
  <c r="K5" i="10"/>
  <c r="J5" i="10"/>
  <c r="I5" i="10"/>
  <c r="H5" i="10"/>
  <c r="O4" i="10"/>
  <c r="N4" i="10"/>
  <c r="M4" i="10"/>
  <c r="L4" i="10"/>
  <c r="K4" i="10"/>
  <c r="J4" i="10"/>
  <c r="I4" i="10"/>
  <c r="H4" i="10"/>
  <c r="G4" i="10"/>
  <c r="F4" i="10"/>
  <c r="E4" i="10"/>
  <c r="O3" i="10"/>
  <c r="N3" i="10"/>
  <c r="M3" i="10"/>
  <c r="L3" i="10"/>
  <c r="K3" i="10"/>
  <c r="J3" i="10"/>
  <c r="I3" i="10"/>
  <c r="H3" i="10"/>
  <c r="G3" i="10"/>
  <c r="O2" i="10"/>
  <c r="N2" i="10"/>
  <c r="M2" i="10"/>
  <c r="L2" i="10"/>
  <c r="K2" i="10"/>
  <c r="J2" i="10"/>
  <c r="I2" i="10"/>
  <c r="H2" i="10"/>
  <c r="G2" i="10"/>
  <c r="F2" i="10"/>
  <c r="E2" i="10"/>
  <c r="D62" i="10"/>
  <c r="P62" i="10" s="1"/>
  <c r="D61" i="10"/>
  <c r="P61" i="10" s="1"/>
  <c r="D60" i="10"/>
  <c r="P60" i="10" s="1"/>
  <c r="D43" i="10"/>
  <c r="P43" i="10" s="1"/>
  <c r="D30" i="10"/>
  <c r="D26" i="10"/>
  <c r="D25" i="10"/>
  <c r="P25" i="10" s="1"/>
  <c r="D24" i="10"/>
  <c r="P24" i="10" s="1"/>
  <c r="D23" i="10"/>
  <c r="P23" i="10" s="1"/>
  <c r="D8" i="10"/>
  <c r="P8" i="10" s="1"/>
  <c r="M10" i="75"/>
  <c r="L10" i="75"/>
  <c r="K10" i="75"/>
  <c r="J10" i="75"/>
  <c r="I10" i="75"/>
  <c r="H10" i="75"/>
  <c r="G10" i="75"/>
  <c r="F10" i="75"/>
  <c r="E10" i="75"/>
  <c r="D10" i="75"/>
  <c r="C10" i="75"/>
  <c r="B10" i="75"/>
  <c r="N10" i="75" s="1"/>
  <c r="N9" i="75"/>
  <c r="N8" i="75"/>
  <c r="N7" i="75"/>
  <c r="N6" i="75"/>
  <c r="N5" i="75"/>
  <c r="D63" i="10"/>
  <c r="P63" i="10" s="1"/>
  <c r="D59" i="10"/>
  <c r="D58" i="10"/>
  <c r="D57" i="10"/>
  <c r="P57" i="10" s="1"/>
  <c r="D56" i="10"/>
  <c r="P56" i="10" s="1"/>
  <c r="D55" i="10"/>
  <c r="D54" i="10"/>
  <c r="P54" i="10" s="1"/>
  <c r="D53" i="10"/>
  <c r="P53" i="10" s="1"/>
  <c r="D52" i="10"/>
  <c r="P52" i="10" s="1"/>
  <c r="D51" i="10"/>
  <c r="D50" i="10"/>
  <c r="D49" i="10"/>
  <c r="P49" i="10" s="1"/>
  <c r="D48" i="10"/>
  <c r="D47" i="10"/>
  <c r="P47" i="10" s="1"/>
  <c r="D46" i="10"/>
  <c r="P46" i="10" s="1"/>
  <c r="D45" i="10"/>
  <c r="P45" i="10" s="1"/>
  <c r="D44" i="10"/>
  <c r="P44" i="10" s="1"/>
  <c r="D42" i="10"/>
  <c r="D41" i="10"/>
  <c r="P41" i="10" s="1"/>
  <c r="D40" i="10"/>
  <c r="P40" i="10" s="1"/>
  <c r="D39" i="10"/>
  <c r="P39" i="10" s="1"/>
  <c r="D38" i="10"/>
  <c r="P38" i="10" s="1"/>
  <c r="D37" i="10"/>
  <c r="P37" i="10" s="1"/>
  <c r="D36" i="10"/>
  <c r="P36" i="10" s="1"/>
  <c r="D35" i="10" l="1"/>
  <c r="P35" i="10" s="1"/>
  <c r="D34" i="10"/>
  <c r="P34" i="10" s="1"/>
  <c r="D33" i="10"/>
  <c r="P33" i="10" s="1"/>
  <c r="D32" i="10"/>
  <c r="P32" i="10" s="1"/>
  <c r="D31" i="10"/>
  <c r="P31" i="10" s="1"/>
  <c r="D29" i="10"/>
  <c r="P29" i="10" s="1"/>
  <c r="D28" i="10"/>
  <c r="P28" i="10" s="1"/>
  <c r="D27" i="10"/>
  <c r="P27" i="10" s="1"/>
  <c r="D22" i="10"/>
  <c r="P22" i="10" s="1"/>
  <c r="D21" i="10"/>
  <c r="P21" i="10" s="1"/>
  <c r="D20" i="10"/>
  <c r="P20" i="10" s="1"/>
  <c r="D19" i="10"/>
  <c r="D18" i="10"/>
  <c r="D17" i="10"/>
  <c r="P17" i="10" s="1"/>
  <c r="D15" i="10"/>
  <c r="P15" i="10" s="1"/>
  <c r="D14" i="10"/>
  <c r="D13" i="10"/>
  <c r="P13" i="10" s="1"/>
  <c r="D12" i="10"/>
  <c r="P12" i="10" s="1"/>
  <c r="H64" i="10"/>
  <c r="G64" i="10"/>
  <c r="O64" i="10"/>
  <c r="N64" i="10"/>
  <c r="M64" i="10"/>
  <c r="L64" i="10"/>
  <c r="K64" i="10"/>
  <c r="J64" i="10"/>
  <c r="I64" i="10"/>
  <c r="M10" i="74" l="1"/>
  <c r="L10" i="74"/>
  <c r="K10" i="74"/>
  <c r="J10" i="74"/>
  <c r="I10" i="74"/>
  <c r="H10" i="74"/>
  <c r="G10" i="74"/>
  <c r="F10" i="74"/>
  <c r="E10" i="74"/>
  <c r="D10" i="74"/>
  <c r="C10" i="74"/>
  <c r="B10" i="74"/>
  <c r="N9" i="74"/>
  <c r="N8" i="74"/>
  <c r="N7" i="74"/>
  <c r="N6" i="74"/>
  <c r="N5" i="74"/>
  <c r="M10" i="73"/>
  <c r="L10" i="73"/>
  <c r="K10" i="73"/>
  <c r="J10" i="73"/>
  <c r="I10" i="73"/>
  <c r="H10" i="73"/>
  <c r="G10" i="73"/>
  <c r="F10" i="73"/>
  <c r="E10" i="73"/>
  <c r="D10" i="73"/>
  <c r="C10" i="73"/>
  <c r="B10" i="73"/>
  <c r="N9" i="73"/>
  <c r="N8" i="73"/>
  <c r="N7" i="73"/>
  <c r="N6" i="73"/>
  <c r="N5" i="73"/>
  <c r="M10" i="72"/>
  <c r="L10" i="72"/>
  <c r="K10" i="72"/>
  <c r="J10" i="72"/>
  <c r="I10" i="72"/>
  <c r="H10" i="72"/>
  <c r="G10" i="72"/>
  <c r="F10" i="72"/>
  <c r="E10" i="72"/>
  <c r="D10" i="72"/>
  <c r="C10" i="72"/>
  <c r="B10" i="72"/>
  <c r="N9" i="72"/>
  <c r="N8" i="72"/>
  <c r="N7" i="72"/>
  <c r="N6" i="72"/>
  <c r="N5" i="72"/>
  <c r="M10" i="71"/>
  <c r="L10" i="71"/>
  <c r="K10" i="71"/>
  <c r="J10" i="71"/>
  <c r="I10" i="71"/>
  <c r="H10" i="71"/>
  <c r="G10" i="71"/>
  <c r="F10" i="71"/>
  <c r="E10" i="71"/>
  <c r="D10" i="71"/>
  <c r="C10" i="71"/>
  <c r="B10" i="71"/>
  <c r="N9" i="71"/>
  <c r="N8" i="71"/>
  <c r="N7" i="71"/>
  <c r="N6" i="71"/>
  <c r="N5" i="71"/>
  <c r="M10" i="70"/>
  <c r="L10" i="70"/>
  <c r="K10" i="70"/>
  <c r="J10" i="70"/>
  <c r="I10" i="70"/>
  <c r="H10" i="70"/>
  <c r="G10" i="70"/>
  <c r="F10" i="70"/>
  <c r="E10" i="70"/>
  <c r="D10" i="70"/>
  <c r="C10" i="70"/>
  <c r="B10" i="70"/>
  <c r="N9" i="70"/>
  <c r="N8" i="70"/>
  <c r="N7" i="70"/>
  <c r="N6" i="70"/>
  <c r="N5" i="70"/>
  <c r="M10" i="69"/>
  <c r="L10" i="69"/>
  <c r="K10" i="69"/>
  <c r="J10" i="69"/>
  <c r="I10" i="69"/>
  <c r="H10" i="69"/>
  <c r="G10" i="69"/>
  <c r="F10" i="69"/>
  <c r="E10" i="69"/>
  <c r="D10" i="69"/>
  <c r="C10" i="69"/>
  <c r="B10" i="69"/>
  <c r="N9" i="69"/>
  <c r="N8" i="69"/>
  <c r="N7" i="69"/>
  <c r="N6" i="69"/>
  <c r="N5" i="69"/>
  <c r="M10" i="68"/>
  <c r="L10" i="68"/>
  <c r="K10" i="68"/>
  <c r="J10" i="68"/>
  <c r="I10" i="68"/>
  <c r="H10" i="68"/>
  <c r="G10" i="68"/>
  <c r="F10" i="68"/>
  <c r="E10" i="68"/>
  <c r="D10" i="68"/>
  <c r="C10" i="68"/>
  <c r="B10" i="68"/>
  <c r="N9" i="68"/>
  <c r="N8" i="68"/>
  <c r="N7" i="68"/>
  <c r="N6" i="68"/>
  <c r="N5" i="68"/>
  <c r="M10" i="51"/>
  <c r="L10" i="51"/>
  <c r="K10" i="51"/>
  <c r="J10" i="51"/>
  <c r="I10" i="51"/>
  <c r="H10" i="51"/>
  <c r="G10" i="51"/>
  <c r="F10" i="51"/>
  <c r="E10" i="51"/>
  <c r="D10" i="51"/>
  <c r="C10" i="51"/>
  <c r="B10" i="51"/>
  <c r="N9" i="51"/>
  <c r="N8" i="51"/>
  <c r="N7" i="51"/>
  <c r="N6" i="51"/>
  <c r="N5" i="51"/>
  <c r="M10" i="50"/>
  <c r="L10" i="50"/>
  <c r="K10" i="50"/>
  <c r="J10" i="50"/>
  <c r="I10" i="50"/>
  <c r="H10" i="50"/>
  <c r="G10" i="50"/>
  <c r="F10" i="50"/>
  <c r="E10" i="50"/>
  <c r="D10" i="50"/>
  <c r="C10" i="50"/>
  <c r="B10" i="50"/>
  <c r="N9" i="50"/>
  <c r="N8" i="50"/>
  <c r="N7" i="50"/>
  <c r="N6" i="50"/>
  <c r="N5" i="50"/>
  <c r="M10" i="67"/>
  <c r="L10" i="67"/>
  <c r="K10" i="67"/>
  <c r="J10" i="67"/>
  <c r="I10" i="67"/>
  <c r="H10" i="67"/>
  <c r="G10" i="67"/>
  <c r="F10" i="67"/>
  <c r="E10" i="67"/>
  <c r="D10" i="67"/>
  <c r="C10" i="67"/>
  <c r="B10" i="67"/>
  <c r="N9" i="67"/>
  <c r="N8" i="67"/>
  <c r="N7" i="67"/>
  <c r="N6" i="67"/>
  <c r="N5" i="67"/>
  <c r="M10" i="66"/>
  <c r="L10" i="66"/>
  <c r="K10" i="66"/>
  <c r="J10" i="66"/>
  <c r="I10" i="66"/>
  <c r="H10" i="66"/>
  <c r="G10" i="66"/>
  <c r="F10" i="66"/>
  <c r="E10" i="66"/>
  <c r="D10" i="66"/>
  <c r="C10" i="66"/>
  <c r="B10" i="66"/>
  <c r="N9" i="66"/>
  <c r="N8" i="66"/>
  <c r="N7" i="66"/>
  <c r="N6" i="66"/>
  <c r="N5" i="66"/>
  <c r="M10" i="65"/>
  <c r="L10" i="65"/>
  <c r="K10" i="65"/>
  <c r="J10" i="65"/>
  <c r="I10" i="65"/>
  <c r="H10" i="65"/>
  <c r="G10" i="65"/>
  <c r="F10" i="65"/>
  <c r="E10" i="65"/>
  <c r="D10" i="65"/>
  <c r="C10" i="65"/>
  <c r="B10" i="65"/>
  <c r="N9" i="65"/>
  <c r="N8" i="65"/>
  <c r="N7" i="65"/>
  <c r="N6" i="65"/>
  <c r="N5" i="65"/>
  <c r="M10" i="64"/>
  <c r="L10" i="64"/>
  <c r="K10" i="64"/>
  <c r="J10" i="64"/>
  <c r="I10" i="64"/>
  <c r="H10" i="64"/>
  <c r="G10" i="64"/>
  <c r="F10" i="64"/>
  <c r="E10" i="64"/>
  <c r="D10" i="64"/>
  <c r="C10" i="64"/>
  <c r="B10" i="64"/>
  <c r="N9" i="64"/>
  <c r="N8" i="64"/>
  <c r="N7" i="64"/>
  <c r="N6" i="64"/>
  <c r="N5" i="64"/>
  <c r="M10" i="63"/>
  <c r="L10" i="63"/>
  <c r="K10" i="63"/>
  <c r="J10" i="63"/>
  <c r="I10" i="63"/>
  <c r="H10" i="63"/>
  <c r="G10" i="63"/>
  <c r="F10" i="63"/>
  <c r="E10" i="63"/>
  <c r="D10" i="63"/>
  <c r="C10" i="63"/>
  <c r="B10" i="63"/>
  <c r="N9" i="63"/>
  <c r="N8" i="63"/>
  <c r="N7" i="63"/>
  <c r="N6" i="63"/>
  <c r="N5" i="63"/>
  <c r="M10" i="62"/>
  <c r="L10" i="62"/>
  <c r="K10" i="62"/>
  <c r="J10" i="62"/>
  <c r="I10" i="62"/>
  <c r="H10" i="62"/>
  <c r="G10" i="62"/>
  <c r="F10" i="62"/>
  <c r="E10" i="62"/>
  <c r="D10" i="62"/>
  <c r="C10" i="62"/>
  <c r="B10" i="62"/>
  <c r="N9" i="62"/>
  <c r="N8" i="62"/>
  <c r="N7" i="62"/>
  <c r="N6" i="62"/>
  <c r="N5" i="62"/>
  <c r="M10" i="61"/>
  <c r="L10" i="61"/>
  <c r="K10" i="61"/>
  <c r="J10" i="61"/>
  <c r="I10" i="61"/>
  <c r="H10" i="61"/>
  <c r="G10" i="61"/>
  <c r="F10" i="61"/>
  <c r="E10" i="61"/>
  <c r="D10" i="61"/>
  <c r="C10" i="61"/>
  <c r="B10" i="61"/>
  <c r="N9" i="61"/>
  <c r="N8" i="61"/>
  <c r="N7" i="61"/>
  <c r="N6" i="61"/>
  <c r="N5" i="61"/>
  <c r="M10" i="60"/>
  <c r="L10" i="60"/>
  <c r="K10" i="60"/>
  <c r="J10" i="60"/>
  <c r="I10" i="60"/>
  <c r="H10" i="60"/>
  <c r="G10" i="60"/>
  <c r="F10" i="60"/>
  <c r="E10" i="60"/>
  <c r="D10" i="60"/>
  <c r="C10" i="60"/>
  <c r="B10" i="60"/>
  <c r="N9" i="60"/>
  <c r="N8" i="60"/>
  <c r="N7" i="60"/>
  <c r="N6" i="60"/>
  <c r="N5" i="60"/>
  <c r="M10" i="59"/>
  <c r="L10" i="59"/>
  <c r="K10" i="59"/>
  <c r="J10" i="59"/>
  <c r="I10" i="59"/>
  <c r="H10" i="59"/>
  <c r="G10" i="59"/>
  <c r="F10" i="59"/>
  <c r="E10" i="59"/>
  <c r="D10" i="59"/>
  <c r="C10" i="59"/>
  <c r="B10" i="59"/>
  <c r="N9" i="59"/>
  <c r="N8" i="59"/>
  <c r="N7" i="59"/>
  <c r="N6" i="59"/>
  <c r="N5" i="59"/>
  <c r="M10" i="58"/>
  <c r="L10" i="58"/>
  <c r="K10" i="58"/>
  <c r="J10" i="58"/>
  <c r="I10" i="58"/>
  <c r="H10" i="58"/>
  <c r="G10" i="58"/>
  <c r="F10" i="58"/>
  <c r="E10" i="58"/>
  <c r="D10" i="58"/>
  <c r="C10" i="58"/>
  <c r="B10" i="58"/>
  <c r="N10" i="58" s="1"/>
  <c r="N9" i="58"/>
  <c r="N8" i="58"/>
  <c r="N7" i="58"/>
  <c r="N6" i="58"/>
  <c r="N5" i="58"/>
  <c r="M10" i="57"/>
  <c r="L10" i="57"/>
  <c r="K10" i="57"/>
  <c r="J10" i="57"/>
  <c r="I10" i="57"/>
  <c r="H10" i="57"/>
  <c r="G10" i="57"/>
  <c r="F10" i="57"/>
  <c r="E10" i="57"/>
  <c r="D10" i="57"/>
  <c r="C10" i="57"/>
  <c r="B10" i="57"/>
  <c r="N9" i="57"/>
  <c r="N8" i="57"/>
  <c r="N7" i="57"/>
  <c r="N6" i="57"/>
  <c r="N5" i="57"/>
  <c r="M10" i="56"/>
  <c r="L10" i="56"/>
  <c r="K10" i="56"/>
  <c r="J10" i="56"/>
  <c r="I10" i="56"/>
  <c r="H10" i="56"/>
  <c r="G10" i="56"/>
  <c r="F10" i="56"/>
  <c r="E10" i="56"/>
  <c r="D10" i="56"/>
  <c r="C10" i="56"/>
  <c r="B10" i="56"/>
  <c r="N9" i="56"/>
  <c r="N8" i="56"/>
  <c r="N7" i="56"/>
  <c r="N6" i="56"/>
  <c r="N5" i="56"/>
  <c r="M10" i="55"/>
  <c r="L10" i="55"/>
  <c r="K10" i="55"/>
  <c r="J10" i="55"/>
  <c r="I10" i="55"/>
  <c r="H10" i="55"/>
  <c r="G10" i="55"/>
  <c r="F10" i="55"/>
  <c r="E10" i="55"/>
  <c r="D10" i="55"/>
  <c r="C10" i="55"/>
  <c r="B10" i="55"/>
  <c r="N9" i="55"/>
  <c r="N8" i="55"/>
  <c r="N7" i="55"/>
  <c r="N6" i="55"/>
  <c r="N5" i="55"/>
  <c r="M10" i="54"/>
  <c r="L10" i="54"/>
  <c r="K10" i="54"/>
  <c r="J10" i="54"/>
  <c r="I10" i="54"/>
  <c r="H10" i="54"/>
  <c r="G10" i="54"/>
  <c r="F10" i="54"/>
  <c r="E10" i="54"/>
  <c r="D10" i="54"/>
  <c r="C10" i="54"/>
  <c r="B10" i="54"/>
  <c r="N9" i="54"/>
  <c r="N8" i="54"/>
  <c r="N7" i="54"/>
  <c r="N6" i="54"/>
  <c r="N5" i="54"/>
  <c r="M10" i="53"/>
  <c r="L10" i="53"/>
  <c r="K10" i="53"/>
  <c r="J10" i="53"/>
  <c r="I10" i="53"/>
  <c r="H10" i="53"/>
  <c r="G10" i="53"/>
  <c r="F10" i="53"/>
  <c r="E10" i="53"/>
  <c r="D10" i="53"/>
  <c r="C10" i="53"/>
  <c r="B10" i="53"/>
  <c r="N9" i="53"/>
  <c r="N8" i="53"/>
  <c r="N7" i="53"/>
  <c r="N6" i="53"/>
  <c r="N5" i="53"/>
  <c r="M10" i="52"/>
  <c r="L10" i="52"/>
  <c r="K10" i="52"/>
  <c r="J10" i="52"/>
  <c r="I10" i="52"/>
  <c r="H10" i="52"/>
  <c r="G10" i="52"/>
  <c r="F10" i="52"/>
  <c r="E10" i="52"/>
  <c r="D10" i="52"/>
  <c r="C10" i="52"/>
  <c r="B10" i="52"/>
  <c r="N9" i="52"/>
  <c r="N8" i="52"/>
  <c r="N7" i="52"/>
  <c r="N6" i="52"/>
  <c r="N5" i="52"/>
  <c r="M10" i="49"/>
  <c r="L10" i="49"/>
  <c r="K10" i="49"/>
  <c r="J10" i="49"/>
  <c r="I10" i="49"/>
  <c r="H10" i="49"/>
  <c r="G10" i="49"/>
  <c r="F10" i="49"/>
  <c r="E10" i="49"/>
  <c r="D10" i="49"/>
  <c r="C10" i="49"/>
  <c r="B10" i="49"/>
  <c r="N9" i="49"/>
  <c r="N8" i="49"/>
  <c r="N7" i="49"/>
  <c r="N6" i="49"/>
  <c r="N5" i="49"/>
  <c r="M10" i="48"/>
  <c r="L10" i="48"/>
  <c r="K10" i="48"/>
  <c r="J10" i="48"/>
  <c r="I10" i="48"/>
  <c r="H10" i="48"/>
  <c r="G10" i="48"/>
  <c r="F10" i="48"/>
  <c r="E10" i="48"/>
  <c r="D10" i="48"/>
  <c r="C10" i="48"/>
  <c r="B10" i="48"/>
  <c r="N10" i="48" s="1"/>
  <c r="N9" i="48"/>
  <c r="N8" i="48"/>
  <c r="N7" i="48"/>
  <c r="N6" i="48"/>
  <c r="N5" i="48"/>
  <c r="M10" i="47"/>
  <c r="L10" i="47"/>
  <c r="K10" i="47"/>
  <c r="J10" i="47"/>
  <c r="I10" i="47"/>
  <c r="H10" i="47"/>
  <c r="G10" i="47"/>
  <c r="F10" i="47"/>
  <c r="E10" i="47"/>
  <c r="D10" i="47"/>
  <c r="C10" i="47"/>
  <c r="B10" i="47"/>
  <c r="N9" i="47"/>
  <c r="N8" i="47"/>
  <c r="N7" i="47"/>
  <c r="N6" i="47"/>
  <c r="N5" i="47"/>
  <c r="M10" i="46"/>
  <c r="L10" i="46"/>
  <c r="K10" i="46"/>
  <c r="J10" i="46"/>
  <c r="I10" i="46"/>
  <c r="H10" i="46"/>
  <c r="G10" i="46"/>
  <c r="F10" i="46"/>
  <c r="E10" i="46"/>
  <c r="D10" i="46"/>
  <c r="C10" i="46"/>
  <c r="B10" i="46"/>
  <c r="N9" i="46"/>
  <c r="N8" i="46"/>
  <c r="N7" i="46"/>
  <c r="N6" i="46"/>
  <c r="N5" i="46"/>
  <c r="M10" i="45"/>
  <c r="L10" i="45"/>
  <c r="K10" i="45"/>
  <c r="J10" i="45"/>
  <c r="I10" i="45"/>
  <c r="H10" i="45"/>
  <c r="G10" i="45"/>
  <c r="F10" i="45"/>
  <c r="E10" i="45"/>
  <c r="D10" i="45"/>
  <c r="C10" i="45"/>
  <c r="B10" i="45"/>
  <c r="N9" i="45"/>
  <c r="N8" i="45"/>
  <c r="N7" i="45"/>
  <c r="N6" i="45"/>
  <c r="N5" i="45"/>
  <c r="M10" i="44"/>
  <c r="L10" i="44"/>
  <c r="K10" i="44"/>
  <c r="J10" i="44"/>
  <c r="I10" i="44"/>
  <c r="H10" i="44"/>
  <c r="G10" i="44"/>
  <c r="F10" i="44"/>
  <c r="E10" i="44"/>
  <c r="D10" i="44"/>
  <c r="C10" i="44"/>
  <c r="B10" i="44"/>
  <c r="N9" i="44"/>
  <c r="N8" i="44"/>
  <c r="N7" i="44"/>
  <c r="N6" i="44"/>
  <c r="N5" i="44"/>
  <c r="M10" i="43"/>
  <c r="L10" i="43"/>
  <c r="K10" i="43"/>
  <c r="J10" i="43"/>
  <c r="I10" i="43"/>
  <c r="H10" i="43"/>
  <c r="G10" i="43"/>
  <c r="F10" i="43"/>
  <c r="E10" i="43"/>
  <c r="D10" i="43"/>
  <c r="C10" i="43"/>
  <c r="B10" i="43"/>
  <c r="N9" i="43"/>
  <c r="N8" i="43"/>
  <c r="N7" i="43"/>
  <c r="N6" i="43"/>
  <c r="N5" i="43"/>
  <c r="M10" i="42"/>
  <c r="L10" i="42"/>
  <c r="K10" i="42"/>
  <c r="J10" i="42"/>
  <c r="I10" i="42"/>
  <c r="H10" i="42"/>
  <c r="G10" i="42"/>
  <c r="F10" i="42"/>
  <c r="E10" i="42"/>
  <c r="D10" i="42"/>
  <c r="C10" i="42"/>
  <c r="B10" i="42"/>
  <c r="N9" i="42"/>
  <c r="N8" i="42"/>
  <c r="N7" i="42"/>
  <c r="N6" i="42"/>
  <c r="N5" i="42"/>
  <c r="M10" i="41"/>
  <c r="L10" i="41"/>
  <c r="K10" i="41"/>
  <c r="J10" i="41"/>
  <c r="I10" i="41"/>
  <c r="H10" i="41"/>
  <c r="G10" i="41"/>
  <c r="F10" i="41"/>
  <c r="E10" i="41"/>
  <c r="D10" i="41"/>
  <c r="C10" i="41"/>
  <c r="B10" i="41"/>
  <c r="N9" i="41"/>
  <c r="N8" i="41"/>
  <c r="N7" i="41"/>
  <c r="N6" i="41"/>
  <c r="N5" i="41"/>
  <c r="M10" i="40"/>
  <c r="L10" i="40"/>
  <c r="K10" i="40"/>
  <c r="J10" i="40"/>
  <c r="I10" i="40"/>
  <c r="H10" i="40"/>
  <c r="G10" i="40"/>
  <c r="F10" i="40"/>
  <c r="E10" i="40"/>
  <c r="D10" i="40"/>
  <c r="C10" i="40"/>
  <c r="B10" i="40"/>
  <c r="N10" i="40" s="1"/>
  <c r="N9" i="40"/>
  <c r="N8" i="40"/>
  <c r="N7" i="40"/>
  <c r="N6" i="40"/>
  <c r="N5" i="40"/>
  <c r="M10" i="39"/>
  <c r="L10" i="39"/>
  <c r="K10" i="39"/>
  <c r="J10" i="39"/>
  <c r="I10" i="39"/>
  <c r="H10" i="39"/>
  <c r="G10" i="39"/>
  <c r="F10" i="39"/>
  <c r="E10" i="39"/>
  <c r="D10" i="39"/>
  <c r="C10" i="39"/>
  <c r="B10" i="39"/>
  <c r="N9" i="39"/>
  <c r="N8" i="39"/>
  <c r="N7" i="39"/>
  <c r="N6" i="39"/>
  <c r="N5" i="39"/>
  <c r="M10" i="38"/>
  <c r="L10" i="38"/>
  <c r="K10" i="38"/>
  <c r="J10" i="38"/>
  <c r="I10" i="38"/>
  <c r="H10" i="38"/>
  <c r="G10" i="38"/>
  <c r="F10" i="38"/>
  <c r="E10" i="38"/>
  <c r="D10" i="38"/>
  <c r="C10" i="38"/>
  <c r="B10" i="38"/>
  <c r="N9" i="38"/>
  <c r="N8" i="38"/>
  <c r="N7" i="38"/>
  <c r="N6" i="38"/>
  <c r="N5" i="38"/>
  <c r="M10" i="36"/>
  <c r="L10" i="36"/>
  <c r="K10" i="36"/>
  <c r="J10" i="36"/>
  <c r="I10" i="36"/>
  <c r="H10" i="36"/>
  <c r="G10" i="36"/>
  <c r="F10" i="36"/>
  <c r="E10" i="36"/>
  <c r="D10" i="36"/>
  <c r="C10" i="36"/>
  <c r="B10" i="36"/>
  <c r="N9" i="36"/>
  <c r="N8" i="36"/>
  <c r="N7" i="36"/>
  <c r="N6" i="36"/>
  <c r="N5" i="36"/>
  <c r="M10" i="35"/>
  <c r="L10" i="35"/>
  <c r="K10" i="35"/>
  <c r="J10" i="35"/>
  <c r="I10" i="35"/>
  <c r="H10" i="35"/>
  <c r="G10" i="35"/>
  <c r="F10" i="35"/>
  <c r="E10" i="35"/>
  <c r="D10" i="35"/>
  <c r="C10" i="35"/>
  <c r="B10" i="35"/>
  <c r="N9" i="35"/>
  <c r="N8" i="35"/>
  <c r="N7" i="35"/>
  <c r="N6" i="35"/>
  <c r="N5" i="35"/>
  <c r="M10" i="34"/>
  <c r="L10" i="34"/>
  <c r="K10" i="34"/>
  <c r="J10" i="34"/>
  <c r="I10" i="34"/>
  <c r="H10" i="34"/>
  <c r="G10" i="34"/>
  <c r="F10" i="34"/>
  <c r="E10" i="34"/>
  <c r="D10" i="34"/>
  <c r="C10" i="34"/>
  <c r="B10" i="34"/>
  <c r="N9" i="34"/>
  <c r="N8" i="34"/>
  <c r="N7" i="34"/>
  <c r="N6" i="34"/>
  <c r="N5" i="34"/>
  <c r="M10" i="33"/>
  <c r="L10" i="33"/>
  <c r="K10" i="33"/>
  <c r="J10" i="33"/>
  <c r="I10" i="33"/>
  <c r="H10" i="33"/>
  <c r="G10" i="33"/>
  <c r="F10" i="33"/>
  <c r="E10" i="33"/>
  <c r="D10" i="33"/>
  <c r="C10" i="33"/>
  <c r="B10" i="33"/>
  <c r="N9" i="33"/>
  <c r="N8" i="33"/>
  <c r="N7" i="33"/>
  <c r="N6" i="33"/>
  <c r="N5" i="33"/>
  <c r="M10" i="32"/>
  <c r="L10" i="32"/>
  <c r="K10" i="32"/>
  <c r="J10" i="32"/>
  <c r="I10" i="32"/>
  <c r="H10" i="32"/>
  <c r="G10" i="32"/>
  <c r="F10" i="32"/>
  <c r="E10" i="32"/>
  <c r="D10" i="32"/>
  <c r="C10" i="32"/>
  <c r="B10" i="32"/>
  <c r="N9" i="32"/>
  <c r="N8" i="32"/>
  <c r="N7" i="32"/>
  <c r="N6" i="32"/>
  <c r="N5" i="32"/>
  <c r="M10" i="31"/>
  <c r="L10" i="31"/>
  <c r="K10" i="31"/>
  <c r="J10" i="31"/>
  <c r="I10" i="31"/>
  <c r="H10" i="31"/>
  <c r="G10" i="31"/>
  <c r="F10" i="31"/>
  <c r="E10" i="31"/>
  <c r="D10" i="31"/>
  <c r="C10" i="31"/>
  <c r="B10" i="31"/>
  <c r="N10" i="31" s="1"/>
  <c r="N9" i="31"/>
  <c r="N8" i="31"/>
  <c r="N7" i="31"/>
  <c r="N6" i="31"/>
  <c r="N5" i="31"/>
  <c r="M10" i="30"/>
  <c r="L10" i="30"/>
  <c r="K10" i="30"/>
  <c r="J10" i="30"/>
  <c r="I10" i="30"/>
  <c r="H10" i="30"/>
  <c r="G10" i="30"/>
  <c r="F10" i="30"/>
  <c r="E10" i="30"/>
  <c r="D10" i="30"/>
  <c r="C10" i="30"/>
  <c r="B10" i="30"/>
  <c r="N9" i="30"/>
  <c r="N8" i="30"/>
  <c r="N7" i="30"/>
  <c r="N6" i="30"/>
  <c r="N5" i="30"/>
  <c r="M10" i="29"/>
  <c r="L10" i="29"/>
  <c r="K10" i="29"/>
  <c r="J10" i="29"/>
  <c r="I10" i="29"/>
  <c r="H10" i="29"/>
  <c r="G10" i="29"/>
  <c r="F10" i="29"/>
  <c r="E10" i="29"/>
  <c r="D10" i="29"/>
  <c r="C10" i="29"/>
  <c r="B10" i="29"/>
  <c r="N9" i="29"/>
  <c r="N8" i="29"/>
  <c r="N7" i="29"/>
  <c r="N6" i="29"/>
  <c r="N5" i="29"/>
  <c r="M10" i="28"/>
  <c r="L10" i="28"/>
  <c r="K10" i="28"/>
  <c r="J10" i="28"/>
  <c r="I10" i="28"/>
  <c r="H10" i="28"/>
  <c r="G10" i="28"/>
  <c r="F10" i="28"/>
  <c r="E10" i="28"/>
  <c r="D10" i="28"/>
  <c r="C10" i="28"/>
  <c r="B10" i="28"/>
  <c r="N9" i="28"/>
  <c r="N8" i="28"/>
  <c r="N7" i="28"/>
  <c r="N6" i="28"/>
  <c r="N5" i="28"/>
  <c r="M10" i="27"/>
  <c r="L10" i="27"/>
  <c r="K10" i="27"/>
  <c r="J10" i="27"/>
  <c r="I10" i="27"/>
  <c r="H10" i="27"/>
  <c r="G10" i="27"/>
  <c r="F10" i="27"/>
  <c r="E10" i="27"/>
  <c r="D10" i="27"/>
  <c r="C10" i="27"/>
  <c r="B10" i="27"/>
  <c r="N9" i="27"/>
  <c r="N8" i="27"/>
  <c r="N7" i="27"/>
  <c r="N6" i="27"/>
  <c r="N5" i="27"/>
  <c r="M10" i="26"/>
  <c r="L10" i="26"/>
  <c r="K10" i="26"/>
  <c r="J10" i="26"/>
  <c r="I10" i="26"/>
  <c r="H10" i="26"/>
  <c r="G10" i="26"/>
  <c r="F10" i="26"/>
  <c r="E10" i="26"/>
  <c r="D10" i="26"/>
  <c r="C10" i="26"/>
  <c r="B10" i="26"/>
  <c r="N9" i="26"/>
  <c r="N8" i="26"/>
  <c r="N7" i="26"/>
  <c r="N6" i="26"/>
  <c r="N5" i="26"/>
  <c r="M10" i="25"/>
  <c r="L10" i="25"/>
  <c r="K10" i="25"/>
  <c r="J10" i="25"/>
  <c r="I10" i="25"/>
  <c r="H10" i="25"/>
  <c r="G10" i="25"/>
  <c r="F10" i="25"/>
  <c r="E10" i="25"/>
  <c r="D10" i="25"/>
  <c r="C10" i="25"/>
  <c r="E16" i="10" s="1"/>
  <c r="B10" i="25"/>
  <c r="D16" i="10" s="1"/>
  <c r="N9" i="25"/>
  <c r="N8" i="25"/>
  <c r="N7" i="25"/>
  <c r="N6" i="25"/>
  <c r="N5" i="25"/>
  <c r="M10" i="24"/>
  <c r="L10" i="24"/>
  <c r="K10" i="24"/>
  <c r="J10" i="24"/>
  <c r="I10" i="24"/>
  <c r="H10" i="24"/>
  <c r="G10" i="24"/>
  <c r="F10" i="24"/>
  <c r="E10" i="24"/>
  <c r="D10" i="24"/>
  <c r="C10" i="24"/>
  <c r="B10" i="24"/>
  <c r="N9" i="24"/>
  <c r="N8" i="24"/>
  <c r="N7" i="24"/>
  <c r="N6" i="24"/>
  <c r="N5" i="24"/>
  <c r="M10" i="23"/>
  <c r="L10" i="23"/>
  <c r="K10" i="23"/>
  <c r="J10" i="23"/>
  <c r="I10" i="23"/>
  <c r="H10" i="23"/>
  <c r="G10" i="23"/>
  <c r="F10" i="23"/>
  <c r="E10" i="23"/>
  <c r="D10" i="23"/>
  <c r="C10" i="23"/>
  <c r="B10" i="23"/>
  <c r="N10" i="23" s="1"/>
  <c r="N9" i="23"/>
  <c r="N8" i="23"/>
  <c r="N7" i="23"/>
  <c r="N6" i="23"/>
  <c r="N5" i="23"/>
  <c r="M10" i="12"/>
  <c r="L10" i="12"/>
  <c r="K10" i="12"/>
  <c r="J10" i="12"/>
  <c r="I10" i="12"/>
  <c r="H10" i="12"/>
  <c r="G10" i="12"/>
  <c r="F10" i="12"/>
  <c r="E10" i="12"/>
  <c r="D10" i="12"/>
  <c r="C10" i="12"/>
  <c r="B10" i="12"/>
  <c r="D11" i="10" s="1"/>
  <c r="N9" i="12"/>
  <c r="N8" i="12"/>
  <c r="N7" i="12"/>
  <c r="N6" i="12"/>
  <c r="N5" i="12"/>
  <c r="M10" i="13"/>
  <c r="L10" i="13"/>
  <c r="K10" i="13"/>
  <c r="J10" i="13"/>
  <c r="I10" i="13"/>
  <c r="H10" i="13"/>
  <c r="G10" i="13"/>
  <c r="F10" i="13"/>
  <c r="E10" i="13"/>
  <c r="C10" i="13"/>
  <c r="D10" i="10"/>
  <c r="N9" i="13"/>
  <c r="N8" i="13"/>
  <c r="N7" i="13"/>
  <c r="N5" i="13"/>
  <c r="M10" i="14"/>
  <c r="L10" i="14"/>
  <c r="K10" i="14"/>
  <c r="J10" i="14"/>
  <c r="I10" i="14"/>
  <c r="H10" i="14"/>
  <c r="G10" i="14"/>
  <c r="F10" i="14"/>
  <c r="E10" i="14"/>
  <c r="D10" i="14"/>
  <c r="F9" i="10" s="1"/>
  <c r="C10" i="14"/>
  <c r="E9" i="10" s="1"/>
  <c r="B10" i="14"/>
  <c r="D9" i="10" s="1"/>
  <c r="N9" i="14"/>
  <c r="N8" i="14"/>
  <c r="N7" i="14"/>
  <c r="N6" i="14"/>
  <c r="N5" i="14"/>
  <c r="M10" i="21"/>
  <c r="L10" i="21"/>
  <c r="K10" i="21"/>
  <c r="J10" i="21"/>
  <c r="I10" i="21"/>
  <c r="H10" i="21"/>
  <c r="G10" i="21"/>
  <c r="F10" i="21"/>
  <c r="E10" i="21"/>
  <c r="D10" i="21"/>
  <c r="C10" i="21"/>
  <c r="B10" i="21"/>
  <c r="N9" i="21"/>
  <c r="N8" i="21"/>
  <c r="N7" i="21"/>
  <c r="N6" i="21"/>
  <c r="N5" i="21"/>
  <c r="M10" i="11"/>
  <c r="L10" i="11"/>
  <c r="K10" i="11"/>
  <c r="J10" i="11"/>
  <c r="I10" i="11"/>
  <c r="H10" i="11"/>
  <c r="G10" i="11"/>
  <c r="F10" i="11"/>
  <c r="E10" i="11"/>
  <c r="D10" i="11"/>
  <c r="C10" i="11"/>
  <c r="B10" i="11"/>
  <c r="N9" i="11"/>
  <c r="N8" i="11"/>
  <c r="N7" i="11"/>
  <c r="N6" i="11"/>
  <c r="N5" i="11"/>
  <c r="M10" i="15"/>
  <c r="L10" i="15"/>
  <c r="K10" i="15"/>
  <c r="J10" i="15"/>
  <c r="I10" i="15"/>
  <c r="H10" i="15"/>
  <c r="G10" i="15"/>
  <c r="F10" i="15"/>
  <c r="E10" i="15"/>
  <c r="F7" i="10"/>
  <c r="E7" i="10"/>
  <c r="D7" i="10"/>
  <c r="N9" i="15"/>
  <c r="N8" i="15"/>
  <c r="N7" i="15"/>
  <c r="N6" i="15"/>
  <c r="N5" i="15"/>
  <c r="M10" i="16"/>
  <c r="L10" i="16"/>
  <c r="K10" i="16"/>
  <c r="J10" i="16"/>
  <c r="I10" i="16"/>
  <c r="H10" i="16"/>
  <c r="G10" i="16"/>
  <c r="F10" i="16"/>
  <c r="E10" i="16"/>
  <c r="F6" i="10"/>
  <c r="E6" i="10"/>
  <c r="D6" i="10"/>
  <c r="N9" i="16"/>
  <c r="N8" i="16"/>
  <c r="N7" i="16"/>
  <c r="N6" i="16"/>
  <c r="N5" i="16"/>
  <c r="M10" i="17"/>
  <c r="L10" i="17"/>
  <c r="K10" i="17"/>
  <c r="J10" i="17"/>
  <c r="I10" i="17"/>
  <c r="H10" i="17"/>
  <c r="G10" i="17"/>
  <c r="F10" i="17"/>
  <c r="E10" i="17"/>
  <c r="F5" i="10"/>
  <c r="E5" i="10"/>
  <c r="N9" i="17"/>
  <c r="N8" i="17"/>
  <c r="N7" i="17"/>
  <c r="N6" i="17"/>
  <c r="N5" i="17"/>
  <c r="M10" i="18"/>
  <c r="L10" i="18"/>
  <c r="K10" i="18"/>
  <c r="J10" i="18"/>
  <c r="I10" i="18"/>
  <c r="H10" i="18"/>
  <c r="G10" i="18"/>
  <c r="F10" i="18"/>
  <c r="E10" i="18"/>
  <c r="D10" i="18"/>
  <c r="C10" i="18"/>
  <c r="B10" i="18"/>
  <c r="D4" i="10" s="1"/>
  <c r="P4" i="10" s="1"/>
  <c r="N9" i="18"/>
  <c r="N8" i="18"/>
  <c r="N7" i="18"/>
  <c r="N6" i="18"/>
  <c r="N5" i="18"/>
  <c r="M10" i="19"/>
  <c r="L10" i="19"/>
  <c r="K10" i="19"/>
  <c r="J10" i="19"/>
  <c r="I10" i="19"/>
  <c r="H10" i="19"/>
  <c r="G10" i="19"/>
  <c r="F10" i="19"/>
  <c r="E10" i="19"/>
  <c r="D10" i="19"/>
  <c r="F3" i="10" s="1"/>
  <c r="C10" i="19"/>
  <c r="E3" i="10" s="1"/>
  <c r="B10" i="19"/>
  <c r="D3" i="10" s="1"/>
  <c r="N9" i="19"/>
  <c r="N8" i="19"/>
  <c r="N7" i="19"/>
  <c r="N6" i="19"/>
  <c r="N5" i="19"/>
  <c r="N9" i="20"/>
  <c r="N8" i="20"/>
  <c r="N7" i="20"/>
  <c r="N6" i="20"/>
  <c r="N5" i="20"/>
  <c r="M10" i="20"/>
  <c r="L10" i="20"/>
  <c r="K10" i="20"/>
  <c r="J10" i="20"/>
  <c r="I10" i="20"/>
  <c r="H10" i="20"/>
  <c r="G10" i="20"/>
  <c r="F10" i="20"/>
  <c r="E10" i="20"/>
  <c r="D10" i="20"/>
  <c r="C10" i="20"/>
  <c r="B10" i="20"/>
  <c r="P9" i="10" l="1"/>
  <c r="P7" i="10"/>
  <c r="P6" i="10"/>
  <c r="E64" i="10"/>
  <c r="N10" i="17"/>
  <c r="D5" i="10"/>
  <c r="P5" i="10" s="1"/>
  <c r="P3" i="10"/>
  <c r="D64" i="10"/>
  <c r="N10" i="66"/>
  <c r="N10" i="15"/>
  <c r="N10" i="25"/>
  <c r="N10" i="33"/>
  <c r="N10" i="42"/>
  <c r="N10" i="52"/>
  <c r="N10" i="60"/>
  <c r="N10" i="50"/>
  <c r="N10" i="74"/>
  <c r="N10" i="11"/>
  <c r="N10" i="26"/>
  <c r="N10" i="34"/>
  <c r="N10" i="43"/>
  <c r="N10" i="53"/>
  <c r="N10" i="61"/>
  <c r="N10" i="51"/>
  <c r="N10" i="24"/>
  <c r="N10" i="41"/>
  <c r="N10" i="73"/>
  <c r="N10" i="21"/>
  <c r="N10" i="27"/>
  <c r="N10" i="35"/>
  <c r="N10" i="44"/>
  <c r="N10" i="54"/>
  <c r="N10" i="62"/>
  <c r="N10" i="68"/>
  <c r="N10" i="16"/>
  <c r="N10" i="14"/>
  <c r="N10" i="28"/>
  <c r="N10" i="36"/>
  <c r="N10" i="45"/>
  <c r="N10" i="55"/>
  <c r="N10" i="63"/>
  <c r="N10" i="69"/>
  <c r="N10" i="72"/>
  <c r="N10" i="32"/>
  <c r="N10" i="49"/>
  <c r="N10" i="67"/>
  <c r="N10" i="19"/>
  <c r="N10" i="29"/>
  <c r="N10" i="38"/>
  <c r="N10" i="46"/>
  <c r="N10" i="56"/>
  <c r="N10" i="64"/>
  <c r="N10" i="70"/>
  <c r="N10" i="59"/>
  <c r="N10" i="18"/>
  <c r="N10" i="12"/>
  <c r="N10" i="30"/>
  <c r="N10" i="39"/>
  <c r="N10" i="47"/>
  <c r="N10" i="57"/>
  <c r="N10" i="65"/>
  <c r="N10" i="71"/>
  <c r="N3" i="20" l="1"/>
  <c r="N10" i="20" s="1"/>
  <c r="P2" i="10"/>
  <c r="C19" i="10"/>
  <c r="C11" i="22" l="1"/>
  <c r="P19" i="10"/>
  <c r="P16" i="10" l="1"/>
  <c r="C14" i="10"/>
  <c r="C7" i="22" l="1"/>
  <c r="P14" i="10"/>
  <c r="C11" i="10"/>
  <c r="C4" i="22" l="1"/>
  <c r="C2" i="22" s="1"/>
  <c r="P11" i="10"/>
  <c r="C55" i="10"/>
  <c r="P55" i="10" s="1"/>
  <c r="C48" i="10" l="1"/>
  <c r="P48" i="10" s="1"/>
  <c r="C18" i="10" l="1"/>
  <c r="N6" i="13"/>
  <c r="D10" i="13"/>
  <c r="N10" i="13" s="1"/>
  <c r="F10" i="10"/>
  <c r="P10" i="10" s="1"/>
  <c r="P18" i="10" l="1"/>
  <c r="C64" i="10"/>
  <c r="F64" i="10"/>
  <c r="P64" i="10" l="1"/>
</calcChain>
</file>

<file path=xl/comments1.xml><?xml version="1.0" encoding="utf-8"?>
<comments xmlns="http://schemas.openxmlformats.org/spreadsheetml/2006/main">
  <authors>
    <author>NTPC01</author>
  </authors>
  <commentList>
    <comment ref="B53" authorId="0" shapeId="0">
      <text>
        <r>
          <rPr>
            <sz val="9"/>
            <color indexed="81"/>
            <rFont val="Tahoma"/>
            <family val="2"/>
          </rPr>
          <t xml:space="preserve">Không xuất hóa đơn
</t>
        </r>
      </text>
    </comment>
    <comment ref="B54" authorId="0" shapeId="0">
      <text>
        <r>
          <rPr>
            <sz val="9"/>
            <color indexed="81"/>
            <rFont val="Tahoma"/>
            <family val="2"/>
          </rPr>
          <t xml:space="preserve">Không xuất hóa đơn
</t>
        </r>
      </text>
    </comment>
  </commentList>
</comments>
</file>

<file path=xl/sharedStrings.xml><?xml version="1.0" encoding="utf-8"?>
<sst xmlns="http://schemas.openxmlformats.org/spreadsheetml/2006/main" count="1480" uniqueCount="146">
  <si>
    <t>COOP FOOD</t>
  </si>
  <si>
    <t>COOP MART</t>
  </si>
  <si>
    <t>LOTTE</t>
  </si>
  <si>
    <t>SATRA</t>
  </si>
  <si>
    <t>THÁNG 3</t>
  </si>
  <si>
    <t>THÁNG 4</t>
  </si>
  <si>
    <t>TỔNG</t>
  </si>
  <si>
    <t>THÁNG 1</t>
  </si>
  <si>
    <t>THÁNG 2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</si>
  <si>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</si>
  <si>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</si>
  <si>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</si>
  <si>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</si>
  <si>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</si>
  <si>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</si>
  <si>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</si>
  <si>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</si>
  <si>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T-MARTSTORES</t>
  </si>
  <si>
    <t>SÀI GÒN HD</t>
  </si>
  <si>
    <t>USMART</t>
  </si>
  <si>
    <t>VIỆT Ý HÀ NỘI</t>
  </si>
  <si>
    <t>BRG</t>
  </si>
  <si>
    <t>OFOOD</t>
  </si>
  <si>
    <t>090 9099680 - Quản lý ofood-Anh Duy</t>
  </si>
  <si>
    <t>thu tiền mặt</t>
  </si>
  <si>
    <t>Chị Hải</t>
  </si>
  <si>
    <t>0907.439.294</t>
  </si>
  <si>
    <t>Đã chốt công nợ thanh toán trong tháng 12</t>
  </si>
  <si>
    <t>Đang chốt CN</t>
  </si>
  <si>
    <t>Thu tiền mặt</t>
  </si>
  <si>
    <t>Nhắc thường xuyên</t>
  </si>
  <si>
    <t>Đã chốt công nợ chị Hải báo sẽ TT trong tháng 12</t>
  </si>
  <si>
    <t>Vài hóa đơn bị treo, đang nhờ Big C kiểm tra lại</t>
  </si>
  <si>
    <t>AEON CITIMART</t>
  </si>
  <si>
    <t>METRO</t>
  </si>
  <si>
    <t>WINCOMMERCE</t>
  </si>
  <si>
    <t>INTIMEX- ĐN</t>
  </si>
  <si>
    <t xml:space="preserve">KINGFOOD </t>
  </si>
  <si>
    <t>LOCALMART</t>
  </si>
  <si>
    <t>LOCALFOOD</t>
  </si>
  <si>
    <t>SIÊU THỊ HÀ NỘI (TN TM-SX-XNK HÙNG DŨNG)</t>
  </si>
  <si>
    <t>JM Quốc Tế</t>
  </si>
  <si>
    <t>QUÁN Q1 (EAST WEST BREWING)</t>
  </si>
  <si>
    <t>SÀNH ĐIỆU (SIÊU THỊ ÂN NAM)</t>
  </si>
  <si>
    <t>CÔNG TY BB&amp;CC</t>
  </si>
  <si>
    <t>CỬA HÀNG CỐNG QUỲNH</t>
  </si>
  <si>
    <t>NHÀ HÀNG HÀN QUỐC BÌNH DƯƠNG (SONAMU)</t>
  </si>
  <si>
    <t>SMART HÀ NỘI (SIÊU THỊ HÀ NỘI)</t>
  </si>
  <si>
    <t>HASHTAG ECOS</t>
  </si>
  <si>
    <t>HNT (KHẢI SAN)</t>
  </si>
  <si>
    <t xml:space="preserve">PHÚ SƠN </t>
  </si>
  <si>
    <t>ZEN AP</t>
  </si>
  <si>
    <t>HIỀN LƯƠNG</t>
  </si>
  <si>
    <t xml:space="preserve">BIG C HÀ NỘI </t>
  </si>
  <si>
    <t xml:space="preserve">BIG C TP.HCM </t>
  </si>
  <si>
    <t>STT</t>
  </si>
  <si>
    <t>SIÊU THỊ</t>
  </si>
  <si>
    <t>TIN TIN</t>
  </si>
  <si>
    <t>MEKONG GOURMET (Mới) Sữa</t>
  </si>
  <si>
    <t>CÔNG TY TNHH RECESS (Sữa)</t>
  </si>
  <si>
    <t>QUÁN - KHÁCH LẺ</t>
  </si>
  <si>
    <t>SIÊU THỊ THÀNH NGHĨA</t>
  </si>
  <si>
    <t>MINH CẦU</t>
  </si>
  <si>
    <t>WOWMART (CFNQ TÁCH RA)</t>
  </si>
  <si>
    <t>CƯỜNG GIA PHÁT (CFNQ TÁCH RA)</t>
  </si>
  <si>
    <t>EPCO STORE (CFNQ TÁCH RA)</t>
  </si>
  <si>
    <t>CÔNG TY BẢO MINH (CFNQ TÁCH)</t>
  </si>
  <si>
    <t>CÔNG TY NHẬT MINH (CFNQ TÁCH)</t>
  </si>
  <si>
    <t>CÔNG TY GIA BÌNH (CFNQ TÁCH)</t>
  </si>
  <si>
    <t>CÔNG TY PHẨM HƯNG THỊNH (CFNQ TÁCH)</t>
  </si>
  <si>
    <t>CÔNG TY SONG NGUYỄN (CFNQ TÁCH)</t>
  </si>
  <si>
    <t>CÔNG TY TNHH MTV NGUYỄN CỬU (CFNQ TÁCH)</t>
  </si>
  <si>
    <t>CÔNG TY TNHH GRELI (CFNQ TÁCH)</t>
  </si>
  <si>
    <t>CÔNG TY TRUNG TUYẾN (CFNQ TÁCH)</t>
  </si>
  <si>
    <t>CN CÔNG TY SONG NGỌC (CFNQ TÁCH)</t>
  </si>
  <si>
    <t>MEKONG GOURMET (CFNQ TÁCH)</t>
  </si>
  <si>
    <t>TOÀN THẮNG (CFNQ TÁCH)</t>
  </si>
  <si>
    <t>CÔNG TY K.A (CFNQ TÁCH)</t>
  </si>
  <si>
    <t>WIN MART (WONMART-CFNQ TÁCH)</t>
  </si>
  <si>
    <t>GROVE FRESH (CFNQ TÁCH)</t>
  </si>
  <si>
    <t>SEVEN ELEVEN</t>
  </si>
  <si>
    <t>SUNSHINE (SMART)</t>
  </si>
  <si>
    <t>GS25</t>
  </si>
  <si>
    <t>SIBA FOOD</t>
  </si>
  <si>
    <t>TTM FARM</t>
  </si>
  <si>
    <t>TOP CLASS</t>
  </si>
  <si>
    <t>SỮA KHÁCH LẺ (Tâm Sales)</t>
  </si>
  <si>
    <t>BÁCH TÍN (LALANOW)</t>
  </si>
  <si>
    <t>OK</t>
  </si>
  <si>
    <t xml:space="preserve">       </t>
  </si>
  <si>
    <t>Đã gởi mail</t>
  </si>
  <si>
    <t>Số dư đầu kỳ (2021)</t>
  </si>
  <si>
    <t>CHIẾT KHẤU</t>
  </si>
  <si>
    <t>CÒN NỢ</t>
  </si>
  <si>
    <t>TRẢ HÀNG</t>
  </si>
  <si>
    <t>VẬN CHUYỂN</t>
  </si>
  <si>
    <t>TỔNG CỘNG</t>
  </si>
  <si>
    <t>THANH TOÁN</t>
  </si>
  <si>
    <t>CÔNG NỢ</t>
  </si>
  <si>
    <t>INTIMEX-ĐN</t>
  </si>
  <si>
    <t xml:space="preserve">KING FOOD </t>
  </si>
  <si>
    <t>LOCAL MART</t>
  </si>
  <si>
    <t>LOCAL FOOD</t>
  </si>
  <si>
    <t>SIÊU THỊ HÀ NỘI (HÙNG DŨNG)</t>
  </si>
  <si>
    <t>JM QUỐC TẾ</t>
  </si>
  <si>
    <t>BIG C HÀ NỘI</t>
  </si>
  <si>
    <t>BIG C TP.HCM</t>
  </si>
  <si>
    <t>KING FOOD</t>
  </si>
  <si>
    <t>SUNSHINE</t>
  </si>
  <si>
    <t>SÀNH ĐIỆU (ÂN NAM)</t>
  </si>
  <si>
    <t>THU HẰNG FOOD</t>
  </si>
  <si>
    <t>EPCO STORE</t>
  </si>
  <si>
    <t>WOWMART</t>
  </si>
  <si>
    <t>SMART (HÀ NỘI)</t>
  </si>
  <si>
    <t>NHẬT MINH</t>
  </si>
  <si>
    <t>GIA BÌNH</t>
  </si>
  <si>
    <t>HƯNG THỊNH</t>
  </si>
  <si>
    <t>SONG NGUYỄN</t>
  </si>
  <si>
    <t>NGUYỄN CỬU</t>
  </si>
  <si>
    <t>GRELI</t>
  </si>
  <si>
    <t>TRUNG TUYẾN</t>
  </si>
  <si>
    <t>SONG NGỌC</t>
  </si>
  <si>
    <t>TOÀN THẮNG</t>
  </si>
  <si>
    <t>K.A</t>
  </si>
  <si>
    <t>MEKONG GOURMET</t>
  </si>
  <si>
    <t>GROVE FRESH</t>
  </si>
  <si>
    <t>CƯỜNG GIA PHÁT</t>
  </si>
  <si>
    <t>BÁCH TÍN</t>
  </si>
  <si>
    <t>HNT</t>
  </si>
  <si>
    <t>PHÚ SƠN</t>
  </si>
  <si>
    <t>THÀNH NGHĨA</t>
  </si>
  <si>
    <t>QUÁN-KHÁCH LẺ</t>
  </si>
  <si>
    <t xml:space="preserve"> </t>
  </si>
  <si>
    <t>SÀNH ĐIỆU</t>
  </si>
  <si>
    <t>NHÀ HÀNG HÀN QUỐC (SONAMU)</t>
  </si>
  <si>
    <t>BẢO MINH</t>
  </si>
  <si>
    <t>WIN MART (WONMART)</t>
  </si>
  <si>
    <t>RECESS (Sữa)</t>
  </si>
  <si>
    <t>MEKONG GOURMET (Sữa)</t>
  </si>
  <si>
    <t>BB&amp;CC</t>
  </si>
  <si>
    <t>CỐNG HÀNG CỐNG QUỲNH</t>
  </si>
  <si>
    <t>WINMART (WONMART)</t>
  </si>
  <si>
    <t>Chưa update</t>
  </si>
  <si>
    <t>Anh Tuấn ký, đã gởi mail</t>
  </si>
  <si>
    <t xml:space="preserve">Chờ kế toán Local phản hồi 3 hóa đơn xuất trả </t>
  </si>
  <si>
    <t>OK đa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</si>
</sst>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10409]#,##0.00;\-#,##0.00"/>
    <numFmt numFmtId="167" formatCode="_-* #,##0\ _₫_-;\-* #,##0\ _₫_-;_-* &quot;-&quot;??\ _₫_-;_-@_-"/>
    <numFmt numFmtId="168" formatCode="[$-1010000]d/m/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2"/>
      <name val="Calibri"/>
      <family val="2"/>
      <scheme val="minor"/>
    </font>
    <font>
      <sz val="12"/>
      <name val="Times New Roman"/>
      <family val="1"/>
      <charset val="163"/>
    </font>
    <font>
      <sz val="8"/>
      <name val="Segoe UI"/>
      <family val="2"/>
    </font>
    <font>
      <sz val="12"/>
      <name val="Times New Roman"/>
      <family val="2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8" borderId="9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0" fillId="0" borderId="0">
      <alignment vertical="top"/>
    </xf>
    <xf numFmtId="0" fontId="2" fillId="0" borderId="0"/>
    <xf numFmtId="165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77">
    <xf numFmtId="0" fontId="0" fillId="0" borderId="0" xfId="0"/>
    <xf numFmtId="164" fontId="24" fillId="0" borderId="1" xfId="1" applyNumberFormat="1" applyFont="1" applyFill="1" applyBorder="1" applyAlignment="1">
      <alignment horizontal="center" vertical="center"/>
    </xf>
    <xf numFmtId="164" fontId="24" fillId="0" borderId="1" xfId="1" applyNumberFormat="1" applyFont="1" applyFill="1" applyBorder="1" applyAlignment="1">
      <alignment horizontal="center"/>
    </xf>
    <xf numFmtId="164" fontId="22" fillId="0" borderId="1" xfId="1" applyNumberFormat="1" applyFont="1" applyFill="1" applyBorder="1" applyAlignment="1">
      <alignment vertical="center"/>
    </xf>
    <xf numFmtId="164" fontId="23" fillId="0" borderId="1" xfId="1" applyNumberFormat="1" applyFont="1" applyFill="1" applyBorder="1" applyAlignment="1">
      <alignment vertical="center"/>
    </xf>
    <xf numFmtId="166" fontId="27" fillId="0" borderId="0" xfId="0" applyNumberFormat="1" applyFont="1" applyFill="1" applyBorder="1" applyAlignment="1">
      <alignment horizontal="right" vertical="top" wrapText="1" readingOrder="1"/>
    </xf>
    <xf numFmtId="164" fontId="22" fillId="0" borderId="1" xfId="1" applyNumberFormat="1" applyFont="1" applyFill="1" applyBorder="1"/>
    <xf numFmtId="164" fontId="22" fillId="0" borderId="0" xfId="1" applyNumberFormat="1" applyFont="1" applyFill="1"/>
    <xf numFmtId="164" fontId="23" fillId="0" borderId="0" xfId="1" applyNumberFormat="1" applyFont="1" applyFill="1"/>
    <xf numFmtId="164" fontId="22" fillId="0" borderId="1" xfId="1" applyNumberFormat="1" applyFont="1" applyFill="1" applyBorder="1" applyAlignment="1">
      <alignment horizontal="left" vertical="center" wrapText="1"/>
    </xf>
    <xf numFmtId="167" fontId="22" fillId="0" borderId="1" xfId="1" applyNumberFormat="1" applyFont="1" applyFill="1" applyBorder="1" applyAlignment="1">
      <alignment horizontal="left" wrapText="1"/>
    </xf>
    <xf numFmtId="0" fontId="22" fillId="0" borderId="1" xfId="0" applyFont="1" applyFill="1" applyBorder="1"/>
    <xf numFmtId="164" fontId="22" fillId="0" borderId="0" xfId="1" applyNumberFormat="1" applyFont="1" applyFill="1" applyBorder="1"/>
    <xf numFmtId="167" fontId="22" fillId="0" borderId="0" xfId="1" applyNumberFormat="1" applyFont="1" applyFill="1" applyBorder="1"/>
    <xf numFmtId="164" fontId="23" fillId="0" borderId="0" xfId="1" applyNumberFormat="1" applyFont="1" applyFill="1" applyBorder="1"/>
    <xf numFmtId="0" fontId="28" fillId="0" borderId="1" xfId="0" applyFont="1" applyFill="1" applyBorder="1" applyAlignment="1">
      <alignment vertical="center" wrapText="1"/>
    </xf>
    <xf numFmtId="168" fontId="22" fillId="0" borderId="0" xfId="1" applyNumberFormat="1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4" fillId="0" borderId="1" xfId="0" applyFont="1" applyFill="1" applyBorder="1" applyAlignment="1">
      <alignment horizontal="center"/>
    </xf>
    <xf numFmtId="0" fontId="24" fillId="0" borderId="1" xfId="1" applyNumberFormat="1" applyFont="1" applyFill="1" applyBorder="1" applyAlignment="1">
      <alignment horizontal="center"/>
    </xf>
    <xf numFmtId="168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22" fillId="0" borderId="1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5" fillId="0" borderId="0" xfId="0" quotePrefix="1" applyFont="1" applyFill="1" applyAlignment="1">
      <alignment horizontal="center" vertical="center"/>
    </xf>
    <xf numFmtId="0" fontId="22" fillId="0" borderId="0" xfId="0" applyFont="1" applyFill="1"/>
    <xf numFmtId="164" fontId="22" fillId="0" borderId="0" xfId="0" applyNumberFormat="1" applyFont="1" applyFill="1"/>
    <xf numFmtId="168" fontId="22" fillId="0" borderId="0" xfId="0" applyNumberFormat="1" applyFont="1" applyFill="1" applyAlignment="1">
      <alignment horizontal="left"/>
    </xf>
    <xf numFmtId="168" fontId="22" fillId="0" borderId="11" xfId="0" applyNumberFormat="1" applyFont="1" applyFill="1" applyBorder="1" applyAlignment="1">
      <alignment horizontal="left" wrapText="1"/>
    </xf>
    <xf numFmtId="164" fontId="22" fillId="0" borderId="0" xfId="0" applyNumberFormat="1" applyFont="1" applyFill="1" applyBorder="1"/>
    <xf numFmtId="0" fontId="22" fillId="0" borderId="0" xfId="0" applyFont="1" applyFill="1" applyBorder="1"/>
    <xf numFmtId="164" fontId="22" fillId="0" borderId="0" xfId="1" applyNumberFormat="1" applyFont="1" applyFill="1" applyAlignment="1">
      <alignment vertical="center"/>
    </xf>
    <xf numFmtId="168" fontId="22" fillId="0" borderId="0" xfId="0" applyNumberFormat="1" applyFont="1" applyFill="1" applyAlignment="1">
      <alignment horizontal="left" vertical="center"/>
    </xf>
    <xf numFmtId="168" fontId="23" fillId="0" borderId="0" xfId="1" applyNumberFormat="1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168" fontId="23" fillId="0" borderId="0" xfId="0" applyNumberFormat="1" applyFont="1" applyFill="1" applyAlignment="1">
      <alignment horizontal="left" vertical="center"/>
    </xf>
    <xf numFmtId="0" fontId="22" fillId="0" borderId="0" xfId="0" applyFont="1" applyFill="1" applyBorder="1" applyAlignment="1">
      <alignment horizontal="center"/>
    </xf>
    <xf numFmtId="164" fontId="26" fillId="0" borderId="0" xfId="1" applyNumberFormat="1" applyFont="1" applyFill="1" applyBorder="1"/>
    <xf numFmtId="168" fontId="22" fillId="0" borderId="0" xfId="0" applyNumberFormat="1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164" fontId="26" fillId="0" borderId="0" xfId="1" applyNumberFormat="1" applyFont="1" applyFill="1"/>
    <xf numFmtId="164" fontId="22" fillId="33" borderId="1" xfId="1" applyNumberFormat="1" applyFont="1" applyFill="1" applyBorder="1" applyAlignment="1">
      <alignment vertical="center"/>
    </xf>
    <xf numFmtId="0" fontId="0" fillId="0" borderId="0" xfId="0" applyFill="1"/>
    <xf numFmtId="0" fontId="3" fillId="0" borderId="0" xfId="0" applyFont="1" applyFill="1"/>
    <xf numFmtId="164" fontId="30" fillId="0" borderId="0" xfId="1" applyNumberFormat="1" applyFont="1" applyFill="1"/>
    <xf numFmtId="167" fontId="22" fillId="33" borderId="1" xfId="1" applyNumberFormat="1" applyFont="1" applyFill="1" applyBorder="1" applyAlignment="1">
      <alignment horizontal="left" wrapText="1"/>
    </xf>
    <xf numFmtId="0" fontId="0" fillId="33" borderId="0" xfId="0" applyFill="1"/>
    <xf numFmtId="164" fontId="22" fillId="0" borderId="0" xfId="1" applyNumberFormat="1" applyFont="1" applyFill="1" applyBorder="1" applyAlignment="1">
      <alignment vertical="center"/>
    </xf>
    <xf numFmtId="168" fontId="22" fillId="0" borderId="0" xfId="1" applyNumberFormat="1" applyFont="1" applyFill="1" applyAlignment="1">
      <alignment horizontal="left"/>
    </xf>
    <xf numFmtId="0" fontId="32" fillId="0" borderId="1" xfId="0" applyFont="1" applyBorder="1" applyAlignment="1">
      <alignment wrapText="1"/>
    </xf>
    <xf numFmtId="164" fontId="33" fillId="0" borderId="1" xfId="1" applyNumberFormat="1" applyFont="1" applyBorder="1" applyAlignment="1">
      <alignment horizontal="center" vertical="center" wrapText="1"/>
    </xf>
    <xf numFmtId="164" fontId="32" fillId="0" borderId="1" xfId="1" applyNumberFormat="1" applyFont="1" applyBorder="1" applyAlignment="1">
      <alignment wrapText="1"/>
    </xf>
    <xf numFmtId="38" fontId="32" fillId="0" borderId="1" xfId="1" applyNumberFormat="1" applyFont="1" applyBorder="1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/>
    <xf numFmtId="0" fontId="34" fillId="0" borderId="0" xfId="0" applyFont="1" applyAlignment="1">
      <alignment wrapText="1"/>
    </xf>
    <xf numFmtId="0" fontId="33" fillId="0" borderId="1" xfId="0" applyFont="1" applyBorder="1" applyAlignment="1">
      <alignment wrapText="1"/>
    </xf>
    <xf numFmtId="164" fontId="33" fillId="33" borderId="0" xfId="1" applyNumberFormat="1" applyFont="1" applyFill="1" applyAlignment="1">
      <alignment wrapText="1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33" borderId="0" xfId="0" applyFont="1" applyFill="1" applyAlignment="1">
      <alignment horizontal="right" wrapText="1"/>
    </xf>
    <xf numFmtId="0" fontId="33" fillId="0" borderId="1" xfId="0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wrapText="1"/>
    </xf>
    <xf numFmtId="164" fontId="33" fillId="0" borderId="1" xfId="1" applyNumberFormat="1" applyFont="1" applyBorder="1" applyAlignment="1">
      <alignment wrapText="1"/>
    </xf>
    <xf numFmtId="0" fontId="33" fillId="0" borderId="0" xfId="0" applyFont="1"/>
    <xf numFmtId="0" fontId="23" fillId="0" borderId="1" xfId="0" applyFont="1" applyFill="1" applyBorder="1" applyAlignment="1">
      <alignment horizontal="center"/>
    </xf>
    <xf numFmtId="0" fontId="36" fillId="0" borderId="1" xfId="56" applyFont="1" applyFill="1" applyBorder="1" applyAlignment="1">
      <alignment horizontal="left" vertical="center" wrapText="1"/>
    </xf>
    <xf numFmtId="164" fontId="36" fillId="0" borderId="1" xfId="56" applyNumberFormat="1" applyFont="1" applyFill="1" applyBorder="1" applyAlignment="1">
      <alignment horizontal="left" vertical="center" wrapText="1"/>
    </xf>
    <xf numFmtId="164" fontId="36" fillId="0" borderId="1" xfId="56" applyNumberFormat="1" applyFont="1" applyFill="1" applyBorder="1" applyAlignment="1">
      <alignment vertical="center"/>
    </xf>
    <xf numFmtId="167" fontId="36" fillId="0" borderId="1" xfId="56" applyNumberFormat="1" applyFont="1" applyFill="1" applyBorder="1" applyAlignment="1">
      <alignment horizontal="left" wrapText="1"/>
    </xf>
    <xf numFmtId="0" fontId="36" fillId="0" borderId="1" xfId="56" applyFont="1" applyFill="1" applyBorder="1"/>
    <xf numFmtId="0" fontId="36" fillId="0" borderId="1" xfId="56" applyFont="1" applyFill="1" applyBorder="1" applyAlignment="1">
      <alignment vertical="center" wrapText="1"/>
    </xf>
    <xf numFmtId="0" fontId="36" fillId="0" borderId="0" xfId="56" applyFont="1"/>
    <xf numFmtId="0" fontId="32" fillId="33" borderId="0" xfId="0" applyFont="1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164" fontId="22" fillId="34" borderId="1" xfId="1" applyNumberFormat="1" applyFont="1" applyFill="1" applyBorder="1" applyAlignment="1">
      <alignment vertical="center"/>
    </xf>
    <xf numFmtId="0" fontId="4" fillId="0" borderId="0" xfId="0" applyFont="1" applyFill="1"/>
  </cellXfs>
  <cellStyles count="57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10"/>
    <cellStyle name="Calculation 2" xfId="14"/>
    <cellStyle name="Check Cell 2" xfId="16"/>
    <cellStyle name="Comma" xfId="1" builtinId="3"/>
    <cellStyle name="Comma [0] 2" xfId="51"/>
    <cellStyle name="Comma 2" xfId="2"/>
    <cellStyle name="Comma 3" xfId="46"/>
    <cellStyle name="Comma 3 2" xfId="49"/>
    <cellStyle name="Comma 4" xfId="50"/>
    <cellStyle name="Currency [0] 2" xfId="52"/>
    <cellStyle name="Currency 2" xfId="53"/>
    <cellStyle name="Currency 3" xfId="54"/>
    <cellStyle name="Explanatory Text 2" xfId="18"/>
    <cellStyle name="Good 2" xfId="9"/>
    <cellStyle name="Heading 1 2" xfId="5"/>
    <cellStyle name="Heading 2 2" xfId="6"/>
    <cellStyle name="Heading 3 2" xfId="7"/>
    <cellStyle name="Heading 4 2" xfId="8"/>
    <cellStyle name="Hyperlink" xfId="56" builtinId="8"/>
    <cellStyle name="Input 2" xfId="12"/>
    <cellStyle name="Linked Cell 2" xfId="15"/>
    <cellStyle name="Neutral 2" xfId="11"/>
    <cellStyle name="Normal" xfId="0" builtinId="0"/>
    <cellStyle name="Normal 2" xfId="45"/>
    <cellStyle name="Normal 3" xfId="44"/>
    <cellStyle name="Normal 3 2" xfId="47"/>
    <cellStyle name="Normal 4" xfId="48"/>
    <cellStyle name="Note" xfId="3" builtinId="10" customBuiltin="1"/>
    <cellStyle name="Output 2" xfId="13"/>
    <cellStyle name="Percent 2" xfId="55"/>
    <cellStyle name="Title 2" xfId="4"/>
    <cellStyle name="Total 2" xfId="19"/>
    <cellStyle name="Warning Text 2" xfId="17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9.xml"/><Relationship Id="rId79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4.xml"/><Relationship Id="rId77" Type="http://schemas.openxmlformats.org/officeDocument/2006/relationships/externalLink" Target="externalLinks/externalLink1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7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5.xml"/><Relationship Id="rId75" Type="http://schemas.openxmlformats.org/officeDocument/2006/relationships/externalLink" Target="externalLinks/externalLink10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8.xml"/><Relationship Id="rId78" Type="http://schemas.openxmlformats.org/officeDocument/2006/relationships/externalLink" Target="externalLinks/externalLink13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EONMAR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IG%20C%20H&#192;%20N&#7896;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BIG%20C%20TP.HCM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COOP%20FOOD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LOTT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LOCALM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IMEX%20&#272;&#192;%20N&#7858;NG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I%20GON%20H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&#7878;T%20&#221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EU%20THI%20HA%20NOI-CONG%20NO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&#193;CH%20T&#205;N%20(LALANOW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N%20TI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EON%20CITIMART-CONG%20N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EON%20CITIMART-CONG%20N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g no 2016 -doi chieu"/>
      <sheetName val="Sheet1"/>
      <sheetName val="2016"/>
      <sheetName val="T11.2016"/>
      <sheetName val="T12.2016"/>
      <sheetName val="T1.2017"/>
      <sheetName val="T2.2017"/>
      <sheetName val="T2.2017 HN"/>
      <sheetName val="T3.2017"/>
      <sheetName val="T3.2017 HN"/>
      <sheetName val="TH4"/>
      <sheetName val="AC HN T5.2017"/>
      <sheetName val="AC CITIMART T5.2017"/>
      <sheetName val="T6-2017"/>
      <sheetName val="T7-2017"/>
      <sheetName val="T7-2017 HÀ NỘI"/>
      <sheetName val="T8-2017"/>
      <sheetName val="T9-2017"/>
      <sheetName val="T10.2017"/>
      <sheetName val="T11.2017"/>
      <sheetName val="T12"/>
      <sheetName val="T1-2018"/>
      <sheetName val="T2-2018"/>
      <sheetName val="T3-2018"/>
      <sheetName val="T4-2018"/>
      <sheetName val="T5-2018"/>
      <sheetName val="T6-2018"/>
      <sheetName val="T7-2018"/>
      <sheetName val="T8-2019"/>
      <sheetName val="T9-2018"/>
      <sheetName val="T10,2018"/>
      <sheetName val="T11"/>
      <sheetName val="T12-2018"/>
      <sheetName val="T1-2019"/>
      <sheetName val="T2-19"/>
      <sheetName val="T3-2019"/>
      <sheetName val="T4-2019"/>
      <sheetName val="T5-2019"/>
      <sheetName val="T6-2019"/>
      <sheetName val="T7-2019"/>
      <sheetName val="T8-19"/>
      <sheetName val="T9-2019"/>
      <sheetName val="T10-19"/>
      <sheetName val="T11-19"/>
      <sheetName val="T12-19"/>
      <sheetName val="T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T1-21"/>
      <sheetName val="T2-21"/>
      <sheetName val="T3-21"/>
      <sheetName val="T4-2021"/>
      <sheetName val="T5-2021"/>
      <sheetName val="T6-2021"/>
      <sheetName val="T7-2021"/>
      <sheetName val="T8-21"/>
      <sheetName val="T9-21"/>
      <sheetName val="T10-21"/>
      <sheetName val="T11-21"/>
      <sheetName val="T12-21"/>
      <sheetName val="Gởi siêu thị"/>
      <sheetName val="Danh mục"/>
      <sheetName val="T01-2022"/>
      <sheetName val="T02-2022"/>
      <sheetName val="AEONM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494">
          <cell r="E494">
            <v>746137824</v>
          </cell>
        </row>
      </sheetData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1.2016"/>
      <sheetName val="T12.2016"/>
      <sheetName val="T1.2017"/>
      <sheetName val="T2.2017"/>
      <sheetName val="T3.2017"/>
      <sheetName val="TH4"/>
      <sheetName val="T5.2017"/>
      <sheetName val="T6.2017"/>
      <sheetName val="T7-2017"/>
      <sheetName val="T8-2017"/>
      <sheetName val="T9-2017"/>
      <sheetName val="T10.2017"/>
      <sheetName val="T11.2017"/>
      <sheetName val="T12"/>
      <sheetName val="T1-2018"/>
      <sheetName val="t2-2018"/>
      <sheetName val="T3-2018"/>
      <sheetName val="T4-2018"/>
      <sheetName val="T5-2018"/>
      <sheetName val="T6-2018"/>
      <sheetName val="T7-2018"/>
      <sheetName val="T8-2018"/>
      <sheetName val="T9"/>
      <sheetName val="T10"/>
      <sheetName val="T11"/>
      <sheetName val="T12-2018"/>
      <sheetName val="t1-2019"/>
      <sheetName val="t2-2019"/>
      <sheetName val="T3-2019"/>
      <sheetName val="T4-2019"/>
      <sheetName val="T5-2019"/>
      <sheetName val="T6-2019"/>
      <sheetName val="T7-2019"/>
      <sheetName val="T8"/>
      <sheetName val="T9-19"/>
      <sheetName val="T10-2019"/>
      <sheetName val="T11-19"/>
      <sheetName val="T12-19"/>
      <sheetName val="T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Danh mục"/>
      <sheetName val="EBS_05-01-2022"/>
      <sheetName val="EBS_15-01-2022"/>
      <sheetName val="EBS_15-02-2022"/>
      <sheetName val="T1-21"/>
      <sheetName val="T2-21"/>
      <sheetName val="T3-21"/>
      <sheetName val="T4-21"/>
      <sheetName val="T5-21"/>
      <sheetName val="T6-21"/>
      <sheetName val="T7-21"/>
      <sheetName val="T8-21"/>
      <sheetName val="T9-21"/>
      <sheetName val="Sheet2"/>
      <sheetName val="T10-21"/>
      <sheetName val="T11-21"/>
      <sheetName val="T12-21"/>
      <sheetName val="NĂM 2021"/>
      <sheetName val="T01-2022"/>
      <sheetName val="T02-2022"/>
      <sheetName val="T03-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4">
          <cell r="J4">
            <v>786030216</v>
          </cell>
        </row>
      </sheetData>
      <sheetData sheetId="69" refreshError="1">
        <row r="4">
          <cell r="J4">
            <v>51938528</v>
          </cell>
        </row>
      </sheetData>
      <sheetData sheetId="70" refreshError="1">
        <row r="4">
          <cell r="J4">
            <v>33867047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1.2016"/>
      <sheetName val="T12.2016"/>
      <sheetName val="T1.2017"/>
      <sheetName val="T2.2017"/>
      <sheetName val="T3.2017"/>
      <sheetName val="TH4"/>
      <sheetName val="T5.2017"/>
      <sheetName val="T6.2017"/>
      <sheetName val="T7-2017"/>
      <sheetName val="T8-2017"/>
      <sheetName val="T9-2017"/>
      <sheetName val="T10.2017"/>
      <sheetName val="T11.2017"/>
      <sheetName val="T12"/>
      <sheetName val="T1-2018"/>
      <sheetName val="t2-2018"/>
      <sheetName val="T3-2018"/>
      <sheetName val="T4-2018"/>
      <sheetName val="T5-2018"/>
      <sheetName val="T6-2018"/>
      <sheetName val="T7-2018"/>
      <sheetName val="T8-2018"/>
      <sheetName val="T9"/>
      <sheetName val="T10"/>
      <sheetName val="T11"/>
      <sheetName val="T12-2018"/>
      <sheetName val="t1-2019"/>
      <sheetName val="t2-2019"/>
      <sheetName val="T3-2019"/>
      <sheetName val="T4-2019"/>
      <sheetName val="T5-2019"/>
      <sheetName val="T6-2019"/>
      <sheetName val="T7-2019"/>
      <sheetName val="T8"/>
      <sheetName val="T9-19"/>
      <sheetName val="T10-2019"/>
      <sheetName val="T11-19"/>
      <sheetName val="T12-19"/>
      <sheetName val="T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Danh mục"/>
      <sheetName val="EBS_05-01-2022"/>
      <sheetName val="EBS_15-01-2022"/>
      <sheetName val="EBS_15-02-2022"/>
      <sheetName val="T1-21"/>
      <sheetName val="T2-21"/>
      <sheetName val="T3-21"/>
      <sheetName val="T4-21"/>
      <sheetName val="T5-21"/>
      <sheetName val="T6-21"/>
      <sheetName val="T7-21"/>
      <sheetName val="T8-21"/>
      <sheetName val="T9-21"/>
      <sheetName val="Sheet2"/>
      <sheetName val="T10-21"/>
      <sheetName val="T11-21"/>
      <sheetName val="T12-21"/>
      <sheetName val="NĂM 2021"/>
      <sheetName val="T01-2022"/>
      <sheetName val="T02-2022"/>
      <sheetName val="T03-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4">
          <cell r="J4">
            <v>786030216</v>
          </cell>
        </row>
      </sheetData>
      <sheetData sheetId="69" refreshError="1"/>
      <sheetData sheetId="7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2.2016"/>
      <sheetName val="T1.2017"/>
      <sheetName val="T2.2017"/>
      <sheetName val="T3.2017"/>
      <sheetName val="T4.2017"/>
      <sheetName val="T5.2017"/>
      <sheetName val="T6.2017"/>
      <sheetName val="T7.2017"/>
      <sheetName val="T8.2017"/>
      <sheetName val="T9-2017"/>
      <sheetName val="T10.2017"/>
      <sheetName val="T11.2017"/>
      <sheetName val="12"/>
      <sheetName val="T1-2018"/>
      <sheetName val="T2-2018"/>
      <sheetName val="T3-2018"/>
      <sheetName val="T4.2018"/>
      <sheetName val="t5.2018"/>
      <sheetName val="T6-2018"/>
      <sheetName val="T7-2018"/>
      <sheetName val="T8,2018"/>
      <sheetName val="T9"/>
      <sheetName val="T10"/>
      <sheetName val="T11"/>
      <sheetName val="t12"/>
      <sheetName val="T1-2019"/>
      <sheetName val="T2-2019"/>
      <sheetName val="T3-19"/>
      <sheetName val="T4-2019"/>
      <sheetName val="T5-19"/>
      <sheetName val="Tháng 6 - 2019"/>
      <sheetName val="T7-2019"/>
      <sheetName val="T8-2019"/>
      <sheetName val="T9-2019"/>
      <sheetName val="T10-2019"/>
      <sheetName val="T11-19"/>
      <sheetName val="T12-19"/>
      <sheetName val="T0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T1-21"/>
      <sheetName val="T2-21"/>
      <sheetName val="T3-21"/>
      <sheetName val="T4-21"/>
      <sheetName val="T5-21"/>
      <sheetName val="T6-21"/>
      <sheetName val="T7-21"/>
      <sheetName val="T8-21"/>
      <sheetName val="T9-21"/>
      <sheetName val="T10-21"/>
      <sheetName val="Danh mục"/>
      <sheetName val="T11-21"/>
      <sheetName val="T12-21"/>
      <sheetName val="Sheet1"/>
      <sheetName val="TỔNG CN 2021"/>
      <sheetName val="T01-22"/>
      <sheetName val="T02-22"/>
      <sheetName val="T03-22"/>
      <sheetName val="T4.2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4">
          <cell r="I4">
            <v>1062514748</v>
          </cell>
          <cell r="J4">
            <v>0</v>
          </cell>
        </row>
      </sheetData>
      <sheetData sheetId="65" refreshError="1">
        <row r="4">
          <cell r="I4">
            <v>227744158</v>
          </cell>
          <cell r="J4">
            <v>0</v>
          </cell>
        </row>
      </sheetData>
      <sheetData sheetId="66" refreshError="1">
        <row r="4">
          <cell r="I4">
            <v>392090181</v>
          </cell>
          <cell r="J4">
            <v>0</v>
          </cell>
        </row>
      </sheetData>
      <sheetData sheetId="6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.2016"/>
      <sheetName val="T12.2016"/>
      <sheetName val="2017"/>
      <sheetName val="2018-2021"/>
      <sheetName val="2022"/>
      <sheetName val="T10-21"/>
      <sheetName val="T11-21"/>
      <sheetName val="T02-2022"/>
      <sheetName val="T03-2022"/>
      <sheetName val="T11.2016"/>
      <sheetName val="T1.2017"/>
      <sheetName val="T2.2017"/>
      <sheetName val="T3.2017"/>
      <sheetName val="T4.2017"/>
      <sheetName val="T5.2017"/>
      <sheetName val="T6.2017"/>
      <sheetName val="T7.2017"/>
      <sheetName val="T8.2017"/>
      <sheetName val="T9.2017"/>
      <sheetName val="T10.2017"/>
      <sheetName val="T11.2017"/>
      <sheetName val="T12"/>
      <sheetName val="T01-2018"/>
      <sheetName val="T2-2018"/>
      <sheetName val="T3-2018"/>
      <sheetName val="T4.2018"/>
      <sheetName val="T5-2018"/>
      <sheetName val="T6-2018"/>
      <sheetName val="T7-2018"/>
      <sheetName val="T8-2018"/>
      <sheetName val="T9-2018"/>
      <sheetName val="T10-2018"/>
      <sheetName val="T11-2018"/>
      <sheetName val="T12-2018"/>
      <sheetName val="T1-2019"/>
      <sheetName val="T2-2019"/>
      <sheetName val="T3-2019"/>
      <sheetName val="T4-19"/>
      <sheetName val="T5-2019"/>
      <sheetName val="T6-2019"/>
      <sheetName val="T7-2019"/>
      <sheetName val="T8-2019"/>
      <sheetName val="T9-2019"/>
      <sheetName val="T10-19"/>
      <sheetName val="T11-19"/>
      <sheetName val="T12-19"/>
      <sheetName val="T1-2020"/>
      <sheetName val="T2-2020"/>
      <sheetName val="T3-2020"/>
      <sheetName val="T4-2020"/>
      <sheetName val="T05-2020"/>
      <sheetName val="T6-2020"/>
      <sheetName val="T7-2020"/>
      <sheetName val="T8-2020"/>
      <sheetName val="T9-2020"/>
      <sheetName val="T10-2020"/>
      <sheetName val="T11-2020"/>
      <sheetName val="T12-2020"/>
      <sheetName val="T1-21"/>
      <sheetName val="T2-21"/>
      <sheetName val="T3-21"/>
      <sheetName val="T4-21"/>
      <sheetName val="T5-21"/>
      <sheetName val="T6-21"/>
      <sheetName val="T7-21"/>
      <sheetName val="T8-21"/>
      <sheetName val="T9-21"/>
      <sheetName val="Danh mụ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J4">
            <v>70583376</v>
          </cell>
        </row>
      </sheetData>
      <sheetData sheetId="8">
        <row r="4">
          <cell r="J4">
            <v>96099034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H4">
            <v>17648091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.2016"/>
      <sheetName val="T12.2016"/>
      <sheetName val="2017"/>
      <sheetName val="2018-2021"/>
      <sheetName val="2022"/>
    </sheetNames>
    <sheetDataSet>
      <sheetData sheetId="0"/>
      <sheetData sheetId="1"/>
      <sheetData sheetId="2"/>
      <sheetData sheetId="3">
        <row r="4">
          <cell r="H4">
            <v>19862832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 HD"/>
      <sheetName val="2020_2021"/>
      <sheetName val="2019"/>
      <sheetName val="Danh mục"/>
      <sheetName val="2022"/>
    </sheetNames>
    <sheetDataSet>
      <sheetData sheetId="0" refreshError="1"/>
      <sheetData sheetId="1" refreshError="1">
        <row r="4">
          <cell r="I4">
            <v>41414985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nợ"/>
      <sheetName val="07-04 đến 18-10-2021"/>
      <sheetName val="07-04 đến 31-12-2021"/>
      <sheetName val="01-10 đến 31-12"/>
      <sheetName val="Compatibility Report"/>
    </sheetNames>
    <sheetDataSet>
      <sheetData sheetId="0" refreshError="1">
        <row r="4">
          <cell r="H4">
            <v>107321709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2018-2022"/>
      <sheetName val="2022"/>
    </sheetNames>
    <sheetDataSet>
      <sheetData sheetId="0" refreshError="1"/>
      <sheetData sheetId="1" refreshError="1">
        <row r="5">
          <cell r="H5">
            <v>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1-T12.21"/>
      <sheetName val="NĂM 2022"/>
    </sheetNames>
    <sheetDataSet>
      <sheetData sheetId="0">
        <row r="4">
          <cell r="H4">
            <v>0</v>
          </cell>
        </row>
        <row r="8">
          <cell r="H8">
            <v>4515281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_hang"/>
      <sheetName val="Bảng kê"/>
    </sheetNames>
    <sheetDataSet>
      <sheetData sheetId="0">
        <row r="4">
          <cell r="J4">
            <v>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g no 2016 -doi chieu"/>
      <sheetName val="Sheet1"/>
      <sheetName val="2016"/>
      <sheetName val="T11.2016"/>
      <sheetName val="T12.2016"/>
      <sheetName val="T1.2017"/>
      <sheetName val="T2.2017"/>
      <sheetName val="T2.2017 HN"/>
      <sheetName val="T3.2017"/>
      <sheetName val="T3.2017 HN"/>
      <sheetName val="TH4"/>
      <sheetName val="AC HN T5.2017"/>
      <sheetName val="AC CITIMART T5.2017"/>
      <sheetName val="T6-2017"/>
      <sheetName val="T7-2017"/>
      <sheetName val="T7-2017 HÀ NỘI"/>
      <sheetName val="T8-2017"/>
      <sheetName val="T9-2017"/>
      <sheetName val="T10.2017"/>
      <sheetName val="T11.2017"/>
      <sheetName val="T12"/>
      <sheetName val="T1-2018"/>
      <sheetName val="T2-2018"/>
      <sheetName val="T3-2018"/>
      <sheetName val="T4-2018"/>
      <sheetName val="T5-2018"/>
      <sheetName val="T6-2018"/>
      <sheetName val="T7-2018"/>
      <sheetName val="T8-2019"/>
      <sheetName val="T9-2018"/>
      <sheetName val="T10,2018"/>
      <sheetName val="T11"/>
      <sheetName val="T12-2018"/>
      <sheetName val="T1-2019"/>
      <sheetName val="T2-19"/>
      <sheetName val="T3-2019"/>
      <sheetName val="T4-2019"/>
      <sheetName val="T5-2019"/>
      <sheetName val="T6-2019"/>
      <sheetName val="T7-2019"/>
      <sheetName val="T8-19"/>
      <sheetName val="T9-2019"/>
      <sheetName val="T10-19"/>
      <sheetName val="T11-19"/>
      <sheetName val="T12-19"/>
      <sheetName val="T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T1-21"/>
      <sheetName val="T2-21"/>
      <sheetName val="T3-21"/>
      <sheetName val="T4-2021"/>
      <sheetName val="T5-2021"/>
      <sheetName val="T6-2021"/>
      <sheetName val="T7-2021"/>
      <sheetName val="T8-21"/>
      <sheetName val="T9-21"/>
      <sheetName val="T10-21"/>
      <sheetName val="T11-21"/>
      <sheetName val="T12-21"/>
      <sheetName val="TỔNG CN 2020_2021"/>
      <sheetName val="Danh mục"/>
      <sheetName val="T01-2022"/>
      <sheetName val="T02-2022"/>
      <sheetName val="T03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J4">
            <v>93818973</v>
          </cell>
        </row>
      </sheetData>
      <sheetData sheetId="72">
        <row r="4">
          <cell r="J4">
            <v>46495559</v>
          </cell>
        </row>
      </sheetData>
      <sheetData sheetId="73">
        <row r="4">
          <cell r="J4">
            <v>41943839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g no 2016 -doi chieu"/>
      <sheetName val="Sheet1"/>
      <sheetName val="2016"/>
      <sheetName val="T11.2016"/>
      <sheetName val="T12.2016"/>
      <sheetName val="T1.2017"/>
      <sheetName val="T2.2017"/>
      <sheetName val="T2.2017 HN"/>
      <sheetName val="T3.2017"/>
      <sheetName val="T3.2017 HN"/>
      <sheetName val="TH4"/>
      <sheetName val="AC HN T5.2017"/>
      <sheetName val="AC CITIMART T5.2017"/>
      <sheetName val="T6-2017"/>
      <sheetName val="T7-2017"/>
      <sheetName val="T7-2017 HÀ NỘI"/>
      <sheetName val="T8-2017"/>
      <sheetName val="T9-2017"/>
      <sheetName val="T10.2017"/>
      <sheetName val="T11.2017"/>
      <sheetName val="T12"/>
      <sheetName val="T1-2018"/>
      <sheetName val="T2-2018"/>
      <sheetName val="T3-2018"/>
      <sheetName val="T4-2018"/>
      <sheetName val="T5-2018"/>
      <sheetName val="T6-2018"/>
      <sheetName val="T7-2018"/>
      <sheetName val="T8-2019"/>
      <sheetName val="T9-2018"/>
      <sheetName val="T10,2018"/>
      <sheetName val="T11"/>
      <sheetName val="T12-2018"/>
      <sheetName val="T1-2019"/>
      <sheetName val="T2-19"/>
      <sheetName val="T3-2019"/>
      <sheetName val="T4-2019"/>
      <sheetName val="T5-2019"/>
      <sheetName val="T6-2019"/>
      <sheetName val="T7-2019"/>
      <sheetName val="T8-19"/>
      <sheetName val="T9-2019"/>
      <sheetName val="T10-19"/>
      <sheetName val="T11-19"/>
      <sheetName val="T12-19"/>
      <sheetName val="T1-2020"/>
      <sheetName val="T2-2020"/>
      <sheetName val="T3-2020"/>
      <sheetName val="T4-2020"/>
      <sheetName val="T5-2020"/>
      <sheetName val="T6-2020"/>
      <sheetName val="T7-2020"/>
      <sheetName val="T8-2020"/>
      <sheetName val="T9-2020"/>
      <sheetName val="T10-2020"/>
      <sheetName val="T11-2020"/>
      <sheetName val="T12-2020"/>
      <sheetName val="T1-21"/>
      <sheetName val="T2-21"/>
      <sheetName val="T3-21"/>
      <sheetName val="T4-2021"/>
      <sheetName val="T5-2021"/>
      <sheetName val="T6-2021"/>
      <sheetName val="T7-2021"/>
      <sheetName val="T8-21"/>
      <sheetName val="T9-21"/>
      <sheetName val="T10-21"/>
      <sheetName val="T11-21"/>
      <sheetName val="T12-21"/>
      <sheetName val="TỔNG CN 2020_2021"/>
      <sheetName val="Danh mục"/>
      <sheetName val="T01-2022"/>
      <sheetName val="T02-2022"/>
      <sheetName val="T03-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54"/>
  <sheetViews>
    <sheetView workbookViewId="0">
      <selection activeCell="D7" sqref="C7:D7"/>
    </sheetView>
  </sheetViews>
  <sheetFormatPr defaultColWidth="9.140625" defaultRowHeight="15" x14ac:dyDescent="0.25"/>
  <cols>
    <col min="1" max="1" width="6.140625" style="42" customWidth="1"/>
    <col min="2" max="2" width="52.42578125" style="42" customWidth="1"/>
    <col min="3" max="3" width="22.5703125" style="42" customWidth="1"/>
    <col min="4" max="16384" width="9.140625" style="42"/>
  </cols>
  <sheetData>
    <row r="2" spans="1:5" s="43" customFormat="1" ht="15.6" x14ac:dyDescent="0.25">
      <c r="C2" s="44">
        <f>SUBTOTAL(9,C4:C54)</f>
        <v>973255744.48000002</v>
      </c>
    </row>
    <row r="3" spans="1:5" ht="15.75" x14ac:dyDescent="0.25">
      <c r="A3" s="18" t="s">
        <v>55</v>
      </c>
      <c r="B3" s="18" t="s">
        <v>56</v>
      </c>
      <c r="C3" s="19">
        <v>2021</v>
      </c>
    </row>
    <row r="4" spans="1:5" ht="15.75" x14ac:dyDescent="0.25">
      <c r="A4" s="22">
        <v>1</v>
      </c>
      <c r="B4" s="9" t="s">
        <v>36</v>
      </c>
      <c r="C4" s="3">
        <f>'TONG CONG NO_2022'!C11</f>
        <v>19862832</v>
      </c>
      <c r="D4" s="42" t="s">
        <v>88</v>
      </c>
    </row>
    <row r="5" spans="1:5" ht="15.6" x14ac:dyDescent="0.25">
      <c r="A5" s="22">
        <v>2</v>
      </c>
      <c r="B5" s="3" t="s">
        <v>21</v>
      </c>
      <c r="C5" s="3">
        <v>185540788.85000002</v>
      </c>
      <c r="D5" s="42" t="s">
        <v>88</v>
      </c>
    </row>
    <row r="6" spans="1:5" ht="15.75" x14ac:dyDescent="0.25">
      <c r="A6" s="22">
        <v>3</v>
      </c>
      <c r="B6" s="3" t="s">
        <v>17</v>
      </c>
      <c r="C6" s="3">
        <v>422724403</v>
      </c>
      <c r="D6" s="42" t="s">
        <v>88</v>
      </c>
      <c r="E6" s="42" t="s">
        <v>143</v>
      </c>
    </row>
    <row r="7" spans="1:5" ht="15.75" x14ac:dyDescent="0.25">
      <c r="A7" s="22">
        <v>4</v>
      </c>
      <c r="B7" s="41" t="s">
        <v>18</v>
      </c>
      <c r="C7" s="41">
        <f>'TONG CONG NO_2022'!C14</f>
        <v>41414985</v>
      </c>
      <c r="D7" s="46" t="s">
        <v>88</v>
      </c>
      <c r="E7" s="46" t="s">
        <v>90</v>
      </c>
    </row>
    <row r="8" spans="1:5" ht="15.6" x14ac:dyDescent="0.25">
      <c r="A8" s="22">
        <v>5</v>
      </c>
      <c r="B8" s="10" t="s">
        <v>37</v>
      </c>
      <c r="C8" s="3">
        <v>0</v>
      </c>
      <c r="D8" s="42" t="s">
        <v>145</v>
      </c>
    </row>
    <row r="9" spans="1:5" ht="15.75" x14ac:dyDescent="0.25">
      <c r="A9" s="22">
        <v>6</v>
      </c>
      <c r="B9" s="10" t="s">
        <v>38</v>
      </c>
      <c r="C9" s="3">
        <f>'TONG CONG NO_2022'!C16</f>
        <v>17648091</v>
      </c>
      <c r="D9" s="42" t="s">
        <v>88</v>
      </c>
      <c r="E9" s="76" t="s">
        <v>144</v>
      </c>
    </row>
    <row r="10" spans="1:5" ht="15.6" x14ac:dyDescent="0.25">
      <c r="A10" s="22">
        <v>7</v>
      </c>
      <c r="B10" s="10" t="s">
        <v>39</v>
      </c>
      <c r="C10" s="3">
        <v>0</v>
      </c>
    </row>
    <row r="11" spans="1:5" ht="15.75" x14ac:dyDescent="0.25">
      <c r="A11" s="22">
        <v>8</v>
      </c>
      <c r="B11" s="41" t="s">
        <v>40</v>
      </c>
      <c r="C11" s="41">
        <f>'TONG CONG NO_2022'!C19</f>
        <v>0</v>
      </c>
    </row>
    <row r="12" spans="1:5" ht="15.75" x14ac:dyDescent="0.25">
      <c r="A12" s="22">
        <v>9</v>
      </c>
      <c r="B12" s="45" t="s">
        <v>41</v>
      </c>
      <c r="C12" s="41">
        <v>53681153.100000001</v>
      </c>
      <c r="D12" s="46" t="s">
        <v>88</v>
      </c>
      <c r="E12" s="46" t="s">
        <v>90</v>
      </c>
    </row>
    <row r="13" spans="1:5" ht="15.6" x14ac:dyDescent="0.25">
      <c r="A13" s="22">
        <v>10</v>
      </c>
      <c r="B13" s="3" t="s">
        <v>19</v>
      </c>
      <c r="C13" s="3">
        <v>27587404</v>
      </c>
    </row>
    <row r="14" spans="1:5" ht="15.6" x14ac:dyDescent="0.25">
      <c r="A14" s="22">
        <v>11</v>
      </c>
      <c r="B14" s="11" t="s">
        <v>81</v>
      </c>
      <c r="C14" s="3">
        <v>0</v>
      </c>
      <c r="E14" s="42" t="s">
        <v>89</v>
      </c>
    </row>
    <row r="15" spans="1:5" ht="15.75" x14ac:dyDescent="0.25">
      <c r="A15" s="22">
        <v>12</v>
      </c>
      <c r="B15" s="11" t="s">
        <v>43</v>
      </c>
      <c r="C15" s="3">
        <v>0</v>
      </c>
    </row>
    <row r="16" spans="1:5" ht="15.75" x14ac:dyDescent="0.25">
      <c r="A16" s="22">
        <v>13</v>
      </c>
      <c r="B16" s="11" t="s">
        <v>44</v>
      </c>
      <c r="C16" s="3">
        <v>0</v>
      </c>
    </row>
    <row r="17" spans="1:3" ht="15.75" x14ac:dyDescent="0.25">
      <c r="A17" s="22">
        <v>14</v>
      </c>
      <c r="B17" s="11" t="s">
        <v>45</v>
      </c>
      <c r="C17" s="3">
        <v>0</v>
      </c>
    </row>
    <row r="18" spans="1:3" ht="15.75" x14ac:dyDescent="0.25">
      <c r="A18" s="22">
        <v>15</v>
      </c>
      <c r="B18" s="11" t="s">
        <v>46</v>
      </c>
      <c r="C18" s="3">
        <v>1179255</v>
      </c>
    </row>
    <row r="19" spans="1:3" ht="15.75" x14ac:dyDescent="0.25">
      <c r="A19" s="22">
        <v>16</v>
      </c>
      <c r="B19" s="11" t="s">
        <v>42</v>
      </c>
      <c r="C19" s="3">
        <v>0</v>
      </c>
    </row>
    <row r="20" spans="1:3" ht="15.75" x14ac:dyDescent="0.25">
      <c r="A20" s="22">
        <v>17</v>
      </c>
      <c r="B20" s="3" t="s">
        <v>65</v>
      </c>
      <c r="C20" s="3">
        <v>0</v>
      </c>
    </row>
    <row r="21" spans="1:3" ht="15.75" x14ac:dyDescent="0.25">
      <c r="A21" s="22">
        <v>18</v>
      </c>
      <c r="B21" s="11" t="s">
        <v>63</v>
      </c>
      <c r="C21" s="3">
        <v>0</v>
      </c>
    </row>
    <row r="22" spans="1:3" ht="15.75" x14ac:dyDescent="0.25">
      <c r="A22" s="22">
        <v>19</v>
      </c>
      <c r="B22" s="3" t="s">
        <v>47</v>
      </c>
      <c r="C22" s="3">
        <v>14284791.25</v>
      </c>
    </row>
    <row r="23" spans="1:3" ht="15.75" x14ac:dyDescent="0.25">
      <c r="A23" s="22">
        <v>20</v>
      </c>
      <c r="B23" s="11" t="s">
        <v>66</v>
      </c>
      <c r="C23" s="3">
        <v>10526205</v>
      </c>
    </row>
    <row r="24" spans="1:3" ht="15.75" x14ac:dyDescent="0.25">
      <c r="A24" s="22">
        <v>21</v>
      </c>
      <c r="B24" s="11" t="s">
        <v>67</v>
      </c>
      <c r="C24" s="3">
        <v>9605505</v>
      </c>
    </row>
    <row r="25" spans="1:3" ht="15.75" x14ac:dyDescent="0.25">
      <c r="A25" s="22">
        <v>22</v>
      </c>
      <c r="B25" s="11" t="s">
        <v>68</v>
      </c>
      <c r="C25" s="3">
        <v>5352123</v>
      </c>
    </row>
    <row r="26" spans="1:3" ht="15.75" x14ac:dyDescent="0.25">
      <c r="A26" s="22">
        <v>23</v>
      </c>
      <c r="B26" s="11" t="s">
        <v>69</v>
      </c>
      <c r="C26" s="3">
        <v>0</v>
      </c>
    </row>
    <row r="27" spans="1:3" ht="15.75" x14ac:dyDescent="0.25">
      <c r="A27" s="22">
        <v>24</v>
      </c>
      <c r="B27" s="11" t="s">
        <v>70</v>
      </c>
      <c r="C27" s="3">
        <v>4247970</v>
      </c>
    </row>
    <row r="28" spans="1:3" ht="15.75" x14ac:dyDescent="0.25">
      <c r="A28" s="22">
        <v>25</v>
      </c>
      <c r="B28" s="11" t="s">
        <v>71</v>
      </c>
      <c r="C28" s="3">
        <v>18582155</v>
      </c>
    </row>
    <row r="29" spans="1:3" ht="15.75" x14ac:dyDescent="0.25">
      <c r="A29" s="22">
        <v>26</v>
      </c>
      <c r="B29" s="11" t="s">
        <v>72</v>
      </c>
      <c r="C29" s="3">
        <v>28943452</v>
      </c>
    </row>
    <row r="30" spans="1:3" ht="15.75" x14ac:dyDescent="0.25">
      <c r="A30" s="22">
        <v>27</v>
      </c>
      <c r="B30" s="11" t="s">
        <v>73</v>
      </c>
      <c r="C30" s="3">
        <v>6160460</v>
      </c>
    </row>
    <row r="31" spans="1:3" ht="15.75" x14ac:dyDescent="0.25">
      <c r="A31" s="22">
        <v>28</v>
      </c>
      <c r="B31" s="11" t="s">
        <v>74</v>
      </c>
      <c r="C31" s="3">
        <v>0</v>
      </c>
    </row>
    <row r="32" spans="1:3" ht="15.75" x14ac:dyDescent="0.25">
      <c r="A32" s="22">
        <v>29</v>
      </c>
      <c r="B32" s="11" t="s">
        <v>76</v>
      </c>
      <c r="C32" s="3">
        <v>0</v>
      </c>
    </row>
    <row r="33" spans="1:3" ht="15.75" x14ac:dyDescent="0.25">
      <c r="A33" s="22">
        <v>30</v>
      </c>
      <c r="B33" s="11" t="s">
        <v>77</v>
      </c>
      <c r="C33" s="3">
        <v>0</v>
      </c>
    </row>
    <row r="34" spans="1:3" ht="15.75" x14ac:dyDescent="0.25">
      <c r="A34" s="22">
        <v>31</v>
      </c>
      <c r="B34" s="11" t="s">
        <v>75</v>
      </c>
      <c r="C34" s="3">
        <v>13182283</v>
      </c>
    </row>
    <row r="35" spans="1:3" ht="15.75" x14ac:dyDescent="0.25">
      <c r="A35" s="22">
        <v>32</v>
      </c>
      <c r="B35" s="3" t="s">
        <v>78</v>
      </c>
      <c r="C35" s="3">
        <v>8615180</v>
      </c>
    </row>
    <row r="36" spans="1:3" ht="15.75" x14ac:dyDescent="0.25">
      <c r="A36" s="22">
        <v>33</v>
      </c>
      <c r="B36" s="11" t="s">
        <v>79</v>
      </c>
      <c r="C36" s="3">
        <v>8405928</v>
      </c>
    </row>
    <row r="37" spans="1:3" ht="15.75" x14ac:dyDescent="0.25">
      <c r="A37" s="22">
        <v>34</v>
      </c>
      <c r="B37" s="15" t="s">
        <v>64</v>
      </c>
      <c r="C37" s="3">
        <v>4457165</v>
      </c>
    </row>
    <row r="38" spans="1:3" ht="15.75" x14ac:dyDescent="0.25">
      <c r="A38" s="22">
        <v>35</v>
      </c>
      <c r="B38" s="11" t="s">
        <v>48</v>
      </c>
      <c r="C38" s="3">
        <v>2945491.92</v>
      </c>
    </row>
    <row r="39" spans="1:3" ht="15.75" x14ac:dyDescent="0.25">
      <c r="A39" s="22">
        <v>36</v>
      </c>
      <c r="B39" s="3" t="s">
        <v>87</v>
      </c>
      <c r="C39" s="3">
        <v>4515281</v>
      </c>
    </row>
    <row r="40" spans="1:3" ht="15.75" x14ac:dyDescent="0.25">
      <c r="A40" s="22">
        <v>37</v>
      </c>
      <c r="B40" s="11" t="s">
        <v>49</v>
      </c>
      <c r="C40" s="3">
        <v>12283716</v>
      </c>
    </row>
    <row r="41" spans="1:3" ht="15.75" x14ac:dyDescent="0.25">
      <c r="A41" s="22">
        <v>38</v>
      </c>
      <c r="B41" s="11" t="s">
        <v>50</v>
      </c>
      <c r="C41" s="3">
        <v>19685716</v>
      </c>
    </row>
    <row r="42" spans="1:3" ht="15.75" x14ac:dyDescent="0.25">
      <c r="A42" s="22">
        <v>39</v>
      </c>
      <c r="B42" s="11" t="s">
        <v>51</v>
      </c>
      <c r="C42" s="3">
        <v>3396256.66</v>
      </c>
    </row>
    <row r="43" spans="1:3" ht="15.75" x14ac:dyDescent="0.25">
      <c r="A43" s="22">
        <v>40</v>
      </c>
      <c r="B43" s="11" t="s">
        <v>52</v>
      </c>
      <c r="C43" s="3">
        <v>2820308.7</v>
      </c>
    </row>
    <row r="44" spans="1:3" ht="15.75" x14ac:dyDescent="0.25">
      <c r="A44" s="22">
        <v>41</v>
      </c>
      <c r="B44" s="11" t="s">
        <v>82</v>
      </c>
      <c r="C44" s="3">
        <v>0</v>
      </c>
    </row>
    <row r="45" spans="1:3" ht="15.75" x14ac:dyDescent="0.25">
      <c r="A45" s="22">
        <v>42</v>
      </c>
      <c r="B45" s="3" t="s">
        <v>22</v>
      </c>
      <c r="C45" s="3">
        <v>22148836</v>
      </c>
    </row>
    <row r="46" spans="1:3" ht="15.75" x14ac:dyDescent="0.25">
      <c r="A46" s="22">
        <v>43</v>
      </c>
      <c r="B46" s="15" t="s">
        <v>57</v>
      </c>
      <c r="C46" s="3">
        <v>0</v>
      </c>
    </row>
    <row r="47" spans="1:3" ht="15.75" x14ac:dyDescent="0.25">
      <c r="A47" s="22">
        <v>44</v>
      </c>
      <c r="B47" s="11" t="s">
        <v>61</v>
      </c>
      <c r="C47" s="3">
        <v>0</v>
      </c>
    </row>
    <row r="48" spans="1:3" ht="15.75" x14ac:dyDescent="0.25">
      <c r="A48" s="22">
        <v>45</v>
      </c>
      <c r="B48" s="11" t="s">
        <v>83</v>
      </c>
      <c r="C48" s="3">
        <v>0</v>
      </c>
    </row>
    <row r="49" spans="1:3" ht="15.75" x14ac:dyDescent="0.25">
      <c r="A49" s="22">
        <v>46</v>
      </c>
      <c r="B49" s="11" t="s">
        <v>84</v>
      </c>
      <c r="C49" s="3">
        <v>0</v>
      </c>
    </row>
    <row r="50" spans="1:3" ht="15.75" x14ac:dyDescent="0.25">
      <c r="A50" s="22">
        <v>47</v>
      </c>
      <c r="B50" s="11" t="s">
        <v>85</v>
      </c>
      <c r="C50" s="3">
        <v>0</v>
      </c>
    </row>
    <row r="51" spans="1:3" ht="15.75" x14ac:dyDescent="0.25">
      <c r="A51" s="22">
        <v>48</v>
      </c>
      <c r="B51" s="11" t="s">
        <v>58</v>
      </c>
      <c r="C51" s="3">
        <v>1298009</v>
      </c>
    </row>
    <row r="52" spans="1:3" ht="15.75" x14ac:dyDescent="0.25">
      <c r="A52" s="22">
        <v>49</v>
      </c>
      <c r="B52" s="11" t="s">
        <v>59</v>
      </c>
      <c r="C52" s="3">
        <v>2160000</v>
      </c>
    </row>
    <row r="53" spans="1:3" ht="15.75" x14ac:dyDescent="0.25">
      <c r="A53" s="22">
        <v>50</v>
      </c>
      <c r="B53" s="11" t="s">
        <v>86</v>
      </c>
      <c r="C53" s="3">
        <v>0</v>
      </c>
    </row>
    <row r="54" spans="1:3" ht="15.75" x14ac:dyDescent="0.25">
      <c r="A54" s="22">
        <v>51</v>
      </c>
      <c r="B54" s="11" t="s">
        <v>60</v>
      </c>
      <c r="C54" s="3">
        <v>0</v>
      </c>
    </row>
  </sheetData>
  <autoFilter ref="A3:E3"/>
  <conditionalFormatting sqref="B54 B38:B45 B3:B36">
    <cfRule type="duplicateValues" dxfId="20" priority="6"/>
  </conditionalFormatting>
  <conditionalFormatting sqref="B54 B3:B46">
    <cfRule type="duplicateValues" dxfId="19" priority="5"/>
  </conditionalFormatting>
  <conditionalFormatting sqref="B51:B54 B3:B46">
    <cfRule type="duplicateValues" dxfId="18" priority="7"/>
  </conditionalFormatting>
  <conditionalFormatting sqref="B17">
    <cfRule type="duplicateValues" dxfId="17" priority="4" stopIfTrue="1"/>
  </conditionalFormatting>
  <conditionalFormatting sqref="B17">
    <cfRule type="duplicateValues" dxfId="16" priority="3" stopIfTrue="1"/>
  </conditionalFormatting>
  <conditionalFormatting sqref="B46 B37">
    <cfRule type="duplicateValues" dxfId="15" priority="1" stopIfTrue="1"/>
  </conditionalFormatting>
  <conditionalFormatting sqref="B46 B37">
    <cfRule type="duplicateValues" dxfId="14" priority="2"/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5" sqref="N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3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'[13]2022'!J4</f>
        <v>150644439</v>
      </c>
      <c r="C5" s="51">
        <f>'[13]T9-21'!J4</f>
        <v>70583376</v>
      </c>
      <c r="D5" s="51">
        <f>'[13]Danh mục'!J4</f>
        <v>96099034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317326849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150644439</v>
      </c>
      <c r="C10" s="63">
        <f t="shared" ref="C10:M10" si="1">C5-C6-C7-C8-C9</f>
        <v>70583376</v>
      </c>
      <c r="D10" s="63">
        <f t="shared" si="1"/>
        <v>96099034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1005479433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26"/>
  <sheetViews>
    <sheetView workbookViewId="0">
      <selection activeCell="K25" sqref="K25"/>
    </sheetView>
  </sheetViews>
  <sheetFormatPr defaultColWidth="9.140625" defaultRowHeight="15" x14ac:dyDescent="0.25"/>
  <cols>
    <col min="1" max="1" width="16.7109375" style="53" customWidth="1"/>
    <col min="2" max="2" width="14.85546875" style="53" customWidth="1"/>
    <col min="3" max="14" width="13.5703125" style="53" customWidth="1"/>
    <col min="15" max="16384" width="9.140625" style="54"/>
  </cols>
  <sheetData>
    <row r="2" spans="1:14" ht="18.399999999999999" x14ac:dyDescent="0.25">
      <c r="B2" s="74" t="s">
        <v>35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>
        <v>686982975</v>
      </c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687490645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-593164002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140468801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3" sqref="N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99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'[13]2022'!J4</f>
        <v>0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45987889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0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733632803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9" sqref="F9:F10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21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conditionalFormatting sqref="B54 B38:B45 B3:B36">
    <cfRule type="duplicateValues" dxfId="6" priority="6"/>
  </conditionalFormatting>
  <conditionalFormatting sqref="B54 B3:B46">
    <cfRule type="duplicateValues" dxfId="5" priority="5"/>
  </conditionalFormatting>
  <conditionalFormatting sqref="B51:B54 B3:B46">
    <cfRule type="duplicateValues" dxfId="4" priority="7"/>
  </conditionalFormatting>
  <conditionalFormatting sqref="B17">
    <cfRule type="duplicateValues" dxfId="3" priority="4" stopIfTrue="1"/>
  </conditionalFormatting>
  <conditionalFormatting sqref="B17">
    <cfRule type="duplicateValues" dxfId="2" priority="3" stopIfTrue="1"/>
  </conditionalFormatting>
  <conditionalFormatting sqref="B46 B37">
    <cfRule type="duplicateValues" dxfId="1" priority="1" stopIfTrue="1"/>
  </conditionalFormatting>
  <conditionalFormatting sqref="B46 B37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7" sqref="B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17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4" sqref="A4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18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7" sqref="A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107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3" sqref="N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101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f>[14]Sheet1!H4</f>
        <v>17648091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0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0</v>
      </c>
      <c r="C10" s="63">
        <f t="shared" ref="C10:M10" si="1">C5-C6-C7-C8-C9</f>
        <v>0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17648091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H27" sqref="H2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102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D7" sqref="D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20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0" sqref="D10"/>
    </sheetView>
  </sheetViews>
  <sheetFormatPr defaultColWidth="16.28515625" defaultRowHeight="15.75" x14ac:dyDescent="0.25"/>
  <cols>
    <col min="1" max="1" width="6.28515625" style="39" customWidth="1"/>
    <col min="2" max="2" width="37.140625" style="30" customWidth="1"/>
    <col min="3" max="3" width="18.7109375" style="7" customWidth="1"/>
    <col min="4" max="4" width="20.42578125" style="7" customWidth="1"/>
    <col min="5" max="10" width="18.7109375" style="7" customWidth="1"/>
    <col min="11" max="11" width="18.7109375" style="40" customWidth="1"/>
    <col min="12" max="15" width="18.7109375" style="7" customWidth="1"/>
    <col min="16" max="16" width="20.7109375" style="8" customWidth="1"/>
    <col min="17" max="17" width="49" style="27" bestFit="1" customWidth="1"/>
    <col min="18" max="20" width="16.28515625" style="25"/>
    <col min="21" max="21" width="16.85546875" style="25" bestFit="1" customWidth="1"/>
    <col min="22" max="16384" width="16.28515625" style="25"/>
  </cols>
  <sheetData>
    <row r="1" spans="1:21" s="21" customFormat="1" ht="16.5" customHeight="1" x14ac:dyDescent="0.25">
      <c r="A1" s="18" t="s">
        <v>55</v>
      </c>
      <c r="B1" s="65" t="s">
        <v>56</v>
      </c>
      <c r="C1" s="19">
        <v>2021</v>
      </c>
      <c r="D1" s="2" t="s">
        <v>7</v>
      </c>
      <c r="E1" s="2" t="s">
        <v>8</v>
      </c>
      <c r="F1" s="1" t="s">
        <v>4</v>
      </c>
      <c r="G1" s="1" t="s">
        <v>5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2" t="s">
        <v>6</v>
      </c>
      <c r="Q1" s="20"/>
    </row>
    <row r="2" spans="1:21" ht="16.5" customHeight="1" x14ac:dyDescent="0.25">
      <c r="A2" s="22">
        <v>1</v>
      </c>
      <c r="B2" s="66" t="s">
        <v>33</v>
      </c>
      <c r="C2" s="75">
        <f>'[1]Gởi siêu thị'!E494</f>
        <v>746137824</v>
      </c>
      <c r="D2" s="41">
        <f>'AEON CITIMART'!B5</f>
        <v>93818973</v>
      </c>
      <c r="E2" s="41">
        <f>'AEON CITIMART'!C5</f>
        <v>46495559</v>
      </c>
      <c r="F2" s="41">
        <f>'AEON CITIMART'!D5</f>
        <v>41943839</v>
      </c>
      <c r="G2" s="3" t="e">
        <f>'AEON CITIMART'!E5</f>
        <v>#REF!</v>
      </c>
      <c r="H2" s="3" t="e">
        <f>'AEON CITIMART'!F5</f>
        <v>#REF!</v>
      </c>
      <c r="I2" s="3" t="e">
        <f>'AEON CITIMART'!G5</f>
        <v>#REF!</v>
      </c>
      <c r="J2" s="3" t="e">
        <f>'AEON CITIMART'!H5</f>
        <v>#REF!</v>
      </c>
      <c r="K2" s="3" t="e">
        <f>'AEON CITIMART'!I5</f>
        <v>#REF!</v>
      </c>
      <c r="L2" s="3" t="e">
        <f>'AEON CITIMART'!J5</f>
        <v>#REF!</v>
      </c>
      <c r="M2" s="3" t="e">
        <f>'AEON CITIMART'!K5</f>
        <v>#REF!</v>
      </c>
      <c r="N2" s="3" t="e">
        <f>'AEON CITIMART'!L5</f>
        <v>#REF!</v>
      </c>
      <c r="O2" s="3" t="e">
        <f>'AEON CITIMART'!M5</f>
        <v>#REF!</v>
      </c>
      <c r="P2" s="4" t="e">
        <f>SUM(C2:O2)</f>
        <v>#REF!</v>
      </c>
      <c r="Q2" s="16" t="s">
        <v>31</v>
      </c>
      <c r="R2" s="23" t="s">
        <v>25</v>
      </c>
      <c r="S2" s="24" t="s">
        <v>26</v>
      </c>
      <c r="U2" s="7"/>
    </row>
    <row r="3" spans="1:21" x14ac:dyDescent="0.25">
      <c r="A3" s="22">
        <v>2</v>
      </c>
      <c r="B3" s="72" t="s">
        <v>53</v>
      </c>
      <c r="C3" s="3">
        <v>104337492</v>
      </c>
      <c r="D3" s="3">
        <f>'BIG C HÀ NỘI'!B10</f>
        <v>786030216</v>
      </c>
      <c r="E3" s="3">
        <f>'BIG C HÀ NỘI'!C10</f>
        <v>51938528</v>
      </c>
      <c r="F3" s="3">
        <f>'BIG C HÀ NỘI'!D10</f>
        <v>33867047</v>
      </c>
      <c r="G3" s="3">
        <f>'BIG C HÀ NỘI'!E10</f>
        <v>0</v>
      </c>
      <c r="H3" s="3">
        <f>'BIG C HÀ NỘI'!F10</f>
        <v>0</v>
      </c>
      <c r="I3" s="3">
        <f>'BIG C HÀ NỘI'!G10</f>
        <v>0</v>
      </c>
      <c r="J3" s="3">
        <f>'BIG C HÀ NỘI'!H10</f>
        <v>0</v>
      </c>
      <c r="K3" s="3">
        <f>'BIG C HÀ NỘI'!I10</f>
        <v>0</v>
      </c>
      <c r="L3" s="3">
        <f>'BIG C HÀ NỘI'!J10</f>
        <v>0</v>
      </c>
      <c r="M3" s="3">
        <f>'BIG C HÀ NỘI'!K10</f>
        <v>0</v>
      </c>
      <c r="N3" s="3">
        <f>'BIG C HÀ NỘI'!L10</f>
        <v>0</v>
      </c>
      <c r="O3" s="3">
        <f>'BIG C HÀ NỘI'!M10</f>
        <v>0</v>
      </c>
      <c r="P3" s="4">
        <f t="shared" ref="P3:P62" si="0">SUM(C3:O3)</f>
        <v>976173283</v>
      </c>
      <c r="Q3" s="16" t="s">
        <v>31</v>
      </c>
      <c r="R3" s="23" t="s">
        <v>25</v>
      </c>
      <c r="S3" s="24" t="s">
        <v>26</v>
      </c>
      <c r="U3" s="26"/>
    </row>
    <row r="4" spans="1:21" ht="17.45" customHeight="1" x14ac:dyDescent="0.25">
      <c r="A4" s="22">
        <v>3</v>
      </c>
      <c r="B4" s="67" t="s">
        <v>54</v>
      </c>
      <c r="C4" s="3">
        <v>392407468</v>
      </c>
      <c r="D4" s="3">
        <f>'BIG C TP.HCM'!B10</f>
        <v>786030216</v>
      </c>
      <c r="E4" s="3">
        <f>'BIG C TP.HCM'!C10</f>
        <v>45480219</v>
      </c>
      <c r="F4" s="3">
        <f>'BIG C TP.HCM'!D10</f>
        <v>0</v>
      </c>
      <c r="G4" s="3">
        <f>'BIG C TP.HCM'!E10</f>
        <v>0</v>
      </c>
      <c r="H4" s="3">
        <f>'BIG C TP.HCM'!F10</f>
        <v>0</v>
      </c>
      <c r="I4" s="3">
        <f>'BIG C TP.HCM'!G10</f>
        <v>0</v>
      </c>
      <c r="J4" s="3">
        <f>'BIG C TP.HCM'!H10</f>
        <v>0</v>
      </c>
      <c r="K4" s="3">
        <f>'BIG C TP.HCM'!I10</f>
        <v>0</v>
      </c>
      <c r="L4" s="3">
        <f>'BIG C TP.HCM'!J10</f>
        <v>0</v>
      </c>
      <c r="M4" s="3">
        <f>'BIG C TP.HCM'!K10</f>
        <v>0</v>
      </c>
      <c r="N4" s="3">
        <f>'BIG C TP.HCM'!L10</f>
        <v>0</v>
      </c>
      <c r="O4" s="3">
        <f>'BIG C TP.HCM'!M10</f>
        <v>0</v>
      </c>
      <c r="P4" s="4">
        <f t="shared" si="0"/>
        <v>1223917903</v>
      </c>
      <c r="Q4" s="27" t="s">
        <v>32</v>
      </c>
      <c r="R4" s="5"/>
    </row>
    <row r="5" spans="1:21" ht="16.5" customHeight="1" x14ac:dyDescent="0.25">
      <c r="A5" s="22">
        <v>4</v>
      </c>
      <c r="B5" s="68" t="s">
        <v>0</v>
      </c>
      <c r="C5" s="3">
        <v>242377457</v>
      </c>
      <c r="D5" s="41">
        <f>'COOP FOOD'!B10</f>
        <v>1346498541</v>
      </c>
      <c r="E5" s="41">
        <f>'COOP FOOD'!C10</f>
        <v>594399743</v>
      </c>
      <c r="F5" s="41">
        <f>'COOP FOOD'!D10</f>
        <v>605331218</v>
      </c>
      <c r="G5" s="3">
        <f>'COOP FOOD'!E10</f>
        <v>0</v>
      </c>
      <c r="H5" s="3">
        <f>'COOP FOOD'!F10</f>
        <v>0</v>
      </c>
      <c r="I5" s="3">
        <f>'COOP FOOD'!G10</f>
        <v>0</v>
      </c>
      <c r="J5" s="3">
        <f>'COOP FOOD'!H10</f>
        <v>0</v>
      </c>
      <c r="K5" s="3">
        <f>'COOP FOOD'!I10</f>
        <v>0</v>
      </c>
      <c r="L5" s="3">
        <f>'COOP FOOD'!J10</f>
        <v>0</v>
      </c>
      <c r="M5" s="3">
        <f>'COOP FOOD'!K10</f>
        <v>0</v>
      </c>
      <c r="N5" s="3">
        <f>'COOP FOOD'!L10</f>
        <v>0</v>
      </c>
      <c r="O5" s="3">
        <f>'COOP FOOD'!M10</f>
        <v>0</v>
      </c>
      <c r="P5" s="4">
        <f t="shared" si="0"/>
        <v>2788606959</v>
      </c>
      <c r="Q5" s="28"/>
      <c r="R5" s="29"/>
    </row>
    <row r="6" spans="1:21" ht="16.5" customHeight="1" x14ac:dyDescent="0.25">
      <c r="A6" s="22">
        <v>5</v>
      </c>
      <c r="B6" s="68" t="s">
        <v>1</v>
      </c>
      <c r="C6" s="3">
        <v>34858985</v>
      </c>
      <c r="D6" s="41">
        <f>'COOP MART'!B10</f>
        <v>1062514748</v>
      </c>
      <c r="E6" s="41">
        <f>'COOP MART'!C10</f>
        <v>227744158</v>
      </c>
      <c r="F6" s="41">
        <f>'COOP MART'!D10</f>
        <v>392090181</v>
      </c>
      <c r="G6" s="3">
        <f>'COOP MART'!E10</f>
        <v>0</v>
      </c>
      <c r="H6" s="3">
        <f>'COOP MART'!F10</f>
        <v>0</v>
      </c>
      <c r="I6" s="3">
        <f>'COOP MART'!G10</f>
        <v>0</v>
      </c>
      <c r="J6" s="3">
        <f>'COOP MART'!H10</f>
        <v>0</v>
      </c>
      <c r="K6" s="3">
        <f>'COOP MART'!I10</f>
        <v>0</v>
      </c>
      <c r="L6" s="3">
        <f>'COOP MART'!J10</f>
        <v>0</v>
      </c>
      <c r="M6" s="3">
        <f>'COOP MART'!K10</f>
        <v>0</v>
      </c>
      <c r="N6" s="3">
        <f>'COOP MART'!L10</f>
        <v>0</v>
      </c>
      <c r="O6" s="3">
        <f>'COOP MART'!M10</f>
        <v>0</v>
      </c>
      <c r="P6" s="4">
        <f t="shared" si="0"/>
        <v>1717208072</v>
      </c>
      <c r="Q6" s="28"/>
      <c r="R6" s="30"/>
    </row>
    <row r="7" spans="1:21" ht="16.5" customHeight="1" x14ac:dyDescent="0.25">
      <c r="A7" s="22">
        <v>6</v>
      </c>
      <c r="B7" s="68" t="s">
        <v>2</v>
      </c>
      <c r="C7" s="3">
        <v>67122387.375</v>
      </c>
      <c r="D7" s="3">
        <f>LOTTE!B10</f>
        <v>140156047</v>
      </c>
      <c r="E7" s="3">
        <f>LOTTE!C10</f>
        <v>23298466</v>
      </c>
      <c r="F7" s="3">
        <f>LOTTE!D10</f>
        <v>40162783</v>
      </c>
      <c r="G7" s="3">
        <f>LOTTE!E10</f>
        <v>0</v>
      </c>
      <c r="H7" s="3">
        <f>LOTTE!F10</f>
        <v>0</v>
      </c>
      <c r="I7" s="3">
        <f>LOTTE!G10</f>
        <v>0</v>
      </c>
      <c r="J7" s="3">
        <f>LOTTE!H10</f>
        <v>0</v>
      </c>
      <c r="K7" s="3">
        <f>LOTTE!I10</f>
        <v>0</v>
      </c>
      <c r="L7" s="3">
        <f>LOTTE!J10</f>
        <v>0</v>
      </c>
      <c r="M7" s="3">
        <f>LOTTE!K10</f>
        <v>0</v>
      </c>
      <c r="N7" s="3">
        <f>LOTTE!L10</f>
        <v>0</v>
      </c>
      <c r="O7" s="3">
        <f>LOTTE!M10</f>
        <v>0</v>
      </c>
      <c r="P7" s="4">
        <f t="shared" si="0"/>
        <v>270739683.375</v>
      </c>
      <c r="Q7" s="30"/>
    </row>
    <row r="8" spans="1:21" ht="16.5" customHeight="1" x14ac:dyDescent="0.25">
      <c r="A8" s="22">
        <v>7</v>
      </c>
      <c r="B8" s="67" t="s">
        <v>34</v>
      </c>
      <c r="C8" s="47">
        <v>644585841.01999998</v>
      </c>
      <c r="D8" s="3">
        <f>METRO!B10</f>
        <v>0</v>
      </c>
      <c r="E8" s="3">
        <f>METRO!C10</f>
        <v>45480219</v>
      </c>
      <c r="F8" s="3">
        <f>METRO!D10</f>
        <v>0</v>
      </c>
      <c r="G8" s="3">
        <f>METRO!E10</f>
        <v>0</v>
      </c>
      <c r="H8" s="3">
        <f>METRO!F10</f>
        <v>0</v>
      </c>
      <c r="I8" s="3">
        <f>METRO!G10</f>
        <v>0</v>
      </c>
      <c r="J8" s="3">
        <f>METRO!H10</f>
        <v>0</v>
      </c>
      <c r="K8" s="3">
        <f>METRO!I10</f>
        <v>0</v>
      </c>
      <c r="L8" s="3">
        <f>METRO!J10</f>
        <v>0</v>
      </c>
      <c r="M8" s="3">
        <f>METRO!K10</f>
        <v>0</v>
      </c>
      <c r="N8" s="3">
        <f>METRO!L10</f>
        <v>0</v>
      </c>
      <c r="O8" s="3">
        <f>METRO!M10</f>
        <v>0</v>
      </c>
      <c r="P8" s="4">
        <f t="shared" si="0"/>
        <v>690066060.01999998</v>
      </c>
      <c r="Q8" s="30"/>
    </row>
    <row r="9" spans="1:21" x14ac:dyDescent="0.25">
      <c r="A9" s="22">
        <v>8</v>
      </c>
      <c r="B9" s="68" t="s">
        <v>3</v>
      </c>
      <c r="C9" s="3">
        <v>339046192.88999999</v>
      </c>
      <c r="D9" s="6">
        <f>SATRA!B10</f>
        <v>150644439</v>
      </c>
      <c r="E9" s="6">
        <f>SATRA!C10</f>
        <v>70583376</v>
      </c>
      <c r="F9" s="6">
        <f>SATRA!D10</f>
        <v>96099034</v>
      </c>
      <c r="G9" s="6">
        <f>SATRA!E10</f>
        <v>0</v>
      </c>
      <c r="H9" s="6">
        <f>SATRA!F10</f>
        <v>0</v>
      </c>
      <c r="I9" s="6">
        <f>SATRA!G10</f>
        <v>0</v>
      </c>
      <c r="J9" s="6">
        <f>SATRA!H10</f>
        <v>0</v>
      </c>
      <c r="K9" s="6">
        <f>SATRA!I10</f>
        <v>0</v>
      </c>
      <c r="L9" s="6">
        <f>SATRA!J10</f>
        <v>0</v>
      </c>
      <c r="M9" s="6">
        <f>SATRA!K10</f>
        <v>0</v>
      </c>
      <c r="N9" s="6">
        <f>SATRA!L10</f>
        <v>0</v>
      </c>
      <c r="O9" s="6">
        <f>SATRA!M10</f>
        <v>0</v>
      </c>
      <c r="P9" s="4">
        <f t="shared" si="0"/>
        <v>656373041.88999999</v>
      </c>
      <c r="Q9" s="25"/>
    </row>
    <row r="10" spans="1:21" ht="16.5" customHeight="1" x14ac:dyDescent="0.25">
      <c r="A10" s="22">
        <v>9</v>
      </c>
      <c r="B10" s="67" t="s">
        <v>35</v>
      </c>
      <c r="C10" s="3">
        <v>1744896859.0175018</v>
      </c>
      <c r="D10" s="3">
        <f>WINCOMMERCE!B10</f>
        <v>-593164002</v>
      </c>
      <c r="E10" s="3">
        <f>WINCOMMERCE!C10</f>
        <v>45480219</v>
      </c>
      <c r="F10" s="3">
        <f>WINCOMMERCE!D10</f>
        <v>0</v>
      </c>
      <c r="G10" s="3">
        <f>WINCOMMERCE!E10</f>
        <v>0</v>
      </c>
      <c r="H10" s="3">
        <f>WINCOMMERCE!F10</f>
        <v>0</v>
      </c>
      <c r="I10" s="3">
        <f>WINCOMMERCE!G10</f>
        <v>0</v>
      </c>
      <c r="J10" s="3">
        <f>WINCOMMERCE!H10</f>
        <v>0</v>
      </c>
      <c r="K10" s="3">
        <f>WINCOMMERCE!I10</f>
        <v>0</v>
      </c>
      <c r="L10" s="3">
        <f>WINCOMMERCE!J10</f>
        <v>0</v>
      </c>
      <c r="M10" s="3">
        <f>WINCOMMERCE!K10</f>
        <v>0</v>
      </c>
      <c r="N10" s="3">
        <f>WINCOMMERCE!L10</f>
        <v>0</v>
      </c>
      <c r="O10" s="3">
        <f>WINCOMMERCE!M10</f>
        <v>0</v>
      </c>
      <c r="P10" s="4">
        <f t="shared" si="0"/>
        <v>1197213076.0175018</v>
      </c>
      <c r="Q10" s="25"/>
    </row>
    <row r="11" spans="1:21" ht="17.45" customHeight="1" x14ac:dyDescent="0.25">
      <c r="A11" s="22">
        <v>10</v>
      </c>
      <c r="B11" s="67" t="s">
        <v>99</v>
      </c>
      <c r="C11" s="3">
        <f>'[2]2018-2021'!H4</f>
        <v>19862832</v>
      </c>
      <c r="D11" s="3">
        <f>'INTIMEX-ĐN'!B10</f>
        <v>0</v>
      </c>
      <c r="E11" s="3">
        <f>'INTIMEX-ĐN'!C10</f>
        <v>45480219</v>
      </c>
      <c r="F11" s="3">
        <f>'INTIMEX-ĐN'!D10</f>
        <v>0</v>
      </c>
      <c r="G11" s="3">
        <f>'INTIMEX-ĐN'!E10</f>
        <v>0</v>
      </c>
      <c r="H11" s="3">
        <f>'INTIMEX-ĐN'!F10</f>
        <v>0</v>
      </c>
      <c r="I11" s="3">
        <f>'INTIMEX-ĐN'!G10</f>
        <v>0</v>
      </c>
      <c r="J11" s="3">
        <f>'INTIMEX-ĐN'!H10</f>
        <v>0</v>
      </c>
      <c r="K11" s="3">
        <f>'INTIMEX-ĐN'!I10</f>
        <v>0</v>
      </c>
      <c r="L11" s="3">
        <f>'INTIMEX-ĐN'!J10</f>
        <v>0</v>
      </c>
      <c r="M11" s="3">
        <f>'INTIMEX-ĐN'!K10</f>
        <v>0</v>
      </c>
      <c r="N11" s="3">
        <f>'INTIMEX-ĐN'!L10</f>
        <v>0</v>
      </c>
      <c r="O11" s="3">
        <f>'INTIMEX-ĐN'!M10</f>
        <v>0</v>
      </c>
      <c r="P11" s="4">
        <f t="shared" si="0"/>
        <v>65343051</v>
      </c>
      <c r="Q11" s="25"/>
    </row>
    <row r="12" spans="1:21" s="17" customFormat="1" ht="15.75" customHeight="1" x14ac:dyDescent="0.25">
      <c r="A12" s="22">
        <v>11</v>
      </c>
      <c r="B12" s="68" t="s">
        <v>21</v>
      </c>
      <c r="C12" s="3">
        <v>185540788.85000002</v>
      </c>
      <c r="D12" s="3">
        <f>BRG!B10</f>
        <v>93818973</v>
      </c>
      <c r="E12" s="3">
        <f>BRG!C10</f>
        <v>45480219</v>
      </c>
      <c r="F12" s="3">
        <f>BRG!D10</f>
        <v>0</v>
      </c>
      <c r="G12" s="3">
        <f>BRG!E10</f>
        <v>0</v>
      </c>
      <c r="H12" s="3">
        <f>BRG!F10</f>
        <v>0</v>
      </c>
      <c r="I12" s="3">
        <f>BRG!G10</f>
        <v>0</v>
      </c>
      <c r="J12" s="3">
        <f>BRG!H10</f>
        <v>0</v>
      </c>
      <c r="K12" s="3">
        <f>BRG!I10</f>
        <v>0</v>
      </c>
      <c r="L12" s="3">
        <f>BRG!J10</f>
        <v>0</v>
      </c>
      <c r="M12" s="3">
        <f>BRG!K10</f>
        <v>0</v>
      </c>
      <c r="N12" s="3">
        <f>BRG!L10</f>
        <v>0</v>
      </c>
      <c r="O12" s="3">
        <f>BRG!M10</f>
        <v>0</v>
      </c>
      <c r="P12" s="4">
        <f t="shared" si="0"/>
        <v>324839980.85000002</v>
      </c>
      <c r="Q12" s="16" t="s">
        <v>30</v>
      </c>
    </row>
    <row r="13" spans="1:21" ht="16.5" customHeight="1" x14ac:dyDescent="0.25">
      <c r="A13" s="22">
        <v>12</v>
      </c>
      <c r="B13" s="68" t="s">
        <v>17</v>
      </c>
      <c r="C13" s="3">
        <v>412785227.83000004</v>
      </c>
      <c r="D13" s="3">
        <f>'T-MARTSTORES'!B10</f>
        <v>93818973</v>
      </c>
      <c r="E13" s="3">
        <f>'T-MARTSTORES'!C10</f>
        <v>45480219</v>
      </c>
      <c r="F13" s="3">
        <f>'T-MARTSTORES'!D10</f>
        <v>0</v>
      </c>
      <c r="G13" s="3">
        <f>'T-MARTSTORES'!E10</f>
        <v>0</v>
      </c>
      <c r="H13" s="3">
        <f>'T-MARTSTORES'!F10</f>
        <v>0</v>
      </c>
      <c r="I13" s="3">
        <f>'T-MARTSTORES'!G10</f>
        <v>0</v>
      </c>
      <c r="J13" s="3">
        <f>'T-MARTSTORES'!H10</f>
        <v>0</v>
      </c>
      <c r="K13" s="3">
        <f>'T-MARTSTORES'!I10</f>
        <v>0</v>
      </c>
      <c r="L13" s="3">
        <f>'T-MARTSTORES'!J10</f>
        <v>0</v>
      </c>
      <c r="M13" s="3">
        <f>'T-MARTSTORES'!K10</f>
        <v>0</v>
      </c>
      <c r="N13" s="3">
        <f>'T-MARTSTORES'!L10</f>
        <v>0</v>
      </c>
      <c r="O13" s="3">
        <f>'T-MARTSTORES'!M10</f>
        <v>0</v>
      </c>
      <c r="P13" s="4">
        <f t="shared" si="0"/>
        <v>552084419.83000004</v>
      </c>
      <c r="Q13" s="48"/>
    </row>
    <row r="14" spans="1:21" s="17" customFormat="1" ht="17.45" customHeight="1" x14ac:dyDescent="0.25">
      <c r="A14" s="22">
        <v>13</v>
      </c>
      <c r="B14" s="68" t="s">
        <v>18</v>
      </c>
      <c r="C14" s="3">
        <f>'[3]2020_2021'!I4</f>
        <v>41414985</v>
      </c>
      <c r="D14" s="3">
        <f>'SÀI GÒN HD'!B10</f>
        <v>93818973</v>
      </c>
      <c r="E14" s="3">
        <f>'SÀI GÒN HD'!C10</f>
        <v>45480219</v>
      </c>
      <c r="F14" s="3">
        <f>'SÀI GÒN HD'!D10</f>
        <v>0</v>
      </c>
      <c r="G14" s="3">
        <f>'SÀI GÒN HD'!E10</f>
        <v>0</v>
      </c>
      <c r="H14" s="3">
        <f>'SÀI GÒN HD'!F10</f>
        <v>0</v>
      </c>
      <c r="I14" s="3">
        <f>'SÀI GÒN HD'!G10</f>
        <v>0</v>
      </c>
      <c r="J14" s="3">
        <f>'SÀI GÒN HD'!H10</f>
        <v>0</v>
      </c>
      <c r="K14" s="3">
        <f>'SÀI GÒN HD'!I10</f>
        <v>0</v>
      </c>
      <c r="L14" s="3">
        <f>'SÀI GÒN HD'!J10</f>
        <v>0</v>
      </c>
      <c r="M14" s="3">
        <f>'SÀI GÒN HD'!K10</f>
        <v>0</v>
      </c>
      <c r="N14" s="3">
        <f>'SÀI GÒN HD'!L10</f>
        <v>0</v>
      </c>
      <c r="O14" s="3">
        <f>'SÀI GÒN HD'!M10</f>
        <v>0</v>
      </c>
      <c r="P14" s="4">
        <f t="shared" si="0"/>
        <v>180714177</v>
      </c>
      <c r="Q14" s="16"/>
    </row>
    <row r="15" spans="1:21" ht="16.5" customHeight="1" x14ac:dyDescent="0.25">
      <c r="A15" s="22">
        <v>14</v>
      </c>
      <c r="B15" s="69" t="s">
        <v>100</v>
      </c>
      <c r="C15" s="3">
        <v>0</v>
      </c>
      <c r="D15" s="3">
        <f>'KING FOOD'!B10</f>
        <v>93818973</v>
      </c>
      <c r="E15" s="3">
        <f>'KING FOOD'!C10</f>
        <v>45480219</v>
      </c>
      <c r="F15" s="3">
        <f>'KING FOOD'!D10</f>
        <v>0</v>
      </c>
      <c r="G15" s="3">
        <f>'KING FOOD'!E10</f>
        <v>0</v>
      </c>
      <c r="H15" s="3">
        <f>'KING FOOD'!F10</f>
        <v>0</v>
      </c>
      <c r="I15" s="3">
        <f>'KING FOOD'!G10</f>
        <v>0</v>
      </c>
      <c r="J15" s="3">
        <f>'KING FOOD'!H10</f>
        <v>0</v>
      </c>
      <c r="K15" s="3">
        <f>'KING FOOD'!I10</f>
        <v>0</v>
      </c>
      <c r="L15" s="3">
        <f>'KING FOOD'!J10</f>
        <v>0</v>
      </c>
      <c r="M15" s="3">
        <f>'KING FOOD'!K10</f>
        <v>0</v>
      </c>
      <c r="N15" s="3">
        <f>'KING FOOD'!L10</f>
        <v>0</v>
      </c>
      <c r="O15" s="3">
        <f>'KING FOOD'!M10</f>
        <v>0</v>
      </c>
      <c r="P15" s="4">
        <f t="shared" si="0"/>
        <v>139299192</v>
      </c>
    </row>
    <row r="16" spans="1:21" s="17" customFormat="1" ht="15.75" customHeight="1" x14ac:dyDescent="0.25">
      <c r="A16" s="22">
        <v>15</v>
      </c>
      <c r="B16" s="69" t="s">
        <v>101</v>
      </c>
      <c r="C16" s="75">
        <f>'LOCAL MART'!N3</f>
        <v>17648091</v>
      </c>
      <c r="D16" s="3">
        <f>'LOCAL MART'!B10</f>
        <v>0</v>
      </c>
      <c r="E16" s="3">
        <f>'LOCAL MART'!C10</f>
        <v>0</v>
      </c>
      <c r="F16" s="3">
        <f>'LOCAL MART'!D10</f>
        <v>0</v>
      </c>
      <c r="G16" s="3">
        <f>'LOCAL MART'!E10</f>
        <v>0</v>
      </c>
      <c r="H16" s="3">
        <f>'LOCAL MART'!F10</f>
        <v>0</v>
      </c>
      <c r="I16" s="3">
        <f>'LOCAL MART'!G10</f>
        <v>0</v>
      </c>
      <c r="J16" s="3">
        <f>'LOCAL MART'!H10</f>
        <v>0</v>
      </c>
      <c r="K16" s="3">
        <f>'LOCAL MART'!I10</f>
        <v>0</v>
      </c>
      <c r="L16" s="3">
        <f>'LOCAL MART'!J10</f>
        <v>0</v>
      </c>
      <c r="M16" s="3">
        <f>'LOCAL MART'!K10</f>
        <v>0</v>
      </c>
      <c r="N16" s="3">
        <f>'LOCAL MART'!L10</f>
        <v>0</v>
      </c>
      <c r="O16" s="3">
        <f>'LOCAL MART'!M10</f>
        <v>0</v>
      </c>
      <c r="P16" s="4">
        <f t="shared" si="0"/>
        <v>17648091</v>
      </c>
      <c r="Q16" s="16"/>
    </row>
    <row r="17" spans="1:18" s="17" customFormat="1" ht="15.75" customHeight="1" x14ac:dyDescent="0.25">
      <c r="A17" s="22">
        <v>16</v>
      </c>
      <c r="B17" s="69" t="s">
        <v>102</v>
      </c>
      <c r="C17" s="3">
        <v>0</v>
      </c>
      <c r="D17" s="3">
        <f>'LOCAL FOOD'!B10</f>
        <v>93818973</v>
      </c>
      <c r="E17" s="3">
        <f>'LOCAL FOOD'!C10</f>
        <v>45480219</v>
      </c>
      <c r="F17" s="3">
        <f>'LOCAL FOOD'!D10</f>
        <v>0</v>
      </c>
      <c r="G17" s="3">
        <f>'LOCAL FOOD'!E10</f>
        <v>0</v>
      </c>
      <c r="H17" s="3">
        <f>'LOCAL FOOD'!F10</f>
        <v>0</v>
      </c>
      <c r="I17" s="3">
        <f>'LOCAL FOOD'!G10</f>
        <v>0</v>
      </c>
      <c r="J17" s="3">
        <f>'LOCAL FOOD'!H10</f>
        <v>0</v>
      </c>
      <c r="K17" s="3">
        <f>'LOCAL FOOD'!I10</f>
        <v>0</v>
      </c>
      <c r="L17" s="3">
        <f>'LOCAL FOOD'!J10</f>
        <v>0</v>
      </c>
      <c r="M17" s="3">
        <f>'LOCAL FOOD'!K10</f>
        <v>0</v>
      </c>
      <c r="N17" s="3">
        <f>'LOCAL FOOD'!L10</f>
        <v>0</v>
      </c>
      <c r="O17" s="3">
        <f>'LOCAL FOOD'!M10</f>
        <v>0</v>
      </c>
      <c r="P17" s="4">
        <f t="shared" si="0"/>
        <v>139299192</v>
      </c>
      <c r="Q17" s="16"/>
    </row>
    <row r="18" spans="1:18" s="17" customFormat="1" ht="16.5" customHeight="1" x14ac:dyDescent="0.25">
      <c r="A18" s="22">
        <v>17</v>
      </c>
      <c r="B18" s="68" t="s">
        <v>20</v>
      </c>
      <c r="C18" s="3">
        <f>'[4]Công nợ'!H4</f>
        <v>107321709</v>
      </c>
      <c r="D18" s="3">
        <f>'VIỆT Ý HÀ NỘI'!B10</f>
        <v>93818973</v>
      </c>
      <c r="E18" s="3">
        <f>'VIỆT Ý HÀ NỘI'!C10</f>
        <v>45480219</v>
      </c>
      <c r="F18" s="3">
        <f>'VIỆT Ý HÀ NỘI'!D10</f>
        <v>0</v>
      </c>
      <c r="G18" s="3">
        <f>'VIỆT Ý HÀ NỘI'!E10</f>
        <v>0</v>
      </c>
      <c r="H18" s="3">
        <f>'VIỆT Ý HÀ NỘI'!F10</f>
        <v>0</v>
      </c>
      <c r="I18" s="3">
        <f>'VIỆT Ý HÀ NỘI'!G10</f>
        <v>0</v>
      </c>
      <c r="J18" s="3">
        <f>'VIỆT Ý HÀ NỘI'!H10</f>
        <v>0</v>
      </c>
      <c r="K18" s="3">
        <f>'VIỆT Ý HÀ NỘI'!I10</f>
        <v>0</v>
      </c>
      <c r="L18" s="3">
        <f>'VIỆT Ý HÀ NỘI'!J10</f>
        <v>0</v>
      </c>
      <c r="M18" s="3">
        <f>'VIỆT Ý HÀ NỘI'!K10</f>
        <v>0</v>
      </c>
      <c r="N18" s="3">
        <f>'VIỆT Ý HÀ NỘI'!L10</f>
        <v>0</v>
      </c>
      <c r="O18" s="3">
        <f>'VIỆT Ý HÀ NỘI'!M10</f>
        <v>0</v>
      </c>
      <c r="P18" s="4">
        <f t="shared" si="0"/>
        <v>246620901</v>
      </c>
      <c r="Q18" s="16"/>
    </row>
    <row r="19" spans="1:18" s="17" customFormat="1" ht="16.5" customHeight="1" x14ac:dyDescent="0.25">
      <c r="A19" s="22">
        <v>18</v>
      </c>
      <c r="B19" s="68" t="s">
        <v>103</v>
      </c>
      <c r="C19" s="3">
        <f>'[5]2018-2022'!H5</f>
        <v>0</v>
      </c>
      <c r="D19" s="3">
        <f>'SIÊU THỊ HÀ NỘI (HÙNG DŨNG)'!B10</f>
        <v>93818973</v>
      </c>
      <c r="E19" s="3">
        <f>'SIÊU THỊ HÀ NỘI (HÙNG DŨNG)'!C10</f>
        <v>45480219</v>
      </c>
      <c r="F19" s="3">
        <f>'SIÊU THỊ HÀ NỘI (HÙNG DŨNG)'!D10</f>
        <v>0</v>
      </c>
      <c r="G19" s="3">
        <f>'SIÊU THỊ HÀ NỘI (HÙNG DŨNG)'!E10</f>
        <v>0</v>
      </c>
      <c r="H19" s="3">
        <f>'SIÊU THỊ HÀ NỘI (HÙNG DŨNG)'!F10</f>
        <v>0</v>
      </c>
      <c r="I19" s="3">
        <f>'SIÊU THỊ HÀ NỘI (HÙNG DŨNG)'!G10</f>
        <v>0</v>
      </c>
      <c r="J19" s="3">
        <f>'SIÊU THỊ HÀ NỘI (HÙNG DŨNG)'!H10</f>
        <v>0</v>
      </c>
      <c r="K19" s="3">
        <f>'SIÊU THỊ HÀ NỘI (HÙNG DŨNG)'!I10</f>
        <v>0</v>
      </c>
      <c r="L19" s="3">
        <f>'SIÊU THỊ HÀ NỘI (HÙNG DŨNG)'!J10</f>
        <v>0</v>
      </c>
      <c r="M19" s="3">
        <f>'SIÊU THỊ HÀ NỘI (HÙNG DŨNG)'!K10</f>
        <v>0</v>
      </c>
      <c r="N19" s="3">
        <f>'SIÊU THỊ HÀ NỘI (HÙNG DŨNG)'!L10</f>
        <v>0</v>
      </c>
      <c r="O19" s="3">
        <f>'SIÊU THỊ HÀ NỘI (HÙNG DŨNG)'!M10</f>
        <v>0</v>
      </c>
      <c r="P19" s="4">
        <f t="shared" si="0"/>
        <v>139299192</v>
      </c>
      <c r="Q19" s="16"/>
      <c r="R19" s="31"/>
    </row>
    <row r="20" spans="1:18" s="17" customFormat="1" ht="16.5" customHeight="1" x14ac:dyDescent="0.25">
      <c r="A20" s="22">
        <v>19</v>
      </c>
      <c r="B20" s="69" t="s">
        <v>104</v>
      </c>
      <c r="C20" s="3">
        <v>53681153.099999994</v>
      </c>
      <c r="D20" s="3">
        <f>'JM QUỐC TẾ'!B10</f>
        <v>93818973</v>
      </c>
      <c r="E20" s="3">
        <f>'JM QUỐC TẾ'!C10</f>
        <v>45480219</v>
      </c>
      <c r="F20" s="3">
        <f>'JM QUỐC TẾ'!D10</f>
        <v>0</v>
      </c>
      <c r="G20" s="3">
        <f>'JM QUỐC TẾ'!E10</f>
        <v>0</v>
      </c>
      <c r="H20" s="3">
        <f>'JM QUỐC TẾ'!F10</f>
        <v>0</v>
      </c>
      <c r="I20" s="3">
        <f>'JM QUỐC TẾ'!G10</f>
        <v>0</v>
      </c>
      <c r="J20" s="3">
        <f>'JM QUỐC TẾ'!H10</f>
        <v>0</v>
      </c>
      <c r="K20" s="3">
        <f>'JM QUỐC TẾ'!I10</f>
        <v>0</v>
      </c>
      <c r="L20" s="3">
        <f>'JM QUỐC TẾ'!J10</f>
        <v>0</v>
      </c>
      <c r="M20" s="3">
        <f>'JM QUỐC TẾ'!K10</f>
        <v>0</v>
      </c>
      <c r="N20" s="3">
        <f>'JM QUỐC TẾ'!L10</f>
        <v>0</v>
      </c>
      <c r="O20" s="3">
        <f>'JM QUỐC TẾ'!M10</f>
        <v>0</v>
      </c>
      <c r="P20" s="4">
        <f t="shared" si="0"/>
        <v>192980345.09999999</v>
      </c>
      <c r="Q20" s="16"/>
    </row>
    <row r="21" spans="1:18" s="17" customFormat="1" ht="16.5" customHeight="1" x14ac:dyDescent="0.25">
      <c r="A21" s="22">
        <v>20</v>
      </c>
      <c r="B21" s="68" t="s">
        <v>19</v>
      </c>
      <c r="C21" s="3">
        <v>27587404</v>
      </c>
      <c r="D21" s="3">
        <f>USMART!B10</f>
        <v>93818973</v>
      </c>
      <c r="E21" s="3">
        <f>USMART!C10</f>
        <v>45480219</v>
      </c>
      <c r="F21" s="3">
        <f>USMART!D10</f>
        <v>0</v>
      </c>
      <c r="G21" s="3">
        <f>USMART!E10</f>
        <v>0</v>
      </c>
      <c r="H21" s="3">
        <f>USMART!F10</f>
        <v>0</v>
      </c>
      <c r="I21" s="3">
        <f>USMART!G10</f>
        <v>0</v>
      </c>
      <c r="J21" s="3">
        <f>USMART!H10</f>
        <v>0</v>
      </c>
      <c r="K21" s="3">
        <f>USMART!I10</f>
        <v>0</v>
      </c>
      <c r="L21" s="3">
        <f>USMART!J10</f>
        <v>0</v>
      </c>
      <c r="M21" s="3">
        <f>USMART!K10</f>
        <v>0</v>
      </c>
      <c r="N21" s="3">
        <f>USMART!L10</f>
        <v>0</v>
      </c>
      <c r="O21" s="3">
        <f>USMART!M10</f>
        <v>0</v>
      </c>
      <c r="P21" s="4">
        <f t="shared" si="0"/>
        <v>166886596</v>
      </c>
      <c r="Q21" s="16"/>
    </row>
    <row r="22" spans="1:18" s="17" customFormat="1" ht="17.45" customHeight="1" x14ac:dyDescent="0.25">
      <c r="A22" s="22">
        <v>21</v>
      </c>
      <c r="B22" s="70" t="s">
        <v>108</v>
      </c>
      <c r="C22" s="3">
        <v>0</v>
      </c>
      <c r="D22" s="3">
        <f>SUNSHINE!B10</f>
        <v>93818973</v>
      </c>
      <c r="E22" s="3">
        <f>SUNSHINE!C10</f>
        <v>45480219</v>
      </c>
      <c r="F22" s="3">
        <f>SUNSHINE!D10</f>
        <v>0</v>
      </c>
      <c r="G22" s="3">
        <f>SUNSHINE!E10</f>
        <v>0</v>
      </c>
      <c r="H22" s="3">
        <f>SUNSHINE!F10</f>
        <v>0</v>
      </c>
      <c r="I22" s="3">
        <f>SUNSHINE!G10</f>
        <v>0</v>
      </c>
      <c r="J22" s="3">
        <f>SUNSHINE!H10</f>
        <v>0</v>
      </c>
      <c r="K22" s="3">
        <f>SUNSHINE!I10</f>
        <v>0</v>
      </c>
      <c r="L22" s="3">
        <f>SUNSHINE!J10</f>
        <v>0</v>
      </c>
      <c r="M22" s="3">
        <f>SUNSHINE!K10</f>
        <v>0</v>
      </c>
      <c r="N22" s="3">
        <f>SUNSHINE!L10</f>
        <v>0</v>
      </c>
      <c r="O22" s="3">
        <f>SUNSHINE!M10</f>
        <v>0</v>
      </c>
      <c r="P22" s="4">
        <f t="shared" si="0"/>
        <v>139299192</v>
      </c>
      <c r="Q22" s="32"/>
    </row>
    <row r="23" spans="1:18" s="17" customFormat="1" ht="16.5" customHeight="1" x14ac:dyDescent="0.25">
      <c r="A23" s="22">
        <v>22</v>
      </c>
      <c r="B23" s="70" t="s">
        <v>133</v>
      </c>
      <c r="C23" s="3">
        <v>0</v>
      </c>
      <c r="D23" s="3">
        <f>'SÀNH ĐIỆU'!B10</f>
        <v>93818973</v>
      </c>
      <c r="E23" s="3">
        <f>'SÀNH ĐIỆU'!C10</f>
        <v>45480219</v>
      </c>
      <c r="F23" s="3">
        <f>'SÀNH ĐIỆU'!D10</f>
        <v>0</v>
      </c>
      <c r="G23" s="3">
        <f>'SÀNH ĐIỆU'!E10</f>
        <v>0</v>
      </c>
      <c r="H23" s="3">
        <f>'SÀNH ĐIỆU'!F10</f>
        <v>0</v>
      </c>
      <c r="I23" s="3">
        <f>'SÀNH ĐIỆU'!G10</f>
        <v>0</v>
      </c>
      <c r="J23" s="3">
        <f>'SÀNH ĐIỆU'!H10</f>
        <v>0</v>
      </c>
      <c r="K23" s="3">
        <f>'SÀNH ĐIỆU'!I10</f>
        <v>0</v>
      </c>
      <c r="L23" s="3">
        <f>'SÀNH ĐIỆU'!J10</f>
        <v>0</v>
      </c>
      <c r="M23" s="3">
        <f>'SÀNH ĐIỆU'!K10</f>
        <v>0</v>
      </c>
      <c r="N23" s="3">
        <f>'SÀNH ĐIỆU'!L10</f>
        <v>0</v>
      </c>
      <c r="O23" s="3">
        <f>'SÀNH ĐIỆU'!M10</f>
        <v>0</v>
      </c>
      <c r="P23" s="4">
        <f t="shared" si="0"/>
        <v>139299192</v>
      </c>
      <c r="Q23" s="16"/>
    </row>
    <row r="24" spans="1:18" s="17" customFormat="1" ht="16.5" customHeight="1" x14ac:dyDescent="0.25">
      <c r="A24" s="22">
        <v>23</v>
      </c>
      <c r="B24" s="70" t="s">
        <v>139</v>
      </c>
      <c r="C24" s="3">
        <v>0</v>
      </c>
      <c r="D24" s="3">
        <f>'BB&amp;CC'!B10</f>
        <v>93818973</v>
      </c>
      <c r="E24" s="3">
        <f>'BB&amp;CC'!C10</f>
        <v>45480219</v>
      </c>
      <c r="F24" s="3">
        <f>'BB&amp;CC'!D10</f>
        <v>0</v>
      </c>
      <c r="G24" s="3">
        <f>'BB&amp;CC'!E10</f>
        <v>0</v>
      </c>
      <c r="H24" s="3">
        <f>'BB&amp;CC'!F10</f>
        <v>0</v>
      </c>
      <c r="I24" s="3">
        <f>'BB&amp;CC'!G10</f>
        <v>0</v>
      </c>
      <c r="J24" s="3">
        <f>'BB&amp;CC'!H10</f>
        <v>0</v>
      </c>
      <c r="K24" s="3">
        <f>'BB&amp;CC'!I10</f>
        <v>0</v>
      </c>
      <c r="L24" s="3">
        <f>'BB&amp;CC'!J10</f>
        <v>0</v>
      </c>
      <c r="M24" s="3">
        <f>'BB&amp;CC'!K10</f>
        <v>0</v>
      </c>
      <c r="N24" s="3">
        <f>'BB&amp;CC'!L10</f>
        <v>0</v>
      </c>
      <c r="O24" s="3">
        <f>'BB&amp;CC'!M10</f>
        <v>0</v>
      </c>
      <c r="P24" s="4">
        <f t="shared" si="0"/>
        <v>139299192</v>
      </c>
      <c r="Q24" s="16"/>
    </row>
    <row r="25" spans="1:18" s="17" customFormat="1" ht="16.5" customHeight="1" x14ac:dyDescent="0.25">
      <c r="A25" s="22">
        <v>24</v>
      </c>
      <c r="B25" s="70" t="s">
        <v>45</v>
      </c>
      <c r="C25" s="3">
        <v>0</v>
      </c>
      <c r="D25" s="3">
        <f>'CỬA HÀNG CỐNG QUỲNH'!B10</f>
        <v>93818973</v>
      </c>
      <c r="E25" s="3">
        <f>'CỬA HÀNG CỐNG QUỲNH'!C10</f>
        <v>45480219</v>
      </c>
      <c r="F25" s="3">
        <f>'CỬA HÀNG CỐNG QUỲNH'!D10</f>
        <v>0</v>
      </c>
      <c r="G25" s="3">
        <f>'CỬA HÀNG CỐNG QUỲNH'!E10</f>
        <v>0</v>
      </c>
      <c r="H25" s="3">
        <f>'CỬA HÀNG CỐNG QUỲNH'!F10</f>
        <v>0</v>
      </c>
      <c r="I25" s="3">
        <f>'CỬA HÀNG CỐNG QUỲNH'!G10</f>
        <v>0</v>
      </c>
      <c r="J25" s="3">
        <f>'CỬA HÀNG CỐNG QUỲNH'!H10</f>
        <v>0</v>
      </c>
      <c r="K25" s="3">
        <f>'CỬA HÀNG CỐNG QUỲNH'!I10</f>
        <v>0</v>
      </c>
      <c r="L25" s="3">
        <f>'CỬA HÀNG CỐNG QUỲNH'!J10</f>
        <v>0</v>
      </c>
      <c r="M25" s="3">
        <f>'CỬA HÀNG CỐNG QUỲNH'!K10</f>
        <v>0</v>
      </c>
      <c r="N25" s="3">
        <f>'CỬA HÀNG CỐNG QUỲNH'!L10</f>
        <v>0</v>
      </c>
      <c r="O25" s="3">
        <f>'CỬA HÀNG CỐNG QUỲNH'!M10</f>
        <v>0</v>
      </c>
      <c r="P25" s="4">
        <f t="shared" si="0"/>
        <v>139299192</v>
      </c>
      <c r="Q25" s="16"/>
    </row>
    <row r="26" spans="1:18" s="34" customFormat="1" ht="16.5" customHeight="1" x14ac:dyDescent="0.25">
      <c r="A26" s="22">
        <v>25</v>
      </c>
      <c r="B26" s="70" t="s">
        <v>134</v>
      </c>
      <c r="C26" s="3">
        <v>1179255</v>
      </c>
      <c r="D26" s="3">
        <f>'NHÀ HÀNG HÀN QUỐC (SONAMU)'!B10</f>
        <v>93818973</v>
      </c>
      <c r="E26" s="3">
        <f>'NHÀ HÀNG HÀN QUỐC (SONAMU)'!C10</f>
        <v>45480219</v>
      </c>
      <c r="F26" s="3">
        <f>'NHÀ HÀNG HÀN QUỐC (SONAMU)'!D10</f>
        <v>0</v>
      </c>
      <c r="G26" s="3">
        <f>'NHÀ HÀNG HÀN QUỐC (SONAMU)'!E10</f>
        <v>0</v>
      </c>
      <c r="H26" s="3">
        <f>'NHÀ HÀNG HÀN QUỐC (SONAMU)'!F10</f>
        <v>0</v>
      </c>
      <c r="I26" s="3">
        <f>'NHÀ HÀNG HÀN QUỐC (SONAMU)'!G10</f>
        <v>0</v>
      </c>
      <c r="J26" s="3">
        <f>'NHÀ HÀNG HÀN QUỐC (SONAMU)'!H10</f>
        <v>0</v>
      </c>
      <c r="K26" s="3">
        <f>'NHÀ HÀNG HÀN QUỐC (SONAMU)'!I10</f>
        <v>0</v>
      </c>
      <c r="L26" s="3">
        <f>'NHÀ HÀNG HÀN QUỐC (SONAMU)'!J10</f>
        <v>0</v>
      </c>
      <c r="M26" s="3">
        <f>'NHÀ HÀNG HÀN QUỐC (SONAMU)'!K10</f>
        <v>0</v>
      </c>
      <c r="N26" s="3">
        <f>'NHÀ HÀNG HÀN QUỐC (SONAMU)'!L10</f>
        <v>0</v>
      </c>
      <c r="O26" s="3">
        <f>'NHÀ HÀNG HÀN QUỐC (SONAMU)'!M10</f>
        <v>0</v>
      </c>
      <c r="P26" s="4">
        <f t="shared" si="0"/>
        <v>140478447</v>
      </c>
      <c r="Q26" s="33"/>
    </row>
    <row r="27" spans="1:18" s="17" customFormat="1" ht="17.45" customHeight="1" x14ac:dyDescent="0.25">
      <c r="A27" s="22">
        <v>26</v>
      </c>
      <c r="B27" s="70" t="s">
        <v>110</v>
      </c>
      <c r="C27" s="3">
        <v>0</v>
      </c>
      <c r="D27" s="3">
        <f>'THU HẰNG FOOD'!B10</f>
        <v>93818973</v>
      </c>
      <c r="E27" s="3">
        <f>'THU HẰNG FOOD'!C10</f>
        <v>45480219</v>
      </c>
      <c r="F27" s="3">
        <f>'THU HẰNG FOOD'!D10</f>
        <v>0</v>
      </c>
      <c r="G27" s="3">
        <f>'THU HẰNG FOOD'!E10</f>
        <v>0</v>
      </c>
      <c r="H27" s="3">
        <f>'THU HẰNG FOOD'!F10</f>
        <v>0</v>
      </c>
      <c r="I27" s="3">
        <f>'THU HẰNG FOOD'!G10</f>
        <v>0</v>
      </c>
      <c r="J27" s="3">
        <f>'THU HẰNG FOOD'!H10</f>
        <v>0</v>
      </c>
      <c r="K27" s="3">
        <f>'THU HẰNG FOOD'!I10</f>
        <v>0</v>
      </c>
      <c r="L27" s="3">
        <f>'THU HẰNG FOOD'!J10</f>
        <v>0</v>
      </c>
      <c r="M27" s="3">
        <f>'THU HẰNG FOOD'!K10</f>
        <v>0</v>
      </c>
      <c r="N27" s="3">
        <f>'THU HẰNG FOOD'!L10</f>
        <v>0</v>
      </c>
      <c r="O27" s="3">
        <f>'THU HẰNG FOOD'!M10</f>
        <v>0</v>
      </c>
      <c r="P27" s="4">
        <f t="shared" si="0"/>
        <v>139299192</v>
      </c>
      <c r="Q27" s="16"/>
    </row>
    <row r="28" spans="1:18" s="17" customFormat="1" ht="16.5" customHeight="1" x14ac:dyDescent="0.25">
      <c r="A28" s="22">
        <v>27</v>
      </c>
      <c r="B28" s="68" t="s">
        <v>111</v>
      </c>
      <c r="C28" s="3">
        <v>0</v>
      </c>
      <c r="D28" s="3">
        <f>'EPCO STORE'!B10</f>
        <v>93818973</v>
      </c>
      <c r="E28" s="3">
        <f>'EPCO STORE'!C10</f>
        <v>45480219</v>
      </c>
      <c r="F28" s="3">
        <f>'EPCO STORE'!D10</f>
        <v>0</v>
      </c>
      <c r="G28" s="3">
        <f>'EPCO STORE'!E10</f>
        <v>0</v>
      </c>
      <c r="H28" s="3">
        <f>'EPCO STORE'!F10</f>
        <v>0</v>
      </c>
      <c r="I28" s="3">
        <f>'EPCO STORE'!G10</f>
        <v>0</v>
      </c>
      <c r="J28" s="3">
        <f>'EPCO STORE'!H10</f>
        <v>0</v>
      </c>
      <c r="K28" s="3">
        <f>'EPCO STORE'!I10</f>
        <v>0</v>
      </c>
      <c r="L28" s="3">
        <f>'EPCO STORE'!J10</f>
        <v>0</v>
      </c>
      <c r="M28" s="3">
        <f>'EPCO STORE'!K10</f>
        <v>0</v>
      </c>
      <c r="N28" s="3">
        <f>'EPCO STORE'!L10</f>
        <v>0</v>
      </c>
      <c r="O28" s="3">
        <f>'EPCO STORE'!M10</f>
        <v>0</v>
      </c>
      <c r="P28" s="4">
        <f t="shared" si="0"/>
        <v>139299192</v>
      </c>
      <c r="Q28" s="16"/>
    </row>
    <row r="29" spans="1:18" s="17" customFormat="1" ht="16.5" customHeight="1" x14ac:dyDescent="0.25">
      <c r="A29" s="22">
        <v>28</v>
      </c>
      <c r="B29" s="70" t="s">
        <v>112</v>
      </c>
      <c r="C29" s="3">
        <v>0</v>
      </c>
      <c r="D29" s="3">
        <f>WOWMART!B10</f>
        <v>93818973</v>
      </c>
      <c r="E29" s="3">
        <f>WOWMART!C10</f>
        <v>45480219</v>
      </c>
      <c r="F29" s="3">
        <f>WOWMART!D10</f>
        <v>0</v>
      </c>
      <c r="G29" s="3">
        <f>WOWMART!E10</f>
        <v>0</v>
      </c>
      <c r="H29" s="3">
        <f>WOWMART!F10</f>
        <v>0</v>
      </c>
      <c r="I29" s="3">
        <f>WOWMART!G10</f>
        <v>0</v>
      </c>
      <c r="J29" s="3">
        <f>WOWMART!H10</f>
        <v>0</v>
      </c>
      <c r="K29" s="3">
        <f>WOWMART!I10</f>
        <v>0</v>
      </c>
      <c r="L29" s="3">
        <f>WOWMART!J10</f>
        <v>0</v>
      </c>
      <c r="M29" s="3">
        <f>WOWMART!K10</f>
        <v>0</v>
      </c>
      <c r="N29" s="3">
        <f>WOWMART!L10</f>
        <v>0</v>
      </c>
      <c r="O29" s="3">
        <f>WOWMART!M10</f>
        <v>0</v>
      </c>
      <c r="P29" s="4">
        <f t="shared" si="0"/>
        <v>139299192</v>
      </c>
      <c r="Q29" s="16"/>
    </row>
    <row r="30" spans="1:18" s="17" customFormat="1" ht="16.5" customHeight="1" x14ac:dyDescent="0.25">
      <c r="A30" s="22">
        <v>29</v>
      </c>
      <c r="B30" s="68" t="s">
        <v>113</v>
      </c>
      <c r="C30" s="3">
        <v>14284791.25</v>
      </c>
      <c r="D30" s="3">
        <f>'SMART (HÀ NỘI)'!B10</f>
        <v>93818973</v>
      </c>
      <c r="E30" s="3">
        <f>'SMART (HÀ NỘI)'!C10</f>
        <v>45480219</v>
      </c>
      <c r="F30" s="3">
        <f>'SMART (HÀ NỘI)'!D10</f>
        <v>0</v>
      </c>
      <c r="G30" s="3">
        <f>'SMART (HÀ NỘI)'!E10</f>
        <v>0</v>
      </c>
      <c r="H30" s="3">
        <f>'SMART (HÀ NỘI)'!F10</f>
        <v>0</v>
      </c>
      <c r="I30" s="3">
        <f>'SMART (HÀ NỘI)'!G10</f>
        <v>0</v>
      </c>
      <c r="J30" s="3">
        <f>'SMART (HÀ NỘI)'!H10</f>
        <v>0</v>
      </c>
      <c r="K30" s="3">
        <f>'SMART (HÀ NỘI)'!I10</f>
        <v>0</v>
      </c>
      <c r="L30" s="3">
        <f>'SMART (HÀ NỘI)'!J10</f>
        <v>0</v>
      </c>
      <c r="M30" s="3">
        <f>'SMART (HÀ NỘI)'!K10</f>
        <v>0</v>
      </c>
      <c r="N30" s="3">
        <f>'SMART (HÀ NỘI)'!L10</f>
        <v>0</v>
      </c>
      <c r="O30" s="3">
        <f>'SMART (HÀ NỘI)'!M10</f>
        <v>0</v>
      </c>
      <c r="P30" s="4">
        <f t="shared" si="0"/>
        <v>153583983.25</v>
      </c>
      <c r="Q30" s="16" t="s">
        <v>24</v>
      </c>
      <c r="R30" s="31"/>
    </row>
    <row r="31" spans="1:18" s="17" customFormat="1" ht="16.5" customHeight="1" x14ac:dyDescent="0.25">
      <c r="A31" s="22">
        <v>30</v>
      </c>
      <c r="B31" s="70" t="s">
        <v>135</v>
      </c>
      <c r="C31" s="3">
        <v>10526205</v>
      </c>
      <c r="D31" s="3">
        <f>'BẢO MINH'!B10</f>
        <v>93818973</v>
      </c>
      <c r="E31" s="3">
        <f>'BẢO MINH'!C10</f>
        <v>45480219</v>
      </c>
      <c r="F31" s="3">
        <f>'BẢO MINH'!D10</f>
        <v>0</v>
      </c>
      <c r="G31" s="3">
        <f>'BẢO MINH'!E10</f>
        <v>0</v>
      </c>
      <c r="H31" s="3">
        <f>'BẢO MINH'!F10</f>
        <v>0</v>
      </c>
      <c r="I31" s="3">
        <f>'BẢO MINH'!G10</f>
        <v>0</v>
      </c>
      <c r="J31" s="3">
        <f>'BẢO MINH'!H10</f>
        <v>0</v>
      </c>
      <c r="K31" s="3">
        <f>'BẢO MINH'!I10</f>
        <v>0</v>
      </c>
      <c r="L31" s="3">
        <f>'BẢO MINH'!J10</f>
        <v>0</v>
      </c>
      <c r="M31" s="3">
        <f>'BẢO MINH'!K10</f>
        <v>0</v>
      </c>
      <c r="N31" s="3">
        <f>'BẢO MINH'!L10</f>
        <v>0</v>
      </c>
      <c r="O31" s="3">
        <f>'BẢO MINH'!M10</f>
        <v>0</v>
      </c>
      <c r="P31" s="4">
        <f t="shared" si="0"/>
        <v>149825397</v>
      </c>
      <c r="Q31" s="16"/>
    </row>
    <row r="32" spans="1:18" s="17" customFormat="1" ht="16.5" customHeight="1" x14ac:dyDescent="0.25">
      <c r="A32" s="22">
        <v>31</v>
      </c>
      <c r="B32" s="70" t="s">
        <v>114</v>
      </c>
      <c r="C32" s="3">
        <v>9605505</v>
      </c>
      <c r="D32" s="3">
        <f>'NHẬT MINH'!B10</f>
        <v>93818973</v>
      </c>
      <c r="E32" s="3">
        <f>'NHẬT MINH'!C10</f>
        <v>45480219</v>
      </c>
      <c r="F32" s="3">
        <f>'NHẬT MINH'!D10</f>
        <v>0</v>
      </c>
      <c r="G32" s="3">
        <f>'NHẬT MINH'!E10</f>
        <v>0</v>
      </c>
      <c r="H32" s="3">
        <f>'NHẬT MINH'!F10</f>
        <v>0</v>
      </c>
      <c r="I32" s="3">
        <f>'NHẬT MINH'!G10</f>
        <v>0</v>
      </c>
      <c r="J32" s="3">
        <f>'NHẬT MINH'!H10</f>
        <v>0</v>
      </c>
      <c r="K32" s="3">
        <f>'NHẬT MINH'!I10</f>
        <v>0</v>
      </c>
      <c r="L32" s="3">
        <f>'NHẬT MINH'!J10</f>
        <v>0</v>
      </c>
      <c r="M32" s="3">
        <f>'NHẬT MINH'!K10</f>
        <v>0</v>
      </c>
      <c r="N32" s="3">
        <f>'NHẬT MINH'!L10</f>
        <v>0</v>
      </c>
      <c r="O32" s="3">
        <f>'NHẬT MINH'!M10</f>
        <v>0</v>
      </c>
      <c r="P32" s="4">
        <f t="shared" si="0"/>
        <v>148904697</v>
      </c>
      <c r="Q32" s="16" t="s">
        <v>27</v>
      </c>
    </row>
    <row r="33" spans="1:17" s="17" customFormat="1" ht="16.5" customHeight="1" x14ac:dyDescent="0.25">
      <c r="A33" s="22">
        <v>32</v>
      </c>
      <c r="B33" s="70" t="s">
        <v>115</v>
      </c>
      <c r="C33" s="3">
        <v>5352123</v>
      </c>
      <c r="D33" s="3">
        <f>'GIA BÌNH'!B10</f>
        <v>93818973</v>
      </c>
      <c r="E33" s="3">
        <f>'GIA BÌNH'!C10</f>
        <v>45480219</v>
      </c>
      <c r="F33" s="3">
        <f>'GIA BÌNH'!D10</f>
        <v>0</v>
      </c>
      <c r="G33" s="3">
        <f>'GIA BÌNH'!E10</f>
        <v>0</v>
      </c>
      <c r="H33" s="3">
        <f>'GIA BÌNH'!F10</f>
        <v>0</v>
      </c>
      <c r="I33" s="3">
        <f>'GIA BÌNH'!G10</f>
        <v>0</v>
      </c>
      <c r="J33" s="3">
        <f>'GIA BÌNH'!H10</f>
        <v>0</v>
      </c>
      <c r="K33" s="3">
        <f>'GIA BÌNH'!I10</f>
        <v>0</v>
      </c>
      <c r="L33" s="3">
        <f>'GIA BÌNH'!J10</f>
        <v>0</v>
      </c>
      <c r="M33" s="3">
        <f>'GIA BÌNH'!K10</f>
        <v>0</v>
      </c>
      <c r="N33" s="3">
        <f>'GIA BÌNH'!L10</f>
        <v>0</v>
      </c>
      <c r="O33" s="3">
        <f>'GIA BÌNH'!M10</f>
        <v>0</v>
      </c>
      <c r="P33" s="4">
        <f t="shared" si="0"/>
        <v>144651315</v>
      </c>
      <c r="Q33" s="16"/>
    </row>
    <row r="34" spans="1:17" s="17" customFormat="1" ht="16.5" customHeight="1" x14ac:dyDescent="0.25">
      <c r="A34" s="22">
        <v>33</v>
      </c>
      <c r="B34" s="70" t="s">
        <v>116</v>
      </c>
      <c r="C34" s="3">
        <v>0</v>
      </c>
      <c r="D34" s="3">
        <f>'HƯNG THỊNH'!B10</f>
        <v>93818973</v>
      </c>
      <c r="E34" s="3">
        <f>'HƯNG THỊNH'!C10</f>
        <v>45480219</v>
      </c>
      <c r="F34" s="3">
        <f>'HƯNG THỊNH'!D10</f>
        <v>0</v>
      </c>
      <c r="G34" s="3">
        <f>'HƯNG THỊNH'!E10</f>
        <v>0</v>
      </c>
      <c r="H34" s="3">
        <f>'HƯNG THỊNH'!F10</f>
        <v>0</v>
      </c>
      <c r="I34" s="3">
        <f>'HƯNG THỊNH'!G10</f>
        <v>0</v>
      </c>
      <c r="J34" s="3">
        <f>'HƯNG THỊNH'!H10</f>
        <v>0</v>
      </c>
      <c r="K34" s="3">
        <f>'HƯNG THỊNH'!I10</f>
        <v>0</v>
      </c>
      <c r="L34" s="3">
        <f>'HƯNG THỊNH'!J10</f>
        <v>0</v>
      </c>
      <c r="M34" s="3">
        <f>'HƯNG THỊNH'!K10</f>
        <v>0</v>
      </c>
      <c r="N34" s="3">
        <f>'HƯNG THỊNH'!L10</f>
        <v>0</v>
      </c>
      <c r="O34" s="3">
        <f>'HƯNG THỊNH'!M10</f>
        <v>0</v>
      </c>
      <c r="P34" s="4">
        <f t="shared" si="0"/>
        <v>139299192</v>
      </c>
      <c r="Q34" s="16"/>
    </row>
    <row r="35" spans="1:17" s="17" customFormat="1" ht="16.5" customHeight="1" x14ac:dyDescent="0.25">
      <c r="A35" s="22">
        <v>34</v>
      </c>
      <c r="B35" s="70" t="s">
        <v>117</v>
      </c>
      <c r="C35" s="3">
        <v>4247970</v>
      </c>
      <c r="D35" s="3">
        <f>'SONG NGUYỄN'!B10</f>
        <v>93818973</v>
      </c>
      <c r="E35" s="3">
        <f>'SONG NGUYỄN'!C10</f>
        <v>45480219</v>
      </c>
      <c r="F35" s="3">
        <f>'SONG NGUYỄN'!D10</f>
        <v>0</v>
      </c>
      <c r="G35" s="3">
        <f>'SONG NGUYỄN'!E10</f>
        <v>0</v>
      </c>
      <c r="H35" s="3">
        <f>'SONG NGUYỄN'!F10</f>
        <v>0</v>
      </c>
      <c r="I35" s="3">
        <f>'SONG NGUYỄN'!G10</f>
        <v>0</v>
      </c>
      <c r="J35" s="3">
        <f>'SONG NGUYỄN'!H10</f>
        <v>0</v>
      </c>
      <c r="K35" s="3">
        <f>'SONG NGUYỄN'!I10</f>
        <v>0</v>
      </c>
      <c r="L35" s="3">
        <f>'SONG NGUYỄN'!J10</f>
        <v>0</v>
      </c>
      <c r="M35" s="3">
        <f>'SONG NGUYỄN'!K10</f>
        <v>0</v>
      </c>
      <c r="N35" s="3">
        <f>'SONG NGUYỄN'!L10</f>
        <v>0</v>
      </c>
      <c r="O35" s="3">
        <f>'SONG NGUYỄN'!M10</f>
        <v>0</v>
      </c>
      <c r="P35" s="4">
        <f t="shared" si="0"/>
        <v>143547162</v>
      </c>
      <c r="Q35" s="16"/>
    </row>
    <row r="36" spans="1:17" s="17" customFormat="1" ht="16.5" customHeight="1" x14ac:dyDescent="0.25">
      <c r="A36" s="22">
        <v>35</v>
      </c>
      <c r="B36" s="70" t="s">
        <v>118</v>
      </c>
      <c r="C36" s="3">
        <v>18582155</v>
      </c>
      <c r="D36" s="3">
        <f>'NGUYỄN CỬU'!B10</f>
        <v>93818973</v>
      </c>
      <c r="E36" s="3">
        <f>'NGUYỄN CỬU'!C10</f>
        <v>45480219</v>
      </c>
      <c r="F36" s="3">
        <f>'NGUYỄN CỬU'!D10</f>
        <v>0</v>
      </c>
      <c r="G36" s="3">
        <f>'NGUYỄN CỬU'!E10</f>
        <v>0</v>
      </c>
      <c r="H36" s="3">
        <f>'NGUYỄN CỬU'!F10</f>
        <v>0</v>
      </c>
      <c r="I36" s="3">
        <f>'NGUYỄN CỬU'!G10</f>
        <v>0</v>
      </c>
      <c r="J36" s="3">
        <f>'NGUYỄN CỬU'!H10</f>
        <v>0</v>
      </c>
      <c r="K36" s="3">
        <f>'NGUYỄN CỬU'!I10</f>
        <v>0</v>
      </c>
      <c r="L36" s="3">
        <f>'NGUYỄN CỬU'!J10</f>
        <v>0</v>
      </c>
      <c r="M36" s="3">
        <f>'NGUYỄN CỬU'!K10</f>
        <v>0</v>
      </c>
      <c r="N36" s="3">
        <f>'NGUYỄN CỬU'!L10</f>
        <v>0</v>
      </c>
      <c r="O36" s="3">
        <f>'NGUYỄN CỬU'!M10</f>
        <v>0</v>
      </c>
      <c r="P36" s="4">
        <f t="shared" si="0"/>
        <v>157881347</v>
      </c>
      <c r="Q36" s="16"/>
    </row>
    <row r="37" spans="1:17" s="17" customFormat="1" ht="16.5" customHeight="1" x14ac:dyDescent="0.25">
      <c r="A37" s="22">
        <v>36</v>
      </c>
      <c r="B37" s="70" t="s">
        <v>119</v>
      </c>
      <c r="C37" s="3">
        <v>28943452</v>
      </c>
      <c r="D37" s="3">
        <f>GRELI!B10</f>
        <v>93818973</v>
      </c>
      <c r="E37" s="3">
        <f>GRELI!C10</f>
        <v>45480219</v>
      </c>
      <c r="F37" s="3">
        <f>GRELI!D10</f>
        <v>0</v>
      </c>
      <c r="G37" s="3">
        <f>GRELI!E10</f>
        <v>0</v>
      </c>
      <c r="H37" s="3">
        <f>GRELI!F10</f>
        <v>0</v>
      </c>
      <c r="I37" s="3">
        <f>GRELI!G10</f>
        <v>0</v>
      </c>
      <c r="J37" s="3">
        <f>GRELI!H10</f>
        <v>0</v>
      </c>
      <c r="K37" s="3">
        <f>GRELI!I10</f>
        <v>0</v>
      </c>
      <c r="L37" s="3">
        <f>GRELI!J10</f>
        <v>0</v>
      </c>
      <c r="M37" s="3">
        <f>GRELI!K10</f>
        <v>0</v>
      </c>
      <c r="N37" s="3">
        <f>GRELI!L10</f>
        <v>0</v>
      </c>
      <c r="O37" s="3">
        <f>GRELI!M10</f>
        <v>0</v>
      </c>
      <c r="P37" s="4">
        <f t="shared" si="0"/>
        <v>168242644</v>
      </c>
      <c r="Q37" s="16" t="s">
        <v>28</v>
      </c>
    </row>
    <row r="38" spans="1:17" s="17" customFormat="1" ht="16.5" customHeight="1" x14ac:dyDescent="0.25">
      <c r="A38" s="22">
        <v>37</v>
      </c>
      <c r="B38" s="70" t="s">
        <v>120</v>
      </c>
      <c r="C38" s="3">
        <v>6160460</v>
      </c>
      <c r="D38" s="3">
        <f>'TRUNG TUYẾN'!B10</f>
        <v>93818973</v>
      </c>
      <c r="E38" s="3">
        <f>'TRUNG TUYẾN'!C10</f>
        <v>45480219</v>
      </c>
      <c r="F38" s="3">
        <f>'TRUNG TUYẾN'!D10</f>
        <v>0</v>
      </c>
      <c r="G38" s="3">
        <f>'TRUNG TUYẾN'!E10</f>
        <v>0</v>
      </c>
      <c r="H38" s="3">
        <f>'TRUNG TUYẾN'!F10</f>
        <v>0</v>
      </c>
      <c r="I38" s="3">
        <f>'TRUNG TUYẾN'!G10</f>
        <v>0</v>
      </c>
      <c r="J38" s="3">
        <f>'TRUNG TUYẾN'!H10</f>
        <v>0</v>
      </c>
      <c r="K38" s="3">
        <f>'TRUNG TUYẾN'!I10</f>
        <v>0</v>
      </c>
      <c r="L38" s="3">
        <f>'TRUNG TUYẾN'!J10</f>
        <v>0</v>
      </c>
      <c r="M38" s="3">
        <f>'TRUNG TUYẾN'!K10</f>
        <v>0</v>
      </c>
      <c r="N38" s="3">
        <f>'TRUNG TUYẾN'!L10</f>
        <v>0</v>
      </c>
      <c r="O38" s="3">
        <f>'TRUNG TUYẾN'!M10</f>
        <v>0</v>
      </c>
      <c r="P38" s="4">
        <f t="shared" si="0"/>
        <v>145459652</v>
      </c>
      <c r="Q38" s="16" t="s">
        <v>29</v>
      </c>
    </row>
    <row r="39" spans="1:17" s="17" customFormat="1" ht="16.5" customHeight="1" x14ac:dyDescent="0.25">
      <c r="A39" s="22">
        <v>38</v>
      </c>
      <c r="B39" s="70" t="s">
        <v>121</v>
      </c>
      <c r="C39" s="3">
        <v>0</v>
      </c>
      <c r="D39" s="3">
        <f>'SONG NGỌC'!B10</f>
        <v>93818973</v>
      </c>
      <c r="E39" s="3">
        <f>'SONG NGỌC'!C10</f>
        <v>45480219</v>
      </c>
      <c r="F39" s="3">
        <f>'SONG NGỌC'!D10</f>
        <v>0</v>
      </c>
      <c r="G39" s="3">
        <f>'SONG NGỌC'!E10</f>
        <v>0</v>
      </c>
      <c r="H39" s="3">
        <f>'SONG NGỌC'!F10</f>
        <v>0</v>
      </c>
      <c r="I39" s="3">
        <f>'SONG NGỌC'!G10</f>
        <v>0</v>
      </c>
      <c r="J39" s="3">
        <f>'SONG NGỌC'!H10</f>
        <v>0</v>
      </c>
      <c r="K39" s="3">
        <f>'SONG NGỌC'!I10</f>
        <v>0</v>
      </c>
      <c r="L39" s="3">
        <f>'SONG NGỌC'!J10</f>
        <v>0</v>
      </c>
      <c r="M39" s="3">
        <f>'SONG NGỌC'!K10</f>
        <v>0</v>
      </c>
      <c r="N39" s="3">
        <f>'SONG NGỌC'!L10</f>
        <v>0</v>
      </c>
      <c r="O39" s="3">
        <f>'SONG NGỌC'!M10</f>
        <v>0</v>
      </c>
      <c r="P39" s="4">
        <f t="shared" si="0"/>
        <v>139299192</v>
      </c>
      <c r="Q39" s="16"/>
    </row>
    <row r="40" spans="1:17" s="17" customFormat="1" ht="16.5" customHeight="1" x14ac:dyDescent="0.25">
      <c r="A40" s="22">
        <v>39</v>
      </c>
      <c r="B40" s="70" t="s">
        <v>122</v>
      </c>
      <c r="C40" s="3">
        <v>0</v>
      </c>
      <c r="D40" s="3">
        <f>'TOÀN THẮNG'!B10</f>
        <v>93818973</v>
      </c>
      <c r="E40" s="3">
        <f>'TOÀN THẮNG'!C10</f>
        <v>45480219</v>
      </c>
      <c r="F40" s="3">
        <f>'TOÀN THẮNG'!D10</f>
        <v>0</v>
      </c>
      <c r="G40" s="3">
        <f>'TOÀN THẮNG'!E10</f>
        <v>0</v>
      </c>
      <c r="H40" s="3">
        <f>'TOÀN THẮNG'!F10</f>
        <v>0</v>
      </c>
      <c r="I40" s="3">
        <f>'TOÀN THẮNG'!G10</f>
        <v>0</v>
      </c>
      <c r="J40" s="3">
        <f>'TOÀN THẮNG'!H10</f>
        <v>0</v>
      </c>
      <c r="K40" s="3">
        <f>'TOÀN THẮNG'!I10</f>
        <v>0</v>
      </c>
      <c r="L40" s="3">
        <f>'TOÀN THẮNG'!J10</f>
        <v>0</v>
      </c>
      <c r="M40" s="3">
        <f>'TOÀN THẮNG'!K10</f>
        <v>0</v>
      </c>
      <c r="N40" s="3">
        <f>'TOÀN THẮNG'!L10</f>
        <v>0</v>
      </c>
      <c r="O40" s="3">
        <f>'TOÀN THẮNG'!M10</f>
        <v>0</v>
      </c>
      <c r="P40" s="4">
        <f t="shared" si="0"/>
        <v>139299192</v>
      </c>
      <c r="Q40" s="16"/>
    </row>
    <row r="41" spans="1:17" s="17" customFormat="1" ht="16.5" customHeight="1" x14ac:dyDescent="0.25">
      <c r="A41" s="22">
        <v>40</v>
      </c>
      <c r="B41" s="70" t="s">
        <v>123</v>
      </c>
      <c r="C41" s="3">
        <v>0</v>
      </c>
      <c r="D41" s="3">
        <f>K.A!B10</f>
        <v>93818973</v>
      </c>
      <c r="E41" s="3">
        <f>K.A!C10</f>
        <v>45480219</v>
      </c>
      <c r="F41" s="3">
        <f>K.A!D10</f>
        <v>0</v>
      </c>
      <c r="G41" s="3">
        <f>K.A!E10</f>
        <v>0</v>
      </c>
      <c r="H41" s="3">
        <f>K.A!F10</f>
        <v>0</v>
      </c>
      <c r="I41" s="3">
        <f>K.A!G10</f>
        <v>0</v>
      </c>
      <c r="J41" s="3">
        <f>K.A!H10</f>
        <v>0</v>
      </c>
      <c r="K41" s="3">
        <f>K.A!I10</f>
        <v>0</v>
      </c>
      <c r="L41" s="3">
        <f>K.A!J10</f>
        <v>0</v>
      </c>
      <c r="M41" s="3">
        <f>K.A!K10</f>
        <v>0</v>
      </c>
      <c r="N41" s="3">
        <f>K.A!L10</f>
        <v>0</v>
      </c>
      <c r="O41" s="3">
        <f>K.A!M10</f>
        <v>0</v>
      </c>
      <c r="P41" s="4">
        <f t="shared" si="0"/>
        <v>139299192</v>
      </c>
      <c r="Q41" s="16"/>
    </row>
    <row r="42" spans="1:17" s="17" customFormat="1" ht="16.5" customHeight="1" x14ac:dyDescent="0.25">
      <c r="A42" s="22">
        <v>41</v>
      </c>
      <c r="B42" s="70" t="s">
        <v>124</v>
      </c>
      <c r="C42" s="3">
        <v>13182283</v>
      </c>
      <c r="D42" s="3">
        <f>'MEKONG GOURMET'!B10</f>
        <v>93818973</v>
      </c>
      <c r="E42" s="3">
        <f>'MEKONG GOURMET'!C10</f>
        <v>45480219</v>
      </c>
      <c r="F42" s="3">
        <f>'MEKONG GOURMET'!D10</f>
        <v>0</v>
      </c>
      <c r="G42" s="3">
        <f>'MEKONG GOURMET'!E10</f>
        <v>0</v>
      </c>
      <c r="H42" s="3">
        <f>'MEKONG GOURMET'!F10</f>
        <v>0</v>
      </c>
      <c r="I42" s="3">
        <f>'MEKONG GOURMET'!G10</f>
        <v>0</v>
      </c>
      <c r="J42" s="3">
        <f>'MEKONG GOURMET'!H10</f>
        <v>0</v>
      </c>
      <c r="K42" s="3">
        <f>'MEKONG GOURMET'!I10</f>
        <v>0</v>
      </c>
      <c r="L42" s="3">
        <f>'MEKONG GOURMET'!J10</f>
        <v>0</v>
      </c>
      <c r="M42" s="3">
        <f>'MEKONG GOURMET'!K10</f>
        <v>0</v>
      </c>
      <c r="N42" s="3">
        <f>'MEKONG GOURMET'!L10</f>
        <v>0</v>
      </c>
      <c r="O42" s="3">
        <f>'MEKONG GOURMET'!M10</f>
        <v>0</v>
      </c>
      <c r="P42" s="4">
        <f t="shared" si="0"/>
        <v>152481475</v>
      </c>
      <c r="Q42" s="16"/>
    </row>
    <row r="43" spans="1:17" s="17" customFormat="1" ht="16.5" customHeight="1" x14ac:dyDescent="0.25">
      <c r="A43" s="22">
        <v>42</v>
      </c>
      <c r="B43" s="68" t="s">
        <v>136</v>
      </c>
      <c r="C43" s="3">
        <v>8615180</v>
      </c>
      <c r="D43" s="3">
        <f>'WINMART (WONMART)'!B10</f>
        <v>93818973</v>
      </c>
      <c r="E43" s="3">
        <f>'WINMART (WONMART)'!C10</f>
        <v>45480219</v>
      </c>
      <c r="F43" s="3">
        <f>'WINMART (WONMART)'!D10</f>
        <v>0</v>
      </c>
      <c r="G43" s="3">
        <f>'WINMART (WONMART)'!E10</f>
        <v>0</v>
      </c>
      <c r="H43" s="3">
        <f>'WINMART (WONMART)'!F10</f>
        <v>0</v>
      </c>
      <c r="I43" s="3">
        <f>'WINMART (WONMART)'!G10</f>
        <v>0</v>
      </c>
      <c r="J43" s="3">
        <f>'WINMART (WONMART)'!H10</f>
        <v>0</v>
      </c>
      <c r="K43" s="3">
        <f>'WINMART (WONMART)'!I10</f>
        <v>0</v>
      </c>
      <c r="L43" s="3">
        <f>'WINMART (WONMART)'!J10</f>
        <v>0</v>
      </c>
      <c r="M43" s="3">
        <f>'WINMART (WONMART)'!K10</f>
        <v>0</v>
      </c>
      <c r="N43" s="3">
        <f>'WINMART (WONMART)'!L10</f>
        <v>0</v>
      </c>
      <c r="O43" s="3">
        <f>'WINMART (WONMART)'!M10</f>
        <v>0</v>
      </c>
      <c r="P43" s="4">
        <f t="shared" si="0"/>
        <v>147914372</v>
      </c>
      <c r="Q43" s="16"/>
    </row>
    <row r="44" spans="1:17" s="17" customFormat="1" ht="16.5" customHeight="1" x14ac:dyDescent="0.25">
      <c r="A44" s="22">
        <v>43</v>
      </c>
      <c r="B44" s="70" t="s">
        <v>125</v>
      </c>
      <c r="C44" s="3">
        <v>8405928</v>
      </c>
      <c r="D44" s="3">
        <f>'GROVE FRESH'!B10</f>
        <v>93818973</v>
      </c>
      <c r="E44" s="3">
        <f>'GROVE FRESH'!C10</f>
        <v>45480219</v>
      </c>
      <c r="F44" s="3">
        <f>'GROVE FRESH'!D10</f>
        <v>0</v>
      </c>
      <c r="G44" s="3">
        <f>'GROVE FRESH'!E10</f>
        <v>0</v>
      </c>
      <c r="H44" s="3">
        <f>'GROVE FRESH'!F10</f>
        <v>0</v>
      </c>
      <c r="I44" s="3">
        <f>'GROVE FRESH'!G10</f>
        <v>0</v>
      </c>
      <c r="J44" s="3">
        <f>'GROVE FRESH'!H10</f>
        <v>0</v>
      </c>
      <c r="K44" s="3">
        <f>'GROVE FRESH'!I10</f>
        <v>0</v>
      </c>
      <c r="L44" s="3">
        <f>'GROVE FRESH'!J10</f>
        <v>0</v>
      </c>
      <c r="M44" s="3">
        <f>'GROVE FRESH'!K10</f>
        <v>0</v>
      </c>
      <c r="N44" s="3">
        <f>'GROVE FRESH'!L10</f>
        <v>0</v>
      </c>
      <c r="O44" s="3">
        <f>'GROVE FRESH'!M10</f>
        <v>0</v>
      </c>
      <c r="P44" s="4">
        <f t="shared" si="0"/>
        <v>147705120</v>
      </c>
      <c r="Q44" s="16"/>
    </row>
    <row r="45" spans="1:17" s="17" customFormat="1" ht="16.5" customHeight="1" x14ac:dyDescent="0.25">
      <c r="A45" s="22">
        <v>44</v>
      </c>
      <c r="B45" s="71" t="s">
        <v>126</v>
      </c>
      <c r="C45" s="3">
        <v>4457165</v>
      </c>
      <c r="D45" s="3">
        <f>'CƯỜNG GIA PHÁT'!B10</f>
        <v>93818973</v>
      </c>
      <c r="E45" s="3">
        <f>'CƯỜNG GIA PHÁT'!C10</f>
        <v>45480219</v>
      </c>
      <c r="F45" s="3">
        <f>'CƯỜNG GIA PHÁT'!D10</f>
        <v>0</v>
      </c>
      <c r="G45" s="3">
        <f>'CƯỜNG GIA PHÁT'!E10</f>
        <v>0</v>
      </c>
      <c r="H45" s="3">
        <f>'CƯỜNG GIA PHÁT'!F10</f>
        <v>0</v>
      </c>
      <c r="I45" s="3">
        <f>'CƯỜNG GIA PHÁT'!G10</f>
        <v>0</v>
      </c>
      <c r="J45" s="3">
        <f>'CƯỜNG GIA PHÁT'!H10</f>
        <v>0</v>
      </c>
      <c r="K45" s="3">
        <f>'CƯỜNG GIA PHÁT'!I10</f>
        <v>0</v>
      </c>
      <c r="L45" s="3">
        <f>'CƯỜNG GIA PHÁT'!J10</f>
        <v>0</v>
      </c>
      <c r="M45" s="3">
        <f>'CƯỜNG GIA PHÁT'!K10</f>
        <v>0</v>
      </c>
      <c r="N45" s="3">
        <f>'CƯỜNG GIA PHÁT'!L10</f>
        <v>0</v>
      </c>
      <c r="O45" s="3">
        <f>'CƯỜNG GIA PHÁT'!M10</f>
        <v>0</v>
      </c>
      <c r="P45" s="4">
        <f t="shared" si="0"/>
        <v>143756357</v>
      </c>
      <c r="Q45" s="27"/>
    </row>
    <row r="46" spans="1:17" s="17" customFormat="1" ht="16.5" customHeight="1" x14ac:dyDescent="0.25">
      <c r="A46" s="22">
        <v>45</v>
      </c>
      <c r="B46" s="70" t="s">
        <v>80</v>
      </c>
      <c r="C46" s="3">
        <v>1305441</v>
      </c>
      <c r="D46" s="3">
        <f>'SEVEN ELEVEN'!B10</f>
        <v>93818973</v>
      </c>
      <c r="E46" s="3">
        <f>'SEVEN ELEVEN'!C10</f>
        <v>45480219</v>
      </c>
      <c r="F46" s="3">
        <f>'SEVEN ELEVEN'!D10</f>
        <v>0</v>
      </c>
      <c r="G46" s="3">
        <f>'SEVEN ELEVEN'!E10</f>
        <v>0</v>
      </c>
      <c r="H46" s="3">
        <f>'SEVEN ELEVEN'!F10</f>
        <v>0</v>
      </c>
      <c r="I46" s="3">
        <f>'SEVEN ELEVEN'!G10</f>
        <v>0</v>
      </c>
      <c r="J46" s="3">
        <f>'SEVEN ELEVEN'!H10</f>
        <v>0</v>
      </c>
      <c r="K46" s="3">
        <f>'SEVEN ELEVEN'!I10</f>
        <v>0</v>
      </c>
      <c r="L46" s="3">
        <f>'SEVEN ELEVEN'!J10</f>
        <v>0</v>
      </c>
      <c r="M46" s="3">
        <f>'SEVEN ELEVEN'!K10</f>
        <v>0</v>
      </c>
      <c r="N46" s="3">
        <f>'SEVEN ELEVEN'!L10</f>
        <v>0</v>
      </c>
      <c r="O46" s="3">
        <f>'SEVEN ELEVEN'!M10</f>
        <v>0</v>
      </c>
      <c r="P46" s="4">
        <f t="shared" si="0"/>
        <v>140604633</v>
      </c>
      <c r="Q46" s="16"/>
    </row>
    <row r="47" spans="1:17" s="17" customFormat="1" ht="16.5" customHeight="1" x14ac:dyDescent="0.25">
      <c r="A47" s="22">
        <v>46</v>
      </c>
      <c r="B47" s="70" t="s">
        <v>48</v>
      </c>
      <c r="C47" s="3">
        <v>2945491.92</v>
      </c>
      <c r="D47" s="3">
        <f>'HASHTAG ECOS'!B10</f>
        <v>93818973</v>
      </c>
      <c r="E47" s="3">
        <f>'HASHTAG ECOS'!C10</f>
        <v>45480219</v>
      </c>
      <c r="F47" s="3">
        <f>'HASHTAG ECOS'!D10</f>
        <v>0</v>
      </c>
      <c r="G47" s="3">
        <f>'HASHTAG ECOS'!E10</f>
        <v>0</v>
      </c>
      <c r="H47" s="3">
        <f>'HASHTAG ECOS'!F10</f>
        <v>0</v>
      </c>
      <c r="I47" s="3">
        <f>'HASHTAG ECOS'!G10</f>
        <v>0</v>
      </c>
      <c r="J47" s="3">
        <f>'HASHTAG ECOS'!H10</f>
        <v>0</v>
      </c>
      <c r="K47" s="3">
        <f>'HASHTAG ECOS'!I10</f>
        <v>0</v>
      </c>
      <c r="L47" s="3">
        <f>'HASHTAG ECOS'!J10</f>
        <v>0</v>
      </c>
      <c r="M47" s="3">
        <f>'HASHTAG ECOS'!K10</f>
        <v>0</v>
      </c>
      <c r="N47" s="3">
        <f>'HASHTAG ECOS'!L10</f>
        <v>0</v>
      </c>
      <c r="O47" s="3">
        <f>'HASHTAG ECOS'!M10</f>
        <v>0</v>
      </c>
      <c r="P47" s="4">
        <f t="shared" si="0"/>
        <v>142244683.92000002</v>
      </c>
      <c r="Q47" s="16"/>
    </row>
    <row r="48" spans="1:17" s="17" customFormat="1" ht="16.5" customHeight="1" x14ac:dyDescent="0.25">
      <c r="A48" s="22">
        <v>47</v>
      </c>
      <c r="B48" s="68" t="s">
        <v>127</v>
      </c>
      <c r="C48" s="3">
        <f>'[6]T11-T12.21'!H8</f>
        <v>4515281</v>
      </c>
      <c r="D48" s="3">
        <f>'BÁCH TÍN'!B10</f>
        <v>93818973</v>
      </c>
      <c r="E48" s="3">
        <f>'BÁCH TÍN'!C10</f>
        <v>45480219</v>
      </c>
      <c r="F48" s="3">
        <f>'BÁCH TÍN'!D10</f>
        <v>0</v>
      </c>
      <c r="G48" s="3">
        <f>'BÁCH TÍN'!E10</f>
        <v>0</v>
      </c>
      <c r="H48" s="3">
        <f>'BÁCH TÍN'!F10</f>
        <v>0</v>
      </c>
      <c r="I48" s="3">
        <f>'BÁCH TÍN'!G10</f>
        <v>0</v>
      </c>
      <c r="J48" s="3">
        <f>'BÁCH TÍN'!H10</f>
        <v>0</v>
      </c>
      <c r="K48" s="3">
        <f>'BÁCH TÍN'!I10</f>
        <v>0</v>
      </c>
      <c r="L48" s="3">
        <f>'BÁCH TÍN'!J10</f>
        <v>0</v>
      </c>
      <c r="M48" s="3">
        <f>'BÁCH TÍN'!K10</f>
        <v>0</v>
      </c>
      <c r="N48" s="3">
        <f>'BÁCH TÍN'!L10</f>
        <v>0</v>
      </c>
      <c r="O48" s="3">
        <f>'BÁCH TÍN'!M10</f>
        <v>0</v>
      </c>
      <c r="P48" s="4">
        <f t="shared" si="0"/>
        <v>143814473</v>
      </c>
      <c r="Q48" s="16"/>
    </row>
    <row r="49" spans="1:17" s="17" customFormat="1" ht="16.5" customHeight="1" x14ac:dyDescent="0.25">
      <c r="A49" s="22">
        <v>48</v>
      </c>
      <c r="B49" s="70" t="s">
        <v>128</v>
      </c>
      <c r="C49" s="3">
        <v>12283716</v>
      </c>
      <c r="D49" s="3">
        <f>HNT!B10</f>
        <v>93818973</v>
      </c>
      <c r="E49" s="3">
        <f>HNT!C10</f>
        <v>45480219</v>
      </c>
      <c r="F49" s="3">
        <f>HNT!D10</f>
        <v>0</v>
      </c>
      <c r="G49" s="3">
        <f>HNT!E10</f>
        <v>0</v>
      </c>
      <c r="H49" s="3">
        <f>HNT!F10</f>
        <v>0</v>
      </c>
      <c r="I49" s="3">
        <f>HNT!G10</f>
        <v>0</v>
      </c>
      <c r="J49" s="3">
        <f>HNT!H10</f>
        <v>0</v>
      </c>
      <c r="K49" s="3">
        <f>HNT!I10</f>
        <v>0</v>
      </c>
      <c r="L49" s="3">
        <f>HNT!J10</f>
        <v>0</v>
      </c>
      <c r="M49" s="3">
        <f>HNT!K10</f>
        <v>0</v>
      </c>
      <c r="N49" s="3">
        <f>HNT!L10</f>
        <v>0</v>
      </c>
      <c r="O49" s="3">
        <f>HNT!M10</f>
        <v>0</v>
      </c>
      <c r="P49" s="4">
        <f t="shared" si="0"/>
        <v>151582908</v>
      </c>
      <c r="Q49" s="16"/>
    </row>
    <row r="50" spans="1:17" s="17" customFormat="1" ht="16.5" customHeight="1" x14ac:dyDescent="0.25">
      <c r="A50" s="22">
        <v>49</v>
      </c>
      <c r="B50" s="70" t="s">
        <v>50</v>
      </c>
      <c r="C50" s="3">
        <v>19685716</v>
      </c>
      <c r="D50" s="3">
        <f>'PHÚ SƠN'!B10</f>
        <v>93818973</v>
      </c>
      <c r="E50" s="3">
        <f>'PHÚ SƠN'!C10</f>
        <v>45480219</v>
      </c>
      <c r="F50" s="3">
        <f>'PHÚ SƠN'!D10</f>
        <v>0</v>
      </c>
      <c r="G50" s="3">
        <f>'PHÚ SƠN'!E10</f>
        <v>0</v>
      </c>
      <c r="H50" s="3">
        <f>'PHÚ SƠN'!F10</f>
        <v>0</v>
      </c>
      <c r="I50" s="3">
        <f>'PHÚ SƠN'!G10</f>
        <v>0</v>
      </c>
      <c r="J50" s="3">
        <f>'PHÚ SƠN'!H10</f>
        <v>0</v>
      </c>
      <c r="K50" s="3">
        <f>'PHÚ SƠN'!I10</f>
        <v>0</v>
      </c>
      <c r="L50" s="3">
        <f>'PHÚ SƠN'!J10</f>
        <v>0</v>
      </c>
      <c r="M50" s="3">
        <f>'PHÚ SƠN'!K10</f>
        <v>0</v>
      </c>
      <c r="N50" s="3">
        <f>'PHÚ SƠN'!L10</f>
        <v>0</v>
      </c>
      <c r="O50" s="3">
        <f>'PHÚ SƠN'!M10</f>
        <v>0</v>
      </c>
      <c r="P50" s="4">
        <f t="shared" si="0"/>
        <v>158984908</v>
      </c>
      <c r="Q50" s="16"/>
    </row>
    <row r="51" spans="1:17" s="17" customFormat="1" ht="16.5" customHeight="1" x14ac:dyDescent="0.25">
      <c r="A51" s="22">
        <v>50</v>
      </c>
      <c r="B51" s="70" t="s">
        <v>51</v>
      </c>
      <c r="C51" s="3">
        <v>3396256.66</v>
      </c>
      <c r="D51" s="3">
        <f>'ZEN AP'!B10</f>
        <v>93818973</v>
      </c>
      <c r="E51" s="3">
        <f>'ZEN AP'!C10</f>
        <v>45480219</v>
      </c>
      <c r="F51" s="3">
        <f>'ZEN AP'!D10</f>
        <v>0</v>
      </c>
      <c r="G51" s="3">
        <f>'ZEN AP'!E10</f>
        <v>0</v>
      </c>
      <c r="H51" s="3">
        <f>'ZEN AP'!F10</f>
        <v>0</v>
      </c>
      <c r="I51" s="3">
        <f>'ZEN AP'!G10</f>
        <v>0</v>
      </c>
      <c r="J51" s="3">
        <f>'ZEN AP'!H10</f>
        <v>0</v>
      </c>
      <c r="K51" s="3">
        <f>'ZEN AP'!I10</f>
        <v>0</v>
      </c>
      <c r="L51" s="3">
        <f>'ZEN AP'!J10</f>
        <v>0</v>
      </c>
      <c r="M51" s="3">
        <f>'ZEN AP'!K10</f>
        <v>0</v>
      </c>
      <c r="N51" s="3">
        <f>'ZEN AP'!L10</f>
        <v>0</v>
      </c>
      <c r="O51" s="3">
        <f>'ZEN AP'!M10</f>
        <v>0</v>
      </c>
      <c r="P51" s="4">
        <f t="shared" si="0"/>
        <v>142695448.66</v>
      </c>
      <c r="Q51" s="16"/>
    </row>
    <row r="52" spans="1:17" s="17" customFormat="1" ht="16.5" customHeight="1" x14ac:dyDescent="0.25">
      <c r="A52" s="22">
        <v>51</v>
      </c>
      <c r="B52" s="70" t="s">
        <v>52</v>
      </c>
      <c r="C52" s="3">
        <v>2820308.7</v>
      </c>
      <c r="D52" s="3">
        <f>'HIỀN LƯƠNG'!B10</f>
        <v>93818973</v>
      </c>
      <c r="E52" s="3">
        <f>'HIỀN LƯƠNG'!C10</f>
        <v>45480219</v>
      </c>
      <c r="F52" s="3">
        <f>'HIỀN LƯƠNG'!D10</f>
        <v>0</v>
      </c>
      <c r="G52" s="3">
        <f>'HIỀN LƯƠNG'!E10</f>
        <v>0</v>
      </c>
      <c r="H52" s="3">
        <f>'HIỀN LƯƠNG'!F10</f>
        <v>0</v>
      </c>
      <c r="I52" s="3">
        <f>'HIỀN LƯƠNG'!G10</f>
        <v>0</v>
      </c>
      <c r="J52" s="3">
        <f>'HIỀN LƯƠNG'!H10</f>
        <v>0</v>
      </c>
      <c r="K52" s="3">
        <f>'HIỀN LƯƠNG'!I10</f>
        <v>0</v>
      </c>
      <c r="L52" s="3">
        <f>'HIỀN LƯƠNG'!J10</f>
        <v>0</v>
      </c>
      <c r="M52" s="3">
        <f>'HIỀN LƯƠNG'!K10</f>
        <v>0</v>
      </c>
      <c r="N52" s="3">
        <f>'HIỀN LƯƠNG'!L10</f>
        <v>0</v>
      </c>
      <c r="O52" s="3">
        <f>'HIỀN LƯƠNG'!M10</f>
        <v>0</v>
      </c>
      <c r="P52" s="4">
        <f t="shared" si="0"/>
        <v>142119500.69999999</v>
      </c>
      <c r="Q52" s="16"/>
    </row>
    <row r="53" spans="1:17" s="17" customFormat="1" ht="16.5" customHeight="1" x14ac:dyDescent="0.25">
      <c r="A53" s="22">
        <v>52</v>
      </c>
      <c r="B53" s="70" t="s">
        <v>82</v>
      </c>
      <c r="C53" s="3">
        <v>0</v>
      </c>
      <c r="D53" s="3">
        <f>'GS25'!B10</f>
        <v>93818973</v>
      </c>
      <c r="E53" s="3">
        <f>'GS25'!C10</f>
        <v>45480219</v>
      </c>
      <c r="F53" s="3">
        <f>'GS25'!D10</f>
        <v>0</v>
      </c>
      <c r="G53" s="3">
        <f>'GS25'!E10</f>
        <v>0</v>
      </c>
      <c r="H53" s="3">
        <f>'GS25'!F10</f>
        <v>0</v>
      </c>
      <c r="I53" s="3">
        <f>'GS25'!G10</f>
        <v>0</v>
      </c>
      <c r="J53" s="3">
        <f>'GS25'!H10</f>
        <v>0</v>
      </c>
      <c r="K53" s="3">
        <f>'GS25'!I10</f>
        <v>0</v>
      </c>
      <c r="L53" s="3">
        <f>'GS25'!J10</f>
        <v>0</v>
      </c>
      <c r="M53" s="3">
        <f>'GS25'!K10</f>
        <v>0</v>
      </c>
      <c r="N53" s="3">
        <f>'GS25'!L10</f>
        <v>0</v>
      </c>
      <c r="O53" s="3">
        <f>'GS25'!M10</f>
        <v>0</v>
      </c>
      <c r="P53" s="4">
        <f t="shared" si="0"/>
        <v>139299192</v>
      </c>
      <c r="Q53" s="16"/>
    </row>
    <row r="54" spans="1:17" s="17" customFormat="1" ht="16.5" customHeight="1" x14ac:dyDescent="0.25">
      <c r="A54" s="22">
        <v>53</v>
      </c>
      <c r="B54" s="68" t="s">
        <v>22</v>
      </c>
      <c r="C54" s="3">
        <v>22148836</v>
      </c>
      <c r="D54" s="3">
        <f>OFOOD!B10</f>
        <v>93818973</v>
      </c>
      <c r="E54" s="3">
        <f>OFOOD!C10</f>
        <v>45480219</v>
      </c>
      <c r="F54" s="3">
        <f>OFOOD!D10</f>
        <v>0</v>
      </c>
      <c r="G54" s="3">
        <f>OFOOD!E10</f>
        <v>0</v>
      </c>
      <c r="H54" s="3">
        <f>OFOOD!F10</f>
        <v>0</v>
      </c>
      <c r="I54" s="3">
        <f>OFOOD!G10</f>
        <v>0</v>
      </c>
      <c r="J54" s="3">
        <f>OFOOD!H10</f>
        <v>0</v>
      </c>
      <c r="K54" s="3">
        <f>OFOOD!I10</f>
        <v>0</v>
      </c>
      <c r="L54" s="3">
        <f>OFOOD!J10</f>
        <v>0</v>
      </c>
      <c r="M54" s="3">
        <f>OFOOD!K10</f>
        <v>0</v>
      </c>
      <c r="N54" s="3">
        <f>OFOOD!L10</f>
        <v>0</v>
      </c>
      <c r="O54" s="3">
        <f>OFOOD!M10</f>
        <v>0</v>
      </c>
      <c r="P54" s="4">
        <f t="shared" si="0"/>
        <v>161448028</v>
      </c>
      <c r="Q54" s="27" t="s">
        <v>23</v>
      </c>
    </row>
    <row r="55" spans="1:17" s="17" customFormat="1" ht="16.5" customHeight="1" x14ac:dyDescent="0.25">
      <c r="A55" s="22">
        <v>54</v>
      </c>
      <c r="B55" s="71" t="s">
        <v>57</v>
      </c>
      <c r="C55" s="3">
        <f>[7]Ban_hang!J4</f>
        <v>0</v>
      </c>
      <c r="D55" s="3">
        <f>'TIN TIN'!B10</f>
        <v>93818973</v>
      </c>
      <c r="E55" s="3">
        <f>'TIN TIN'!C10</f>
        <v>45480219</v>
      </c>
      <c r="F55" s="3">
        <f>'TIN TIN'!D10</f>
        <v>0</v>
      </c>
      <c r="G55" s="3">
        <f>'TIN TIN'!E10</f>
        <v>0</v>
      </c>
      <c r="H55" s="3">
        <f>'TIN TIN'!F10</f>
        <v>0</v>
      </c>
      <c r="I55" s="3">
        <f>'TIN TIN'!G10</f>
        <v>0</v>
      </c>
      <c r="J55" s="3">
        <f>'TIN TIN'!H10</f>
        <v>0</v>
      </c>
      <c r="K55" s="3">
        <f>'TIN TIN'!I10</f>
        <v>0</v>
      </c>
      <c r="L55" s="3">
        <f>'TIN TIN'!J10</f>
        <v>0</v>
      </c>
      <c r="M55" s="3">
        <f>'TIN TIN'!K10</f>
        <v>0</v>
      </c>
      <c r="N55" s="3">
        <f>'TIN TIN'!L10</f>
        <v>0</v>
      </c>
      <c r="O55" s="3">
        <f>'TIN TIN'!M10</f>
        <v>0</v>
      </c>
      <c r="P55" s="4">
        <f t="shared" si="0"/>
        <v>139299192</v>
      </c>
      <c r="Q55" s="27"/>
    </row>
    <row r="56" spans="1:17" s="17" customFormat="1" ht="16.5" customHeight="1" x14ac:dyDescent="0.25">
      <c r="A56" s="22">
        <v>55</v>
      </c>
      <c r="B56" s="70" t="s">
        <v>62</v>
      </c>
      <c r="C56" s="3">
        <v>0</v>
      </c>
      <c r="D56" s="3">
        <f>'MINH CẦU'!B10</f>
        <v>93818973</v>
      </c>
      <c r="E56" s="3">
        <f>'MINH CẦU'!C10</f>
        <v>45480219</v>
      </c>
      <c r="F56" s="3">
        <f>'MINH CẦU'!D10</f>
        <v>0</v>
      </c>
      <c r="G56" s="3">
        <f>'MINH CẦU'!E10</f>
        <v>0</v>
      </c>
      <c r="H56" s="3">
        <f>'MINH CẦU'!F10</f>
        <v>0</v>
      </c>
      <c r="I56" s="3">
        <f>'MINH CẦU'!G10</f>
        <v>0</v>
      </c>
      <c r="J56" s="3">
        <f>'MINH CẦU'!H10</f>
        <v>0</v>
      </c>
      <c r="K56" s="3">
        <f>'MINH CẦU'!I10</f>
        <v>0</v>
      </c>
      <c r="L56" s="3">
        <f>'MINH CẦU'!J10</f>
        <v>0</v>
      </c>
      <c r="M56" s="3">
        <f>'MINH CẦU'!K10</f>
        <v>0</v>
      </c>
      <c r="N56" s="3">
        <f>'MINH CẦU'!L10</f>
        <v>0</v>
      </c>
      <c r="O56" s="3">
        <f>'MINH CẦU'!M10</f>
        <v>0</v>
      </c>
      <c r="P56" s="4">
        <f t="shared" si="0"/>
        <v>139299192</v>
      </c>
      <c r="Q56" s="27"/>
    </row>
    <row r="57" spans="1:17" s="17" customFormat="1" ht="16.5" customHeight="1" x14ac:dyDescent="0.25">
      <c r="A57" s="22">
        <v>56</v>
      </c>
      <c r="B57" s="70" t="s">
        <v>83</v>
      </c>
      <c r="C57" s="3">
        <v>0</v>
      </c>
      <c r="D57" s="3">
        <f>'SIBA FOOD'!B10</f>
        <v>93818973</v>
      </c>
      <c r="E57" s="3">
        <f>'SIBA FOOD'!C10</f>
        <v>45480219</v>
      </c>
      <c r="F57" s="3">
        <f>'SIBA FOOD'!D10</f>
        <v>0</v>
      </c>
      <c r="G57" s="3">
        <f>'SIBA FOOD'!E10</f>
        <v>0</v>
      </c>
      <c r="H57" s="3">
        <f>'SIBA FOOD'!F10</f>
        <v>0</v>
      </c>
      <c r="I57" s="3">
        <f>'SIBA FOOD'!G10</f>
        <v>0</v>
      </c>
      <c r="J57" s="3">
        <f>'SIBA FOOD'!H10</f>
        <v>0</v>
      </c>
      <c r="K57" s="3">
        <f>'SIBA FOOD'!I10</f>
        <v>0</v>
      </c>
      <c r="L57" s="3">
        <f>'SIBA FOOD'!J10</f>
        <v>0</v>
      </c>
      <c r="M57" s="3">
        <f>'SIBA FOOD'!K10</f>
        <v>0</v>
      </c>
      <c r="N57" s="3">
        <f>'SIBA FOOD'!L10</f>
        <v>0</v>
      </c>
      <c r="O57" s="3">
        <f>'SIBA FOOD'!M10</f>
        <v>0</v>
      </c>
      <c r="P57" s="4">
        <f t="shared" si="0"/>
        <v>139299192</v>
      </c>
      <c r="Q57" s="27"/>
    </row>
    <row r="58" spans="1:17" s="17" customFormat="1" ht="16.5" customHeight="1" x14ac:dyDescent="0.25">
      <c r="A58" s="22">
        <v>57</v>
      </c>
      <c r="B58" s="70" t="s">
        <v>84</v>
      </c>
      <c r="C58" s="3">
        <v>0</v>
      </c>
      <c r="D58" s="3">
        <f>'TTM FARM'!B10</f>
        <v>93818973</v>
      </c>
      <c r="E58" s="3">
        <f>'TTM FARM'!C10</f>
        <v>45480219</v>
      </c>
      <c r="F58" s="3">
        <f>'TTM FARM'!D10</f>
        <v>0</v>
      </c>
      <c r="G58" s="3">
        <f>'TTM FARM'!E10</f>
        <v>0</v>
      </c>
      <c r="H58" s="3">
        <f>'TTM FARM'!F10</f>
        <v>0</v>
      </c>
      <c r="I58" s="3">
        <f>'TTM FARM'!G10</f>
        <v>0</v>
      </c>
      <c r="J58" s="3">
        <f>'TTM FARM'!H10</f>
        <v>0</v>
      </c>
      <c r="K58" s="3">
        <f>'TTM FARM'!I10</f>
        <v>0</v>
      </c>
      <c r="L58" s="3">
        <f>'TTM FARM'!J10</f>
        <v>0</v>
      </c>
      <c r="M58" s="3">
        <f>'TTM FARM'!K10</f>
        <v>0</v>
      </c>
      <c r="N58" s="3">
        <f>'TTM FARM'!L10</f>
        <v>0</v>
      </c>
      <c r="O58" s="3">
        <f>'TTM FARM'!M10</f>
        <v>0</v>
      </c>
      <c r="P58" s="4">
        <f t="shared" si="0"/>
        <v>139299192</v>
      </c>
      <c r="Q58" s="27"/>
    </row>
    <row r="59" spans="1:17" s="17" customFormat="1" ht="16.5" customHeight="1" x14ac:dyDescent="0.25">
      <c r="A59" s="22">
        <v>58</v>
      </c>
      <c r="B59" s="70" t="s">
        <v>85</v>
      </c>
      <c r="C59" s="3">
        <v>0</v>
      </c>
      <c r="D59" s="3">
        <f>'TOP CLASS'!B10</f>
        <v>93818973</v>
      </c>
      <c r="E59" s="3">
        <f>'TOP CLASS'!C10</f>
        <v>45480219</v>
      </c>
      <c r="F59" s="3">
        <f>'TOP CLASS'!D10</f>
        <v>0</v>
      </c>
      <c r="G59" s="3">
        <f>'TOP CLASS'!E10</f>
        <v>0</v>
      </c>
      <c r="H59" s="3">
        <f>'TOP CLASS'!F10</f>
        <v>0</v>
      </c>
      <c r="I59" s="3">
        <f>'TOP CLASS'!G10</f>
        <v>0</v>
      </c>
      <c r="J59" s="3">
        <f>'TOP CLASS'!H10</f>
        <v>0</v>
      </c>
      <c r="K59" s="3">
        <f>'TOP CLASS'!I10</f>
        <v>0</v>
      </c>
      <c r="L59" s="3">
        <f>'TOP CLASS'!J10</f>
        <v>0</v>
      </c>
      <c r="M59" s="3">
        <f>'TOP CLASS'!K10</f>
        <v>0</v>
      </c>
      <c r="N59" s="3">
        <f>'TOP CLASS'!L10</f>
        <v>0</v>
      </c>
      <c r="O59" s="3">
        <f>'TOP CLASS'!M10</f>
        <v>0</v>
      </c>
      <c r="P59" s="4">
        <f t="shared" si="0"/>
        <v>139299192</v>
      </c>
      <c r="Q59" s="27"/>
    </row>
    <row r="60" spans="1:17" s="17" customFormat="1" ht="16.5" customHeight="1" x14ac:dyDescent="0.25">
      <c r="A60" s="22">
        <v>59</v>
      </c>
      <c r="B60" s="70" t="s">
        <v>138</v>
      </c>
      <c r="C60" s="3">
        <v>1298009</v>
      </c>
      <c r="D60" s="3">
        <f>'MEKONG GOURMET (Sữa)'!B10</f>
        <v>93818973</v>
      </c>
      <c r="E60" s="3">
        <f>'MEKONG GOURMET (Sữa)'!C10</f>
        <v>45480219</v>
      </c>
      <c r="F60" s="3">
        <f>'MEKONG GOURMET (Sữa)'!D10</f>
        <v>0</v>
      </c>
      <c r="G60" s="3">
        <f>'MEKONG GOURMET (Sữa)'!E10</f>
        <v>0</v>
      </c>
      <c r="H60" s="3">
        <f>'MEKONG GOURMET (Sữa)'!F10</f>
        <v>0</v>
      </c>
      <c r="I60" s="3">
        <f>'MEKONG GOURMET (Sữa)'!G10</f>
        <v>0</v>
      </c>
      <c r="J60" s="3">
        <f>'MEKONG GOURMET (Sữa)'!H10</f>
        <v>0</v>
      </c>
      <c r="K60" s="3">
        <f>'MEKONG GOURMET (Sữa)'!I10</f>
        <v>0</v>
      </c>
      <c r="L60" s="3">
        <f>'MEKONG GOURMET (Sữa)'!J10</f>
        <v>0</v>
      </c>
      <c r="M60" s="3">
        <f>'MEKONG GOURMET (Sữa)'!K10</f>
        <v>0</v>
      </c>
      <c r="N60" s="3">
        <f>'MEKONG GOURMET (Sữa)'!L10</f>
        <v>0</v>
      </c>
      <c r="O60" s="3">
        <f>'MEKONG GOURMET (Sữa)'!M10</f>
        <v>0</v>
      </c>
      <c r="P60" s="4">
        <f t="shared" si="0"/>
        <v>140597201</v>
      </c>
      <c r="Q60" s="27"/>
    </row>
    <row r="61" spans="1:17" s="17" customFormat="1" ht="16.5" customHeight="1" x14ac:dyDescent="0.25">
      <c r="A61" s="22">
        <v>60</v>
      </c>
      <c r="B61" s="70" t="s">
        <v>137</v>
      </c>
      <c r="C61" s="3">
        <v>2160000</v>
      </c>
      <c r="D61" s="3">
        <f>'RECESS (Sữa)'!B10</f>
        <v>93818973</v>
      </c>
      <c r="E61" s="3">
        <f>'RECESS (Sữa)'!C10</f>
        <v>45480219</v>
      </c>
      <c r="F61" s="3">
        <f>'RECESS (Sữa)'!D10</f>
        <v>0</v>
      </c>
      <c r="G61" s="3">
        <f>'RECESS (Sữa)'!E10</f>
        <v>0</v>
      </c>
      <c r="H61" s="3">
        <f>'RECESS (Sữa)'!F10</f>
        <v>0</v>
      </c>
      <c r="I61" s="3">
        <f>'RECESS (Sữa)'!G10</f>
        <v>0</v>
      </c>
      <c r="J61" s="3">
        <f>'RECESS (Sữa)'!H10</f>
        <v>0</v>
      </c>
      <c r="K61" s="3">
        <f>'RECESS (Sữa)'!I10</f>
        <v>0</v>
      </c>
      <c r="L61" s="3">
        <f>'RECESS (Sữa)'!J10</f>
        <v>0</v>
      </c>
      <c r="M61" s="3">
        <f>'RECESS (Sữa)'!K10</f>
        <v>0</v>
      </c>
      <c r="N61" s="3">
        <f>'RECESS (Sữa)'!L10</f>
        <v>0</v>
      </c>
      <c r="O61" s="3">
        <f>'RECESS (Sữa)'!M10</f>
        <v>0</v>
      </c>
      <c r="P61" s="4">
        <f t="shared" si="0"/>
        <v>141459192</v>
      </c>
      <c r="Q61" s="27"/>
    </row>
    <row r="62" spans="1:17" s="17" customFormat="1" ht="16.5" customHeight="1" x14ac:dyDescent="0.25">
      <c r="A62" s="22">
        <v>61</v>
      </c>
      <c r="B62" s="70" t="s">
        <v>86</v>
      </c>
      <c r="C62" s="3">
        <v>0</v>
      </c>
      <c r="D62" s="3">
        <f>'SỮA KHÁCH LẺ (Tâm Sales)'!B10</f>
        <v>93818973</v>
      </c>
      <c r="E62" s="3">
        <f>'SỮA KHÁCH LẺ (Tâm Sales)'!C10</f>
        <v>45480219</v>
      </c>
      <c r="F62" s="3">
        <f>'SỮA KHÁCH LẺ (Tâm Sales)'!D10</f>
        <v>0</v>
      </c>
      <c r="G62" s="3">
        <f>'SỮA KHÁCH LẺ (Tâm Sales)'!E10</f>
        <v>0</v>
      </c>
      <c r="H62" s="3">
        <f>'SỮA KHÁCH LẺ (Tâm Sales)'!F10</f>
        <v>0</v>
      </c>
      <c r="I62" s="3">
        <f>'SỮA KHÁCH LẺ (Tâm Sales)'!G10</f>
        <v>0</v>
      </c>
      <c r="J62" s="3">
        <f>'SỮA KHÁCH LẺ (Tâm Sales)'!H10</f>
        <v>0</v>
      </c>
      <c r="K62" s="3">
        <f>'SỮA KHÁCH LẺ (Tâm Sales)'!I10</f>
        <v>0</v>
      </c>
      <c r="L62" s="3">
        <f>'SỮA KHÁCH LẺ (Tâm Sales)'!J10</f>
        <v>0</v>
      </c>
      <c r="M62" s="3">
        <f>'SỮA KHÁCH LẺ (Tâm Sales)'!K10</f>
        <v>0</v>
      </c>
      <c r="N62" s="3">
        <f>'SỮA KHÁCH LẺ (Tâm Sales)'!L10</f>
        <v>0</v>
      </c>
      <c r="O62" s="3">
        <f>'SỮA KHÁCH LẺ (Tâm Sales)'!M10</f>
        <v>0</v>
      </c>
      <c r="P62" s="4">
        <f t="shared" si="0"/>
        <v>139299192</v>
      </c>
      <c r="Q62" s="27"/>
    </row>
    <row r="63" spans="1:17" s="17" customFormat="1" ht="16.5" customHeight="1" x14ac:dyDescent="0.25">
      <c r="A63" s="22">
        <v>62</v>
      </c>
      <c r="B63" s="70" t="s">
        <v>131</v>
      </c>
      <c r="C63" s="3">
        <v>0</v>
      </c>
      <c r="D63" s="3">
        <f>'QUÁN-KHÁCH LẺ'!B10</f>
        <v>93818973</v>
      </c>
      <c r="E63" s="3">
        <f>'QUÁN-KHÁCH LẺ'!C10</f>
        <v>45480219</v>
      </c>
      <c r="F63" s="3">
        <f>'QUÁN-KHÁCH LẺ'!D10</f>
        <v>0</v>
      </c>
      <c r="G63" s="3">
        <f>'QUÁN-KHÁCH LẺ'!E10</f>
        <v>0</v>
      </c>
      <c r="H63" s="3">
        <f>'QUÁN-KHÁCH LẺ'!F10</f>
        <v>0</v>
      </c>
      <c r="I63" s="3">
        <f>'QUÁN-KHÁCH LẺ'!G10</f>
        <v>0</v>
      </c>
      <c r="J63" s="3">
        <f>'QUÁN-KHÁCH LẺ'!H10</f>
        <v>0</v>
      </c>
      <c r="K63" s="3">
        <f>'QUÁN-KHÁCH LẺ'!I10</f>
        <v>0</v>
      </c>
      <c r="L63" s="3">
        <f>'QUÁN-KHÁCH LẺ'!J10</f>
        <v>0</v>
      </c>
      <c r="M63" s="3">
        <f>'QUÁN-KHÁCH LẺ'!K10</f>
        <v>0</v>
      </c>
      <c r="N63" s="3">
        <f>'QUÁN-KHÁCH LẺ'!L10</f>
        <v>0</v>
      </c>
      <c r="O63" s="3">
        <f>'QUÁN-KHÁCH LẺ'!M10</f>
        <v>0</v>
      </c>
      <c r="P63" s="4">
        <f>SUM(C63:O63)</f>
        <v>139299192</v>
      </c>
      <c r="Q63" s="16"/>
    </row>
    <row r="64" spans="1:17" s="34" customFormat="1" ht="17.45" customHeight="1" x14ac:dyDescent="0.25">
      <c r="A64" s="22"/>
      <c r="B64" s="4"/>
      <c r="C64" s="4">
        <f>SUM(C2:C63)</f>
        <v>5387714225.6125021</v>
      </c>
      <c r="D64" s="4">
        <f>SUM(D2:D63)</f>
        <v>8557296801</v>
      </c>
      <c r="E64" s="4">
        <f>SUM(E2:E63)</f>
        <v>3515871875</v>
      </c>
      <c r="F64" s="4">
        <f t="shared" ref="F64:O64" si="1">SUM(F2:F63)</f>
        <v>1209494102</v>
      </c>
      <c r="G64" s="4" t="e">
        <f t="shared" si="1"/>
        <v>#REF!</v>
      </c>
      <c r="H64" s="4" t="e">
        <f t="shared" si="1"/>
        <v>#REF!</v>
      </c>
      <c r="I64" s="4" t="e">
        <f t="shared" si="1"/>
        <v>#REF!</v>
      </c>
      <c r="J64" s="4" t="e">
        <f t="shared" si="1"/>
        <v>#REF!</v>
      </c>
      <c r="K64" s="4" t="e">
        <f t="shared" si="1"/>
        <v>#REF!</v>
      </c>
      <c r="L64" s="4" t="e">
        <f t="shared" si="1"/>
        <v>#REF!</v>
      </c>
      <c r="M64" s="4" t="e">
        <f t="shared" si="1"/>
        <v>#REF!</v>
      </c>
      <c r="N64" s="4" t="e">
        <f t="shared" si="1"/>
        <v>#REF!</v>
      </c>
      <c r="O64" s="4" t="e">
        <f t="shared" si="1"/>
        <v>#REF!</v>
      </c>
      <c r="P64" s="4" t="e">
        <f>SUM(C64:N64)+O64</f>
        <v>#REF!</v>
      </c>
      <c r="Q64" s="35"/>
    </row>
    <row r="65" spans="1:17" s="30" customFormat="1" ht="17.45" customHeight="1" x14ac:dyDescent="0.25">
      <c r="A65" s="36"/>
      <c r="C65" s="12"/>
      <c r="D65" s="12"/>
      <c r="E65" s="12"/>
      <c r="F65" s="12"/>
      <c r="G65" s="12"/>
      <c r="H65" s="12"/>
      <c r="I65" s="12"/>
      <c r="J65" s="12"/>
      <c r="K65" s="37"/>
      <c r="L65" s="12"/>
      <c r="M65" s="12"/>
      <c r="N65" s="13"/>
      <c r="O65" s="12"/>
      <c r="P65" s="14"/>
      <c r="Q65" s="38"/>
    </row>
    <row r="66" spans="1:17" x14ac:dyDescent="0.25">
      <c r="N66" s="12"/>
      <c r="O66" s="12"/>
    </row>
    <row r="67" spans="1:17" x14ac:dyDescent="0.25">
      <c r="N67" s="12"/>
      <c r="O67" s="12"/>
    </row>
    <row r="68" spans="1:17" x14ac:dyDescent="0.25">
      <c r="N68" s="12"/>
      <c r="O68" s="12"/>
    </row>
    <row r="69" spans="1:17" x14ac:dyDescent="0.25">
      <c r="N69" s="12"/>
      <c r="O69" s="12"/>
    </row>
    <row r="70" spans="1:17" x14ac:dyDescent="0.25">
      <c r="N70" s="12"/>
      <c r="O70" s="12"/>
    </row>
    <row r="71" spans="1:17" x14ac:dyDescent="0.25">
      <c r="N71" s="12"/>
      <c r="O71" s="12"/>
    </row>
    <row r="72" spans="1:17" x14ac:dyDescent="0.25">
      <c r="N72" s="12"/>
      <c r="O72" s="12"/>
    </row>
    <row r="73" spans="1:17" x14ac:dyDescent="0.25">
      <c r="N73" s="12"/>
      <c r="O73" s="12"/>
    </row>
  </sheetData>
  <autoFilter ref="A1:U64"/>
  <conditionalFormatting sqref="B66:B1048576 S5 B46:B54 B1:B44 B63:B64">
    <cfRule type="duplicateValues" dxfId="13" priority="51"/>
  </conditionalFormatting>
  <conditionalFormatting sqref="B25">
    <cfRule type="duplicateValues" dxfId="12" priority="50" stopIfTrue="1"/>
  </conditionalFormatting>
  <conditionalFormatting sqref="B25">
    <cfRule type="duplicateValues" dxfId="11" priority="49" stopIfTrue="1"/>
  </conditionalFormatting>
  <conditionalFormatting sqref="B63:B1048576 B1:B55">
    <cfRule type="duplicateValues" dxfId="10" priority="32"/>
  </conditionalFormatting>
  <conditionalFormatting sqref="B55 B45">
    <cfRule type="duplicateValues" dxfId="9" priority="57" stopIfTrue="1"/>
  </conditionalFormatting>
  <conditionalFormatting sqref="B55 B45">
    <cfRule type="duplicateValues" dxfId="8" priority="59"/>
  </conditionalFormatting>
  <conditionalFormatting sqref="B60:B1048576 B1:B55">
    <cfRule type="duplicateValues" dxfId="7" priority="69"/>
  </conditionalFormatting>
  <hyperlinks>
    <hyperlink ref="B2" location="'AEON CITIMART'!A1" display="AEON CITIMART"/>
    <hyperlink ref="B4" location="'BIG C TP.HCM'!A1" display="BIG C TP.HCM "/>
    <hyperlink ref="B5" location="'COOP FOOD'!A1" display="COOP FOOD"/>
    <hyperlink ref="B6" location="'COOP MART'!A1" display="COOP MART"/>
    <hyperlink ref="B7" location="LOTTE!A1" display="LOTTE"/>
    <hyperlink ref="B8" location="LOTTE!A1" display="METRO"/>
    <hyperlink ref="B9" location="SATRA!A1" display="SATRA"/>
    <hyperlink ref="B10" location="WINCOMMERCE!A1" display="WINCOMMERCE"/>
    <hyperlink ref="B11" location="'INTIMEX-ĐN'!A1" display="INTIMEX-ĐN"/>
    <hyperlink ref="B12" location="BRG!A1" display="BRG"/>
    <hyperlink ref="B13" location="'T-MARTSTORES'!A1" display="T-MARTSTORES"/>
    <hyperlink ref="B14" location="'SÀI GÒN HD'!A1" display="SÀI GÒN HD"/>
    <hyperlink ref="B15" location="'KING FOOD'!A1" display="KING FOOD "/>
    <hyperlink ref="B16" location="'LOCAL MART'!A1" display="LOCAL MART"/>
    <hyperlink ref="B17" location="'LOCAL FOOD'!A1" display="LOCAL FOOD"/>
    <hyperlink ref="B18" location="'VIỆT Ý HÀ NỘI'!A1" display="VIỆT Ý HÀ NỘI"/>
    <hyperlink ref="B19" location="'SIÊU THỊ HÀ NỘI (HÙNG DŨNG)'!A1" display="SIÊU THỊ HÀ NỘI (HÙNG DŨNG)"/>
    <hyperlink ref="B20" location="'JM QUỐC TẾ'!A1" display="JM QUỐC TẾ"/>
    <hyperlink ref="B21" location="USMART!A1" display="USMART"/>
    <hyperlink ref="B22" location="SUNSHINE!A1" display="SUNSHINE (SMART)"/>
    <hyperlink ref="B23" location="'SÀNH ĐIỆU (ÂN NAM)'!A1" display="SÀNH ĐIỆU (SIÊU THỊ ÂN NAM)"/>
    <hyperlink ref="B24" location="'CÔNG TY BB&amp;CC'!A1" display="CÔNG TY BB&amp;CC"/>
    <hyperlink ref="B25" location="'CH CỐNG QUỲNH'!A1" display="CỬA HÀNG CỐNG QUỲNH"/>
    <hyperlink ref="B26" location="'NH HÀN QUỐC (SONAMU)'!A1" display="NHÀ HÀNG HÀN QUỐC BÌNH DƯƠNG (SONAMU)"/>
    <hyperlink ref="B27" location="'NH HÀN QUỐC (SONAMU)'!A1" display="THU HẰNG FOOD VIỆT NAM"/>
    <hyperlink ref="B28" location="'EPCO STORE'!A1" display="EPCO STORE (CFNQ TÁCH RA)"/>
    <hyperlink ref="B29" location="WOWMART!A1" display="WOWMART (CFNQ TÁCH RA)"/>
    <hyperlink ref="B30" location="'SMART (HÀ NỘI)'!A1" display="SMART HÀ NỘI (SIÊU THỊ HÀ NỘI)"/>
    <hyperlink ref="B31" location="'BẢO MINH'!A1" display="CÔNG TY BẢO MINH (CFNQ TÁCH)"/>
    <hyperlink ref="B32" location="'NHẬT MINH'!A1" display="CÔNG TY NHẬT MINH (CFNQ TÁCH)"/>
    <hyperlink ref="B33" location="'GIA BÌNH'!A1" display="CÔNG TY GIA BÌNH (CFNQ TÁCH)"/>
    <hyperlink ref="B34" location="'HƯNG THỊNH'!A1" display="CÔNG TY PHẨM HƯNG THỊNH (CFNQ TÁCH)"/>
    <hyperlink ref="B35" location="'SONG NGUYỄN'!A1" display="CÔNG TY SONG NGUYỄN (CFNQ TÁCH)"/>
    <hyperlink ref="B36" location="'NGUYỄN CỬU'!A1" display="CÔNG TY TNHH MTV NGUYỄN CỬU (CFNQ TÁCH)"/>
    <hyperlink ref="B37" location="GRELI!A1" display="CÔNG TY TNHH GRELI (CFNQ TÁCH)"/>
    <hyperlink ref="B38" location="'TRUNG TUYẾN'!A1" display="CÔNG TY TRUNG TUYẾN (CFNQ TÁCH)"/>
    <hyperlink ref="B39" location="'SONG NGỌC'!A1" display="CN CÔNG TY SONG NGỌC (CFNQ TÁCH)"/>
    <hyperlink ref="B40" location="'TOÀN THẮNG'!A1" display="TOÀN THẮNG (CFNQ TÁCH)"/>
    <hyperlink ref="B41" location="K.A!A1" display="CÔNG TY K.A (CFNQ TÁCH)"/>
    <hyperlink ref="B42" location="'MEKONG GOURMET'!A1" display="MEKONG GOURMET (CFNQ TÁCH)"/>
    <hyperlink ref="B43" location="WINMART!A1" display="WIN MART (WONMART-CFNQ TÁCH)"/>
    <hyperlink ref="B44" location="'GROVE FRESH'!A1" display="GROVE FRESH (CFNQ TÁCH)"/>
    <hyperlink ref="B45" location="'CƯỜNG GIA PHÁT'!A1" display="CƯỜNG GIA PHÁT (CFNQ TÁCH RA)"/>
    <hyperlink ref="B46" location="'SEVEN ELEVEN'!A1" display="SEVEN ELEVEN"/>
    <hyperlink ref="B47" location="'HASHTAG ECOS'!A1" display="HASHTAG ECOS"/>
    <hyperlink ref="B48" location="'BÁCH TÍN'!A1" display="BÁCH TÍN (LALANOW)"/>
    <hyperlink ref="B49" location="HNT!A1" display="HNT (KHẢI SAN)"/>
    <hyperlink ref="B50" location="'PHÚ SƠN'!A1" display="PHÚ SƠN "/>
    <hyperlink ref="B51" location="'ZEN AP'!A1" display="ZEN AP"/>
    <hyperlink ref="B52" location="'HIỀN LƯƠNG'!A1" display="HIỀN LƯƠNG"/>
    <hyperlink ref="B53" location="'GS25'!A1" display="GS25"/>
    <hyperlink ref="B54" location="OFOOD!A1" display="OFOOD"/>
    <hyperlink ref="B55" location="'TIN TIN'!A1" display="TIN TIN"/>
    <hyperlink ref="B56" location="'MINH CẦU'!A1" display="MINH CẦU"/>
    <hyperlink ref="B57" location="'SIBA FOOD'!A1" display="SIBA FOOD"/>
    <hyperlink ref="B58" location="'TTM FARM'!A1" display="TTM FARM"/>
    <hyperlink ref="B59" location="'TOP CLASS'!A1" display="TOP CLASS"/>
    <hyperlink ref="B60" location="'MEKONG (SỮA)'!A1" display="MEKONG GOURMET (Mới) Sữa"/>
    <hyperlink ref="B61" location="RECESS!A1" display="CÔNG TY TNHH RECESS (Sữa)"/>
    <hyperlink ref="B62" location="'SỬA KHÁCH LẺ'!A1" display="SỮA KHÁCH LẺ (Tâm Sales)"/>
    <hyperlink ref="B63" location="'QUÁN-KHÁCH LẺ'!A1" display="QUÁN - KHÁCH LẺ"/>
    <hyperlink ref="B3" location="'BIG C HÀ NỘI'!A1" display="BIG C HÀ NỘI "/>
  </hyperlinks>
  <pageMargins left="0.7" right="0.7" top="0.75" bottom="0.75" header="0.3" footer="0.3"/>
  <pageSetup paperSize="9" orientation="portrait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103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9" sqref="B9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104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E17" sqref="E1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19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108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5" sqref="A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109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A2" workbookViewId="0">
      <selection activeCell="E7" sqref="E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139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G20" sqref="G20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140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3" sqref="B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134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110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4" sqref="A4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111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zoomScale="85" zoomScaleNormal="85" workbookViewId="0">
      <selection activeCell="C6" sqref="C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33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f>'TONG CONG NO_2022'!C2</f>
        <v>746137824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'[8]T01-2022'!J4</f>
        <v>93818973</v>
      </c>
      <c r="C5" s="51">
        <f>'[8]T02-2022'!J4</f>
        <v>46495559</v>
      </c>
      <c r="D5" s="51">
        <f>'[8]T03-2022'!J4</f>
        <v>41943839</v>
      </c>
      <c r="E5" s="51" t="e">
        <f>'[9]T01-2022'!M4</f>
        <v>#REF!</v>
      </c>
      <c r="F5" s="51" t="e">
        <f>'[9]T01-2022'!N4</f>
        <v>#REF!</v>
      </c>
      <c r="G5" s="51" t="e">
        <f>'[9]T01-2022'!O4</f>
        <v>#REF!</v>
      </c>
      <c r="H5" s="51" t="e">
        <f>'[9]T01-2022'!P4</f>
        <v>#REF!</v>
      </c>
      <c r="I5" s="51" t="e">
        <f>'[9]T01-2022'!Q4</f>
        <v>#REF!</v>
      </c>
      <c r="J5" s="51" t="e">
        <f>'[9]T01-2022'!R4</f>
        <v>#REF!</v>
      </c>
      <c r="K5" s="51" t="e">
        <f>'[9]T01-2022'!S4</f>
        <v>#REF!</v>
      </c>
      <c r="L5" s="51" t="e">
        <f>'[9]T01-2022'!T4</f>
        <v>#REF!</v>
      </c>
      <c r="M5" s="51" t="e">
        <f>'[9]T01-2022'!U4</f>
        <v>#REF!</v>
      </c>
      <c r="N5" s="62" t="e">
        <f>+SUM(B5:M5)</f>
        <v>#REF!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46495559</v>
      </c>
      <c r="D10" s="63">
        <f t="shared" si="1"/>
        <v>41943839</v>
      </c>
      <c r="E10" s="63" t="e">
        <f t="shared" si="1"/>
        <v>#REF!</v>
      </c>
      <c r="F10" s="63" t="e">
        <f t="shared" si="1"/>
        <v>#REF!</v>
      </c>
      <c r="G10" s="63" t="e">
        <f t="shared" si="1"/>
        <v>#REF!</v>
      </c>
      <c r="H10" s="63" t="e">
        <f t="shared" si="1"/>
        <v>#REF!</v>
      </c>
      <c r="I10" s="63" t="e">
        <f t="shared" si="1"/>
        <v>#REF!</v>
      </c>
      <c r="J10" s="63" t="e">
        <f t="shared" si="1"/>
        <v>#REF!</v>
      </c>
      <c r="K10" s="63" t="e">
        <f t="shared" si="1"/>
        <v>#REF!</v>
      </c>
      <c r="L10" s="63" t="e">
        <f t="shared" si="1"/>
        <v>#REF!</v>
      </c>
      <c r="M10" s="63" t="e">
        <f t="shared" si="1"/>
        <v>#REF!</v>
      </c>
      <c r="N10" s="62" t="e">
        <f>+SUM(B10:M10)+N3</f>
        <v>#REF!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112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F12" sqref="F12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1" spans="1:14" ht="14.25" x14ac:dyDescent="0.25">
      <c r="A1" s="53" t="s">
        <v>132</v>
      </c>
    </row>
    <row r="2" spans="1:14" ht="18.75" x14ac:dyDescent="0.25">
      <c r="B2" s="74" t="s">
        <v>113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6" sqref="B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113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114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10" sqref="F10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115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D8" sqref="D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116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8" sqref="B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117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4" sqref="A4:A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118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119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D11" sqref="D11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120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3" sqref="N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105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'[10]T01-2022'!J4</f>
        <v>786030216</v>
      </c>
      <c r="C5" s="51">
        <f>'[10]T02-2022'!J4</f>
        <v>51938528</v>
      </c>
      <c r="D5" s="51">
        <f>'[10]T03-2022'!J4</f>
        <v>33867047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871835791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786030216</v>
      </c>
      <c r="C10" s="63">
        <f t="shared" ref="C10:M10" si="1">C5-C6-C7-C8-C9</f>
        <v>51938528</v>
      </c>
      <c r="D10" s="63">
        <f t="shared" si="1"/>
        <v>33867047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1559988375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6" sqref="B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121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4" sqref="C4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122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12" sqref="F12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123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124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2" sqref="B2:F2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141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15" sqref="F1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125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F21" sqref="F21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126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7" sqref="B6:B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80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8" sqref="A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48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127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5" sqref="C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106</v>
      </c>
      <c r="C2" s="74"/>
      <c r="D2" s="74"/>
      <c r="E2" s="74"/>
      <c r="F2" s="74"/>
    </row>
    <row r="3" spans="1:14" ht="29.25" x14ac:dyDescent="0.25">
      <c r="B3" s="73" t="s">
        <v>142</v>
      </c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'[11]T01-2022'!J4</f>
        <v>786030216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832018105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786030216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1519663019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28" sqref="C2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128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H16" sqref="H1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129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E16" sqref="E1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51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6" sqref="A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52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6" sqref="B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82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sqref="A1:A104857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22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G27" sqref="G2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57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7" sqref="A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130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E11" sqref="E11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62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8" sqref="B8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83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3" customWidth="1"/>
    <col min="2" max="2" width="16.140625" style="53" customWidth="1"/>
    <col min="3" max="14" width="13.5703125" style="53" customWidth="1"/>
    <col min="15" max="16384" width="9.140625" style="54"/>
  </cols>
  <sheetData>
    <row r="2" spans="1:14" ht="18.399999999999999" x14ac:dyDescent="0.25">
      <c r="B2" s="74" t="s">
        <v>0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'[12]T01-22'!J4</f>
        <v>1346498541</v>
      </c>
      <c r="C5" s="51">
        <f>'[12]T02-22'!J4</f>
        <v>594399743</v>
      </c>
      <c r="D5" s="51">
        <f>'[12]T03-22'!J4</f>
        <v>605331218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2546229502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1346498541</v>
      </c>
      <c r="C10" s="63">
        <f>C5-C6-C7-C8-C9</f>
        <v>594399743</v>
      </c>
      <c r="D10" s="63">
        <f>D5-D6-D7-D8-D9</f>
        <v>605331218</v>
      </c>
      <c r="E10" s="63">
        <f t="shared" ref="E10:M10" si="1">E5-E6-E7-E8-E9</f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3234382086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7" sqref="A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84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6" sqref="B6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85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21" sqref="B21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138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3" sqref="B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137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3" sqref="B3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86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17" sqref="C17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131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v>93818973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139806862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93818973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827451776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C6" sqref="C6"/>
    </sheetView>
  </sheetViews>
  <sheetFormatPr defaultColWidth="9.140625" defaultRowHeight="15" x14ac:dyDescent="0.25"/>
  <cols>
    <col min="1" max="1" width="16.7109375" style="53" customWidth="1"/>
    <col min="2" max="2" width="15" style="53" customWidth="1"/>
    <col min="3" max="14" width="13.5703125" style="53" customWidth="1"/>
    <col min="15" max="16384" width="9.140625" style="54"/>
  </cols>
  <sheetData>
    <row r="2" spans="1:14" ht="18.399999999999999" x14ac:dyDescent="0.25">
      <c r="B2" s="74" t="s">
        <v>1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'[12]T01-22'!I4</f>
        <v>1062514748</v>
      </c>
      <c r="C5" s="51">
        <f>'[12]T02-22'!I4</f>
        <v>227744158</v>
      </c>
      <c r="D5" s="51">
        <f>'[12]T03-22'!I4</f>
        <v>392090181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1682349087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1062514748</v>
      </c>
      <c r="C10" s="63">
        <f>C5-C6-C7-C8-C9</f>
        <v>227744158</v>
      </c>
      <c r="D10" s="63">
        <f>D5-D6-D7-D8-D9</f>
        <v>392090181</v>
      </c>
      <c r="E10" s="63">
        <f t="shared" ref="E10:M10" si="1">E5-E6-E7-E8-E9</f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2370501671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399999999999999" x14ac:dyDescent="0.25">
      <c r="B2" s="74" t="s">
        <v>2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'[13]2022'!J4</f>
        <v>140156047</v>
      </c>
      <c r="C5" s="51">
        <f>'[13]T4-21'!J4</f>
        <v>23298466</v>
      </c>
      <c r="D5" s="51">
        <f>'[13]T5-21'!J4</f>
        <v>40162783</v>
      </c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203617296</v>
      </c>
    </row>
    <row r="6" spans="1:14" x14ac:dyDescent="0.25">
      <c r="A6" s="49" t="s">
        <v>94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140156047</v>
      </c>
      <c r="C10" s="63">
        <f>C5-C6-C7-C8-C9</f>
        <v>23298466</v>
      </c>
      <c r="D10" s="63">
        <f>D5-D6-D7-D8-D9</f>
        <v>40162783</v>
      </c>
      <c r="E10" s="63">
        <f t="shared" ref="E10:M10" si="1">E5-E6-E7-E8-E9</f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891769880</v>
      </c>
    </row>
    <row r="26" spans="7:7" ht="14.25" x14ac:dyDescent="0.25">
      <c r="G26" s="55"/>
    </row>
  </sheetData>
  <mergeCells count="1"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26"/>
  <sheetViews>
    <sheetView workbookViewId="0">
      <selection activeCell="D15" sqref="D15"/>
    </sheetView>
  </sheetViews>
  <sheetFormatPr defaultColWidth="9.140625" defaultRowHeight="15" x14ac:dyDescent="0.25"/>
  <cols>
    <col min="1" max="1" width="16.7109375" style="53" customWidth="1"/>
    <col min="2" max="14" width="13.5703125" style="53" customWidth="1"/>
    <col min="15" max="16384" width="9.140625" style="54"/>
  </cols>
  <sheetData>
    <row r="2" spans="1:14" ht="18.75" x14ac:dyDescent="0.25">
      <c r="B2" s="74" t="s">
        <v>34</v>
      </c>
      <c r="C2" s="74"/>
      <c r="D2" s="74"/>
      <c r="E2" s="74"/>
      <c r="F2" s="74"/>
    </row>
    <row r="3" spans="1:14" ht="29.25" x14ac:dyDescent="0.25">
      <c r="M3" s="60" t="s">
        <v>91</v>
      </c>
      <c r="N3" s="57">
        <v>688152584</v>
      </c>
    </row>
    <row r="4" spans="1:14" s="59" customFormat="1" ht="28.5" x14ac:dyDescent="0.25">
      <c r="A4" s="58"/>
      <c r="B4" s="50" t="s">
        <v>7</v>
      </c>
      <c r="C4" s="50" t="s">
        <v>8</v>
      </c>
      <c r="D4" s="50" t="s">
        <v>4</v>
      </c>
      <c r="E4" s="50" t="s">
        <v>5</v>
      </c>
      <c r="F4" s="50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61" t="s">
        <v>96</v>
      </c>
    </row>
    <row r="5" spans="1:14" x14ac:dyDescent="0.25">
      <c r="A5" s="49" t="s">
        <v>98</v>
      </c>
      <c r="B5" s="51">
        <f>'[13]2022'!J4</f>
        <v>0</v>
      </c>
      <c r="C5" s="51">
        <v>45987889</v>
      </c>
      <c r="D5" s="51"/>
      <c r="E5" s="51"/>
      <c r="F5" s="51"/>
      <c r="G5" s="51"/>
      <c r="H5" s="51"/>
      <c r="I5" s="51"/>
      <c r="J5" s="51"/>
      <c r="K5" s="51"/>
      <c r="L5" s="51"/>
      <c r="M5" s="52"/>
      <c r="N5" s="62">
        <f>+SUM(B5:M5)</f>
        <v>45987889</v>
      </c>
    </row>
    <row r="6" spans="1:14" x14ac:dyDescent="0.25">
      <c r="A6" s="49" t="s">
        <v>94</v>
      </c>
      <c r="B6" s="51"/>
      <c r="C6" s="51">
        <v>507670</v>
      </c>
      <c r="D6" s="51"/>
      <c r="E6" s="51"/>
      <c r="F6" s="51"/>
      <c r="G6" s="51"/>
      <c r="H6" s="51"/>
      <c r="I6" s="51"/>
      <c r="J6" s="51"/>
      <c r="K6" s="51"/>
      <c r="L6" s="51"/>
      <c r="M6" s="52"/>
      <c r="N6" s="62">
        <f t="shared" ref="N6:N9" si="0">+SUM(B6:M6)</f>
        <v>507670</v>
      </c>
    </row>
    <row r="7" spans="1:14" x14ac:dyDescent="0.25">
      <c r="A7" s="49" t="s">
        <v>92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62">
        <f t="shared" si="0"/>
        <v>0</v>
      </c>
    </row>
    <row r="8" spans="1:14" x14ac:dyDescent="0.25">
      <c r="A8" s="49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N8" s="62">
        <f t="shared" si="0"/>
        <v>0</v>
      </c>
    </row>
    <row r="9" spans="1:14" x14ac:dyDescent="0.25">
      <c r="A9" s="49" t="s">
        <v>97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62">
        <f t="shared" si="0"/>
        <v>0</v>
      </c>
    </row>
    <row r="10" spans="1:14" s="64" customFormat="1" ht="14.25" x14ac:dyDescent="0.2">
      <c r="A10" s="56" t="s">
        <v>93</v>
      </c>
      <c r="B10" s="63">
        <f>B5-B6-B7-B8-B9</f>
        <v>0</v>
      </c>
      <c r="C10" s="63">
        <f t="shared" ref="C10:M10" si="1">C5-C6-C7-C8-C9</f>
        <v>45480219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2">
        <f>+SUM(B10:M10)+N3</f>
        <v>733632803</v>
      </c>
    </row>
    <row r="26" spans="7:7" x14ac:dyDescent="0.25">
      <c r="G26" s="55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65</vt:i4>
      </vt:variant>
    </vt:vector>
  </HeadingPairs>
  <TitlesOfParts>
    <vt:vector size="65" baseType="lpstr">
      <vt:lpstr>Check</vt:lpstr>
      <vt:lpstr>TONG CONG NO_2022</vt:lpstr>
      <vt:lpstr>AEON CITIMART</vt:lpstr>
      <vt:lpstr>BIG C HÀ NỘI</vt:lpstr>
      <vt:lpstr>BIG C TP.HCM</vt:lpstr>
      <vt:lpstr>COOP FOOD</vt:lpstr>
      <vt:lpstr>COOP MART</vt:lpstr>
      <vt:lpstr>LOTTE</vt:lpstr>
      <vt:lpstr>METRO</vt:lpstr>
      <vt:lpstr>SATRA</vt:lpstr>
      <vt:lpstr>WINCOMMERCE</vt:lpstr>
      <vt:lpstr>INTIMEX-ĐN</vt:lpstr>
      <vt:lpstr>BRG</vt:lpstr>
      <vt:lpstr>T-MARTSTORES</vt:lpstr>
      <vt:lpstr>SÀI GÒN HD</vt:lpstr>
      <vt:lpstr>KING FOOD</vt:lpstr>
      <vt:lpstr>LOCAL MART</vt:lpstr>
      <vt:lpstr>LOCAL FOOD</vt:lpstr>
      <vt:lpstr>VIỆT Ý HÀ NỘI</vt:lpstr>
      <vt:lpstr>SIÊU THỊ HÀ NỘI (HÙNG DŨNG)</vt:lpstr>
      <vt:lpstr>JM QUỐC TẾ</vt:lpstr>
      <vt:lpstr>USMART</vt:lpstr>
      <vt:lpstr>SUNSHINE</vt:lpstr>
      <vt:lpstr>SÀNH ĐIỆU</vt:lpstr>
      <vt:lpstr>BB&amp;CC</vt:lpstr>
      <vt:lpstr>CỬA HÀNG CỐNG QUỲNH</vt:lpstr>
      <vt:lpstr>NHÀ HÀNG HÀN QUỐC (SONAMU)</vt:lpstr>
      <vt:lpstr>THU HẰNG FOOD</vt:lpstr>
      <vt:lpstr>EPCO STORE</vt:lpstr>
      <vt:lpstr>WOWMART</vt:lpstr>
      <vt:lpstr>SMART (HÀ NỘI)</vt:lpstr>
      <vt:lpstr>BẢO MINH</vt:lpstr>
      <vt:lpstr>NHẬT MINH</vt:lpstr>
      <vt:lpstr>GIA BÌNH</vt:lpstr>
      <vt:lpstr>HƯNG THỊNH</vt:lpstr>
      <vt:lpstr>SONG NGUYỄN</vt:lpstr>
      <vt:lpstr>NGUYỄN CỬU</vt:lpstr>
      <vt:lpstr>GRELI</vt:lpstr>
      <vt:lpstr>TRUNG TUYẾN</vt:lpstr>
      <vt:lpstr>SONG NGỌC</vt:lpstr>
      <vt:lpstr>TOÀN THẮNG</vt:lpstr>
      <vt:lpstr>K.A</vt:lpstr>
      <vt:lpstr>MEKONG GOURMET</vt:lpstr>
      <vt:lpstr>WINMART (WONMART)</vt:lpstr>
      <vt:lpstr>GROVE FRESH</vt:lpstr>
      <vt:lpstr>CƯỜNG GIA PHÁT</vt:lpstr>
      <vt:lpstr>SEVEN ELEVEN</vt:lpstr>
      <vt:lpstr>HASHTAG ECOS</vt:lpstr>
      <vt:lpstr>BÁCH TÍN</vt:lpstr>
      <vt:lpstr>HNT</vt:lpstr>
      <vt:lpstr>PHÚ SƠN</vt:lpstr>
      <vt:lpstr>ZEN AP</vt:lpstr>
      <vt:lpstr>HIỀN LƯƠNG</vt:lpstr>
      <vt:lpstr>GS25</vt:lpstr>
      <vt:lpstr>OFOOD</vt:lpstr>
      <vt:lpstr>TIN TIN</vt:lpstr>
      <vt:lpstr>THÀNH NGHĨA</vt:lpstr>
      <vt:lpstr>MINH CẦU</vt:lpstr>
      <vt:lpstr>SIBA FOOD</vt:lpstr>
      <vt:lpstr>TTM FARM</vt:lpstr>
      <vt:lpstr>TOP CLASS</vt:lpstr>
      <vt:lpstr>MEKONG GOURMET (Sữa)</vt:lpstr>
      <vt:lpstr>RECESS (Sữa)</vt:lpstr>
      <vt:lpstr>SỮA KHÁCH LẺ (Tâm Sales)</vt:lpstr>
      <vt:lpstr>QUÁN-KHÁCH LẺ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may1</dc:creator>
  <cp:lastModifiedBy>NTPC01</cp:lastModifiedBy>
  <cp:lastPrinted>2019-06-13T02:47:38Z</cp:lastPrinted>
  <dcterms:created xsi:type="dcterms:W3CDTF">2017-02-21T02:28:10Z</dcterms:created>
  <dcterms:modified xsi:type="dcterms:W3CDTF">2022-05-03T08:43:33Z</dcterms:modified>
</cp:coreProperties>
</file>