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0CBE3720-46DB-49A7-9DC3-6EEDE279B2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K50" i="1" l="1"/>
  <c r="L50" i="1"/>
  <c r="M50" i="1"/>
  <c r="N5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" i="2"/>
  <c r="I4" i="2"/>
  <c r="J4" i="2" s="1"/>
  <c r="G4" i="2"/>
  <c r="N51" i="1" l="1"/>
</calcChain>
</file>

<file path=xl/sharedStrings.xml><?xml version="1.0" encoding="utf-8"?>
<sst xmlns="http://schemas.openxmlformats.org/spreadsheetml/2006/main" count="872" uniqueCount="236">
  <si>
    <t>Số hóa đơn</t>
  </si>
  <si>
    <t>BH2208-1891</t>
  </si>
  <si>
    <t>TẦNG 1 NHÀ G3, TT VĨNH PHÚC, P. VĨNH PHÚC BA ĐÌNH HÀ NỘI, CK CỐ ĐỊNH 5%</t>
  </si>
  <si>
    <t>00031544</t>
  </si>
  <si>
    <t>Mã nhân viên</t>
  </si>
  <si>
    <t>BH2208-0188</t>
  </si>
  <si>
    <t>00033909</t>
  </si>
  <si>
    <t>brg13061</t>
  </si>
  <si>
    <t>brg13011</t>
  </si>
  <si>
    <t>Bán hàng BRG UDIC Riverside 1 - 122 Vĩnh Tuy, Hai Bà Trưng, HN theo hóa đơn 00029465</t>
  </si>
  <si>
    <t>00029030</t>
  </si>
  <si>
    <t>Ngày chứng từ</t>
  </si>
  <si>
    <t>00029681</t>
  </si>
  <si>
    <t>BRGMART Hải Phòng</t>
  </si>
  <si>
    <t>Bán hàng BRGMART 15-17 Ngọc Khánh, Hà Nội theo hóa đơn 00033909</t>
  </si>
  <si>
    <t>BH2208-0642</t>
  </si>
  <si>
    <t>Bán hàng BRGMART Vĩnh Phúc, HN theo hóa đơn 00033973</t>
  </si>
  <si>
    <t>BH2208-1917</t>
  </si>
  <si>
    <t>Bán hàng BRG UDIC Riverside 1 - 122 Vĩnh Tuy, Hai Bà Trưng, HN theo hóa đơn 00029458</t>
  </si>
  <si>
    <t>BH2208-0187</t>
  </si>
  <si>
    <t>HN004</t>
  </si>
  <si>
    <t>00034261</t>
  </si>
  <si>
    <t>00031536</t>
  </si>
  <si>
    <t>brg12721</t>
  </si>
  <si>
    <t>BH2208-1429</t>
  </si>
  <si>
    <t>brg12761</t>
  </si>
  <si>
    <t>HAPROFOOD 83 NGUYỄN AN NINH</t>
  </si>
  <si>
    <t>BH2208-1895</t>
  </si>
  <si>
    <t>00029458</t>
  </si>
  <si>
    <t>BH2208-2363</t>
  </si>
  <si>
    <t>00031538</t>
  </si>
  <si>
    <t>brg11031</t>
  </si>
  <si>
    <t>Bán hàng BRGMART 89 Bùi Ngọc Dương, Hai Bà Trưng, Hà Nội theo hóa đơn 00030145</t>
  </si>
  <si>
    <t>Đã xuất</t>
  </si>
  <si>
    <t>00031556</t>
  </si>
  <si>
    <t>brg12771</t>
  </si>
  <si>
    <t>Khách hàng</t>
  </si>
  <si>
    <t>Tiền chiết khấu</t>
  </si>
  <si>
    <t>brg12251</t>
  </si>
  <si>
    <t>00029023</t>
  </si>
  <si>
    <t>Bán hàng BRG 1 Lý Nam Đế, Hoàn Kiếm, Hà Nội theo hóa đơn 00029534</t>
  </si>
  <si>
    <t>BRG 1 Lý Nam Đế, Hoàn Kiếm, Hà Nội</t>
  </si>
  <si>
    <t>Tòa Nhà K3 Việt Hưng, Phường Việt Hưng, Quận Long Biên, Hà Nội, ck cố định 5%</t>
  </si>
  <si>
    <t>BRGMART 15-17 Ngọc Khánh, Hà Nội</t>
  </si>
  <si>
    <t>Bán hàng BRG N16 Sài Đồng, Hà Nội theo hóa đơn 00034144</t>
  </si>
  <si>
    <t>00029455</t>
  </si>
  <si>
    <t>BH2208-1889</t>
  </si>
  <si>
    <t>Loại chứng từ</t>
  </si>
  <si>
    <t>1C22TNT</t>
  </si>
  <si>
    <t>00029574</t>
  </si>
  <si>
    <t>brg12211</t>
  </si>
  <si>
    <t>BH2208-0897</t>
  </si>
  <si>
    <t>BH2208-3207</t>
  </si>
  <si>
    <t>00031542</t>
  </si>
  <si>
    <t>Bán hàng BRGMART 324 Tây Sơn theo hóa đơn 00029455</t>
  </si>
  <si>
    <t>BH2208-2420</t>
  </si>
  <si>
    <t>Bán hàng BRG10141 Siêu thị Intimemex Như Quỳnh, Hưng Yên theo hóa đơn 00029539</t>
  </si>
  <si>
    <t>BRGMART 83 Nguyễn An Ninh, Hà Nội</t>
  </si>
  <si>
    <t>BH2208-1984</t>
  </si>
  <si>
    <t>brg10031</t>
  </si>
  <si>
    <t>Bán hàng BRG 8 Phạm Ngọc Thạch, Đống Đa, HN theo hóa đơn 00034176</t>
  </si>
  <si>
    <t>BH2208-0885</t>
  </si>
  <si>
    <t>BH2208-2553</t>
  </si>
  <si>
    <t>BH2208-2086</t>
  </si>
  <si>
    <t>chiết khấu cố định 5%</t>
  </si>
  <si>
    <t>BH2208-2419</t>
  </si>
  <si>
    <t>BH2208-0502</t>
  </si>
  <si>
    <t>BRGMART 198 Lò Đúc, Hà Nội</t>
  </si>
  <si>
    <t>BRGMART 36 Hoàng Cầu</t>
  </si>
  <si>
    <t>00029708</t>
  </si>
  <si>
    <t>Bán hàng BRG10141 Siêu thị Intimemex Như Quỳnh, Hưng Yên theo hóa đơn 00036449</t>
  </si>
  <si>
    <t>00031671</t>
  </si>
  <si>
    <t>BRG10141 Siêu thị Intimemex Như Quỳnh, Hưng Yên</t>
  </si>
  <si>
    <t>00029539</t>
  </si>
  <si>
    <t>00031629</t>
  </si>
  <si>
    <t>brg12091</t>
  </si>
  <si>
    <t>Tổng tiền hàng</t>
  </si>
  <si>
    <t>Bán hàng BRGMART 83 Nguyễn An Ninh, Hà Nội theo hóa đơn 00031538</t>
  </si>
  <si>
    <t>00036327</t>
  </si>
  <si>
    <t>brg12201</t>
  </si>
  <si>
    <t>Bán hàng BRG Thôn Cương Ngô theo hóa đơn 00034261</t>
  </si>
  <si>
    <t>BRGMART Thanh Xuân, Hà Nội</t>
  </si>
  <si>
    <t>Tiền thuế GTGT</t>
  </si>
  <si>
    <t>BH2208-2390</t>
  </si>
  <si>
    <t>00029445</t>
  </si>
  <si>
    <t>Mã khách hàng</t>
  </si>
  <si>
    <t>00029083</t>
  </si>
  <si>
    <t>00031719</t>
  </si>
  <si>
    <t>brg12701</t>
  </si>
  <si>
    <t>00034144</t>
  </si>
  <si>
    <t>00031623</t>
  </si>
  <si>
    <t>BH2208/2473</t>
  </si>
  <si>
    <t>BRGMART 135 Lương Định Của, Hà Nội</t>
  </si>
  <si>
    <t>BRG 51 Lê Đại Hành</t>
  </si>
  <si>
    <t>brg10141</t>
  </si>
  <si>
    <t>Đã lập</t>
  </si>
  <si>
    <t>BH2208-0656</t>
  </si>
  <si>
    <t>Bán hàng hóa, dịch vụ trong nước chưa thu tiền</t>
  </si>
  <si>
    <t>brg12041</t>
  </si>
  <si>
    <t>BH2208-1180</t>
  </si>
  <si>
    <t>Đã lập hóa đơn</t>
  </si>
  <si>
    <t>brg11021</t>
  </si>
  <si>
    <t>HAPROFOOD 31-33-35  HÀM  NGHI, HỒ CHÍ MINH</t>
  </si>
  <si>
    <t>BH2208-1885</t>
  </si>
  <si>
    <t>Bán hàng BRGMART Vĩnh Phúc, HN theo hóa đơn 00036328</t>
  </si>
  <si>
    <t>BRG</t>
  </si>
  <si>
    <t>BH2208-2272</t>
  </si>
  <si>
    <t>Chi nhánh</t>
  </si>
  <si>
    <t>Bán hàng BRGMART Hải Phòng theo hóa đơn 00034286</t>
  </si>
  <si>
    <t>BRGMART K3 Việt Hưng, Hà Nội</t>
  </si>
  <si>
    <t>BRGMART 15-17 Đội Cấn, Hà Nội</t>
  </si>
  <si>
    <t>C6 HÀ NỘI</t>
  </si>
  <si>
    <t>BH2208-0653</t>
  </si>
  <si>
    <t>HAPRFOOD 135 LƯƠNG ĐÌNH CỦA</t>
  </si>
  <si>
    <t>00036449</t>
  </si>
  <si>
    <t>Bán hàng BRGMART 324 Tây Sơn theo hóa đơn 00034264</t>
  </si>
  <si>
    <t>BH2208-0891</t>
  </si>
  <si>
    <t>00029573</t>
  </si>
  <si>
    <t>brg12561</t>
  </si>
  <si>
    <t>BH2208-1182</t>
  </si>
  <si>
    <t>FUJIMART 36 HOÀNG CẦU</t>
  </si>
  <si>
    <t>Bán hàng BRGMART 83 Nguyễn An Ninh, Hà Nội theo hóa đơn 00029708</t>
  </si>
  <si>
    <t>BRGMART 89 Bùi Ngọc Dương, Hai Bà Trưng, Hà Nội</t>
  </si>
  <si>
    <t>00029022</t>
  </si>
  <si>
    <t>Bán hàng BRGMART 135 Lương Định Của, Hà Nội theo hóa đơn 00031542</t>
  </si>
  <si>
    <t>BH2208-1629</t>
  </si>
  <si>
    <t>00029726</t>
  </si>
  <si>
    <t>Ngày hạch toán</t>
  </si>
  <si>
    <t>00034287</t>
  </si>
  <si>
    <t>brg12691</t>
  </si>
  <si>
    <t>brg10051</t>
  </si>
  <si>
    <t>BRGMART 174 Lạc Long Quân, Tây Hồ</t>
  </si>
  <si>
    <t>BH2208-0640</t>
  </si>
  <si>
    <t>Bán hàng BRGMart Intracom Vĩnh Ngọc theo hóa đơn 00031719</t>
  </si>
  <si>
    <t>00033973</t>
  </si>
  <si>
    <t>Bán hàng BRGMART 98 Tô Ngọc Vân, Hà Nội theo hóa đơn 00031556</t>
  </si>
  <si>
    <t>00036380</t>
  </si>
  <si>
    <t>BH2208-2521</t>
  </si>
  <si>
    <t>BH2208-0180</t>
  </si>
  <si>
    <t>BH2208/0961</t>
  </si>
  <si>
    <t>BRGMart Intracom Vĩnh Ngọc</t>
  </si>
  <si>
    <t>brg12351</t>
  </si>
  <si>
    <t>00029524</t>
  </si>
  <si>
    <t>Số chứng từ</t>
  </si>
  <si>
    <t>00029465</t>
  </si>
  <si>
    <t>HN003</t>
  </si>
  <si>
    <t>brg12681</t>
  </si>
  <si>
    <t>00031595</t>
  </si>
  <si>
    <t>brg12031</t>
  </si>
  <si>
    <t>BH2208-0898</t>
  </si>
  <si>
    <t>00029287</t>
  </si>
  <si>
    <t>BRGMART 13 Thành Công, Hà Nội</t>
  </si>
  <si>
    <t>Bán hàng BRGMART 324 Tây Sơn theo hóa đơn 00031139</t>
  </si>
  <si>
    <t>00031778</t>
  </si>
  <si>
    <t>207 PHẠM VĂN HAI</t>
  </si>
  <si>
    <t>Diễn giải</t>
  </si>
  <si>
    <t>BH2208-0181</t>
  </si>
  <si>
    <t>00029293</t>
  </si>
  <si>
    <t>CHIẾT KHẤU CỐ ĐỊNH 5%</t>
  </si>
  <si>
    <t>Tổng tiền thanh toán</t>
  </si>
  <si>
    <t>Bán hàng BRG N16 Sài Đồng, Hà Nội theo hóa đơn 00036327</t>
  </si>
  <si>
    <t>00029029</t>
  </si>
  <si>
    <t>BH2208-2383</t>
  </si>
  <si>
    <t>Đã xuất hàng</t>
  </si>
  <si>
    <t>BRG Thôn Cương Ngô</t>
  </si>
  <si>
    <t>00029292</t>
  </si>
  <si>
    <t>00036328</t>
  </si>
  <si>
    <t>Bán hàng BRGMART 36 Hoàng Cầu theo hóa đơn 00031629</t>
  </si>
  <si>
    <t>00029393</t>
  </si>
  <si>
    <t>HAPRFOOD 198 LÒ ĐÚC</t>
  </si>
  <si>
    <t>Bán hàng BRGMART Hải Phòng theo hóa đơn 00029573</t>
  </si>
  <si>
    <t>HAPRFOOD 143 NGUYỄN VĂN TRỖI, HỒ CHÍ MINH</t>
  </si>
  <si>
    <t>BH2208-0503</t>
  </si>
  <si>
    <t>BH2208-0372</t>
  </si>
  <si>
    <t>00034264</t>
  </si>
  <si>
    <t>Bán hàng BRGMART 36 Hoàng Cầu theo hóa đơn 00034287</t>
  </si>
  <si>
    <t>BRGMART The light, Hà Nội</t>
  </si>
  <si>
    <t>BH2208-2387</t>
  </si>
  <si>
    <t>Người mua hàng</t>
  </si>
  <si>
    <t>BRGMART 98 Tô Ngọc Vân, Hà Nội</t>
  </si>
  <si>
    <t>CÔNG TY TNHH BÁN LẺ BRG</t>
  </si>
  <si>
    <t>00029534</t>
  </si>
  <si>
    <t>BRGMART MD Complex Hàm Nghi, Hà Nội</t>
  </si>
  <si>
    <t>BRGMART Vĩnh Phúc, HN</t>
  </si>
  <si>
    <t>BH2208-1883</t>
  </si>
  <si>
    <t>SG009</t>
  </si>
  <si>
    <t>BH2208-0654</t>
  </si>
  <si>
    <t>Bán hàng BRGMART 174 Lạc Long Quân, Tây Hồ theo hóa đơn 00031544</t>
  </si>
  <si>
    <t>brg13031</t>
  </si>
  <si>
    <t>BH2208-0497</t>
  </si>
  <si>
    <t>BRG UDIC Riverside 1 - 122 Vĩnh Tuy, Hai Bà Trưng, HN</t>
  </si>
  <si>
    <t>00030145</t>
  </si>
  <si>
    <t>Bán hàng BRGMART 15-17 Ngọc Khánh, Hà Nội theo hóa đơn 00029296</t>
  </si>
  <si>
    <t>00031139</t>
  </si>
  <si>
    <t>SỐ 1 LÝ NAM ĐẾ, HOÀN KIẾM, HÀ NỘI, CK CỐ ĐỊNH 5%</t>
  </si>
  <si>
    <t>BH2208-2362</t>
  </si>
  <si>
    <t>brg12061</t>
  </si>
  <si>
    <t/>
  </si>
  <si>
    <t>BH2208/2268</t>
  </si>
  <si>
    <t>BH2208-2728</t>
  </si>
  <si>
    <t>BH2208-1317</t>
  </si>
  <si>
    <t>Ký hiệu HĐ</t>
  </si>
  <si>
    <t>BRGMART 324 Tây Sơn</t>
  </si>
  <si>
    <t>Bán hàng BRGMART 13 Thành Công, Hà Nội theo hóa đơn 00029524</t>
  </si>
  <si>
    <t>Bán hàng BRGMART MD Complex Hàm Nghi, Hà Nội theo hóa đơn 00029726</t>
  </si>
  <si>
    <t>HAPRFOOD SỐ 2 HOÀNG HOA THÁM, PHƯỜNG 2, TP. VŨNG TÀU, TỈNH BÀ RỊA VT</t>
  </si>
  <si>
    <t>00034286</t>
  </si>
  <si>
    <t>brg10101</t>
  </si>
  <si>
    <t>brg12051</t>
  </si>
  <si>
    <t>Bán hàng BRGMART K3 Việt Hưng, Hà Nội theo hóa đơn 00036380</t>
  </si>
  <si>
    <t>brg10091</t>
  </si>
  <si>
    <t>00029296</t>
  </si>
  <si>
    <t>Bán hàng BRGMART 15-17 Đội Cấn, Hà Nội theo hóa đơn 00031623</t>
  </si>
  <si>
    <t>BH2208-0506</t>
  </si>
  <si>
    <t>00034176</t>
  </si>
  <si>
    <t>BRG 8 Phạm Ngọc Thạch, Đống Đa, HN</t>
  </si>
  <si>
    <t>SỐ 51 LÊ ĐẠI HÀNH, QUẬN HAI BÀ TRƯNG, HÀ NỘI, CK CỐ ĐỊNH 5%</t>
  </si>
  <si>
    <t>Bán hàng BRGMART Thanh Xuân, Hà Nội theo hóa đơn 00031595</t>
  </si>
  <si>
    <t>BRG N16 Sài Đồng, Hà Nội</t>
  </si>
  <si>
    <t>Số dòng = 48</t>
  </si>
  <si>
    <t>Bán hàng BRG N16 Sài Đồng, Hà Nội theo hóa đơn 00029681</t>
  </si>
  <si>
    <t>DANH SÁCH BÁN HÀNG</t>
  </si>
  <si>
    <t>Bán hàng BRGMART 41 Đông tác, Hà Nội theo hóa đơn 00029393</t>
  </si>
  <si>
    <t>BRGMART 41 Đông tác, Hà Nội</t>
  </si>
  <si>
    <t>BH2208-1987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</si>
  <si>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</si>
  <si>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</si>
  <si>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</si>
  <si>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</si>
  <si>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</si>
  <si>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</si>
  <si>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</si>
  <si>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</si>
  <si>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(512 )</t>
  </si>
  <si>
    <t>8%</t>
  </si>
  <si>
    <t>0108609950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</si>
</sst>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2" fillId="0" borderId="1" xfId="0" applyFont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2" borderId="3" xfId="0" applyFont="1" applyFill="1" applyBorder="1" applyAlignment="1">
      <alignment horizontal="left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51"/>
  <sheetViews>
    <sheetView tabSelected="1" topLeftCell="G25" zoomScaleNormal="100" workbookViewId="0">
      <selection activeCell="N50" sqref="N50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7.140625" customWidth="1"/>
    <col min="4" max="4" width="15" customWidth="1"/>
    <col min="5" max="5" width="15" style="13" customWidth="1"/>
    <col min="6" max="6" width="15" customWidth="1"/>
    <col min="7" max="7" width="14.85546875" customWidth="1"/>
    <col min="8" max="10" width="30" customWidth="1"/>
    <col min="11" max="14" width="17.140625" style="10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221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9" t="s">
        <v>127</v>
      </c>
      <c r="B2" s="9" t="s">
        <v>11</v>
      </c>
      <c r="C2" s="3" t="s">
        <v>143</v>
      </c>
      <c r="D2" s="3" t="s">
        <v>0</v>
      </c>
      <c r="E2" s="3"/>
      <c r="F2" s="3" t="s">
        <v>201</v>
      </c>
      <c r="G2" s="3" t="s">
        <v>85</v>
      </c>
      <c r="H2" s="3" t="s">
        <v>36</v>
      </c>
      <c r="I2" s="3" t="s">
        <v>155</v>
      </c>
      <c r="J2" s="3" t="s">
        <v>178</v>
      </c>
      <c r="K2" s="8" t="s">
        <v>76</v>
      </c>
      <c r="L2" s="8" t="s">
        <v>37</v>
      </c>
      <c r="M2" s="8" t="s">
        <v>82</v>
      </c>
      <c r="N2" s="8" t="s">
        <v>159</v>
      </c>
      <c r="O2" s="3" t="s">
        <v>100</v>
      </c>
      <c r="P2" s="3" t="s">
        <v>163</v>
      </c>
      <c r="Q2" s="3" t="s">
        <v>47</v>
      </c>
      <c r="R2" s="3" t="s">
        <v>4</v>
      </c>
      <c r="S2" s="3" t="s">
        <v>107</v>
      </c>
    </row>
    <row r="3" spans="1:19" x14ac:dyDescent="0.25">
      <c r="A3" s="2">
        <v>44804</v>
      </c>
      <c r="B3" s="2">
        <v>44804</v>
      </c>
      <c r="C3" s="7" t="s">
        <v>52</v>
      </c>
      <c r="D3" s="7" t="s">
        <v>114</v>
      </c>
      <c r="E3" s="7" t="str">
        <f>+VLOOKUP($D3,Sheet1!$C$5:$C$51,1,0)</f>
        <v>00036449</v>
      </c>
      <c r="F3" s="7" t="s">
        <v>48</v>
      </c>
      <c r="G3" s="7" t="s">
        <v>94</v>
      </c>
      <c r="H3" s="7" t="s">
        <v>72</v>
      </c>
      <c r="I3" s="7" t="s">
        <v>70</v>
      </c>
      <c r="J3" s="7" t="s">
        <v>197</v>
      </c>
      <c r="K3" s="4">
        <v>2856530</v>
      </c>
      <c r="L3" s="4">
        <v>142827</v>
      </c>
      <c r="M3" s="4">
        <v>217096</v>
      </c>
      <c r="N3" s="4">
        <v>2930799</v>
      </c>
      <c r="O3" s="7" t="s">
        <v>95</v>
      </c>
      <c r="P3" s="7" t="s">
        <v>33</v>
      </c>
      <c r="Q3" s="7" t="s">
        <v>97</v>
      </c>
      <c r="R3" s="7"/>
      <c r="S3" s="7" t="s">
        <v>111</v>
      </c>
    </row>
    <row r="4" spans="1:19" x14ac:dyDescent="0.25">
      <c r="A4" s="2">
        <v>44802</v>
      </c>
      <c r="B4" s="2">
        <v>44802</v>
      </c>
      <c r="C4" s="7" t="s">
        <v>199</v>
      </c>
      <c r="D4" s="7" t="s">
        <v>136</v>
      </c>
      <c r="E4" s="7" t="str">
        <f>+VLOOKUP($D4,Sheet1!$C$5:$C$51,1,0)</f>
        <v>00036380</v>
      </c>
      <c r="F4" s="7" t="s">
        <v>48</v>
      </c>
      <c r="G4" s="7" t="s">
        <v>98</v>
      </c>
      <c r="H4" s="7" t="s">
        <v>109</v>
      </c>
      <c r="I4" s="7" t="s">
        <v>209</v>
      </c>
      <c r="J4" s="7" t="s">
        <v>197</v>
      </c>
      <c r="K4" s="4">
        <v>1536954</v>
      </c>
      <c r="L4" s="4">
        <v>76848</v>
      </c>
      <c r="M4" s="4">
        <v>116808</v>
      </c>
      <c r="N4" s="4">
        <v>1576914</v>
      </c>
      <c r="O4" s="7" t="s">
        <v>95</v>
      </c>
      <c r="P4" s="7" t="s">
        <v>33</v>
      </c>
      <c r="Q4" s="7" t="s">
        <v>97</v>
      </c>
      <c r="R4" s="7" t="s">
        <v>145</v>
      </c>
      <c r="S4" s="7" t="s">
        <v>111</v>
      </c>
    </row>
    <row r="5" spans="1:19" x14ac:dyDescent="0.25">
      <c r="A5" s="2">
        <v>44802</v>
      </c>
      <c r="B5" s="2">
        <v>44802</v>
      </c>
      <c r="C5" s="7" t="s">
        <v>62</v>
      </c>
      <c r="D5" s="7" t="s">
        <v>166</v>
      </c>
      <c r="E5" s="7" t="str">
        <f>+VLOOKUP($D5,Sheet1!$C$5:$C$51,1,0)</f>
        <v>00036328</v>
      </c>
      <c r="F5" s="7" t="s">
        <v>48</v>
      </c>
      <c r="G5" s="7" t="s">
        <v>75</v>
      </c>
      <c r="H5" s="7" t="s">
        <v>183</v>
      </c>
      <c r="I5" s="7" t="s">
        <v>104</v>
      </c>
      <c r="J5" s="7" t="s">
        <v>197</v>
      </c>
      <c r="K5" s="4">
        <v>1005114</v>
      </c>
      <c r="L5" s="4">
        <v>50256</v>
      </c>
      <c r="M5" s="4">
        <v>76389</v>
      </c>
      <c r="N5" s="4">
        <v>1031247</v>
      </c>
      <c r="O5" s="7" t="s">
        <v>95</v>
      </c>
      <c r="P5" s="7" t="s">
        <v>33</v>
      </c>
      <c r="Q5" s="7" t="s">
        <v>97</v>
      </c>
      <c r="R5" s="7" t="s">
        <v>145</v>
      </c>
      <c r="S5" s="7" t="s">
        <v>111</v>
      </c>
    </row>
    <row r="6" spans="1:19" x14ac:dyDescent="0.25">
      <c r="A6" s="2">
        <v>44802</v>
      </c>
      <c r="B6" s="2">
        <v>44802</v>
      </c>
      <c r="C6" s="7" t="s">
        <v>137</v>
      </c>
      <c r="D6" s="7" t="s">
        <v>78</v>
      </c>
      <c r="E6" s="7" t="str">
        <f>+VLOOKUP($D6,Sheet1!$C$5:$C$51,1,0)</f>
        <v>00036327</v>
      </c>
      <c r="F6" s="7" t="s">
        <v>48</v>
      </c>
      <c r="G6" s="7" t="s">
        <v>146</v>
      </c>
      <c r="H6" s="7" t="s">
        <v>218</v>
      </c>
      <c r="I6" s="7" t="s">
        <v>160</v>
      </c>
      <c r="J6" s="7" t="s">
        <v>197</v>
      </c>
      <c r="K6" s="4">
        <v>1294038</v>
      </c>
      <c r="L6" s="4">
        <v>64702</v>
      </c>
      <c r="M6" s="4">
        <v>98347</v>
      </c>
      <c r="N6" s="4">
        <v>1327683</v>
      </c>
      <c r="O6" s="7" t="s">
        <v>95</v>
      </c>
      <c r="P6" s="7" t="s">
        <v>33</v>
      </c>
      <c r="Q6" s="7" t="s">
        <v>97</v>
      </c>
      <c r="R6" s="7" t="s">
        <v>145</v>
      </c>
      <c r="S6" s="7" t="s">
        <v>111</v>
      </c>
    </row>
    <row r="7" spans="1:19" x14ac:dyDescent="0.25">
      <c r="A7" s="2">
        <v>44796</v>
      </c>
      <c r="B7" s="2">
        <v>44796</v>
      </c>
      <c r="C7" s="7" t="s">
        <v>55</v>
      </c>
      <c r="D7" s="7" t="s">
        <v>128</v>
      </c>
      <c r="E7" s="7" t="str">
        <f>+VLOOKUP($D7,Sheet1!$C$5:$C$51,1,0)</f>
        <v>00034287</v>
      </c>
      <c r="F7" s="7" t="s">
        <v>48</v>
      </c>
      <c r="G7" s="7" t="s">
        <v>101</v>
      </c>
      <c r="H7" s="7" t="s">
        <v>68</v>
      </c>
      <c r="I7" s="7" t="s">
        <v>175</v>
      </c>
      <c r="J7" s="7" t="s">
        <v>197</v>
      </c>
      <c r="K7" s="4">
        <v>2193558</v>
      </c>
      <c r="L7" s="4">
        <v>109678</v>
      </c>
      <c r="M7" s="4">
        <v>166710</v>
      </c>
      <c r="N7" s="4">
        <v>2250590</v>
      </c>
      <c r="O7" s="7" t="s">
        <v>95</v>
      </c>
      <c r="P7" s="7" t="s">
        <v>33</v>
      </c>
      <c r="Q7" s="7" t="s">
        <v>97</v>
      </c>
      <c r="R7" s="7" t="s">
        <v>145</v>
      </c>
      <c r="S7" s="7" t="s">
        <v>111</v>
      </c>
    </row>
    <row r="8" spans="1:19" x14ac:dyDescent="0.25">
      <c r="A8" s="2">
        <v>44796</v>
      </c>
      <c r="B8" s="2">
        <v>44796</v>
      </c>
      <c r="C8" s="7" t="s">
        <v>65</v>
      </c>
      <c r="D8" s="7" t="s">
        <v>206</v>
      </c>
      <c r="E8" s="7" t="str">
        <f>+VLOOKUP($D8,Sheet1!$C$5:$C$51,1,0)</f>
        <v>00034286</v>
      </c>
      <c r="F8" s="7" t="s">
        <v>48</v>
      </c>
      <c r="G8" s="7" t="s">
        <v>207</v>
      </c>
      <c r="H8" s="7" t="s">
        <v>13</v>
      </c>
      <c r="I8" s="7" t="s">
        <v>108</v>
      </c>
      <c r="J8" s="7" t="s">
        <v>197</v>
      </c>
      <c r="K8" s="4">
        <v>4721040</v>
      </c>
      <c r="L8" s="4">
        <v>236052</v>
      </c>
      <c r="M8" s="4">
        <v>358799</v>
      </c>
      <c r="N8" s="4">
        <v>4843787</v>
      </c>
      <c r="O8" s="7" t="s">
        <v>95</v>
      </c>
      <c r="P8" s="7" t="s">
        <v>33</v>
      </c>
      <c r="Q8" s="7" t="s">
        <v>97</v>
      </c>
      <c r="R8" s="7" t="s">
        <v>185</v>
      </c>
      <c r="S8" s="7" t="s">
        <v>111</v>
      </c>
    </row>
    <row r="9" spans="1:19" x14ac:dyDescent="0.25">
      <c r="A9" s="2">
        <v>44796</v>
      </c>
      <c r="B9" s="2">
        <v>44796</v>
      </c>
      <c r="C9" s="7" t="s">
        <v>83</v>
      </c>
      <c r="D9" s="7" t="s">
        <v>174</v>
      </c>
      <c r="E9" s="7" t="str">
        <f>+VLOOKUP($D9,Sheet1!$C$5:$C$51,1,0)</f>
        <v>00034264</v>
      </c>
      <c r="F9" s="7" t="s">
        <v>48</v>
      </c>
      <c r="G9" s="7" t="s">
        <v>31</v>
      </c>
      <c r="H9" s="7" t="s">
        <v>202</v>
      </c>
      <c r="I9" s="7" t="s">
        <v>115</v>
      </c>
      <c r="J9" s="7" t="s">
        <v>197</v>
      </c>
      <c r="K9" s="4">
        <v>4240337</v>
      </c>
      <c r="L9" s="4">
        <v>212018</v>
      </c>
      <c r="M9" s="4">
        <v>322266</v>
      </c>
      <c r="N9" s="4">
        <v>4350585</v>
      </c>
      <c r="O9" s="7" t="s">
        <v>95</v>
      </c>
      <c r="P9" s="7" t="s">
        <v>33</v>
      </c>
      <c r="Q9" s="7" t="s">
        <v>97</v>
      </c>
      <c r="R9" s="7" t="s">
        <v>145</v>
      </c>
      <c r="S9" s="7" t="s">
        <v>111</v>
      </c>
    </row>
    <row r="10" spans="1:19" x14ac:dyDescent="0.25">
      <c r="A10" s="2">
        <v>44796</v>
      </c>
      <c r="B10" s="2">
        <v>44796</v>
      </c>
      <c r="C10" s="7" t="s">
        <v>177</v>
      </c>
      <c r="D10" s="7" t="s">
        <v>21</v>
      </c>
      <c r="E10" s="7" t="str">
        <f>+VLOOKUP($D10,Sheet1!$C$5:$C$51,1,0)</f>
        <v>00034261</v>
      </c>
      <c r="F10" s="7" t="s">
        <v>48</v>
      </c>
      <c r="G10" s="7" t="s">
        <v>118</v>
      </c>
      <c r="H10" s="7" t="s">
        <v>164</v>
      </c>
      <c r="I10" s="7" t="s">
        <v>80</v>
      </c>
      <c r="J10" s="7" t="s">
        <v>197</v>
      </c>
      <c r="K10" s="4">
        <v>1251847</v>
      </c>
      <c r="L10" s="4">
        <v>62593</v>
      </c>
      <c r="M10" s="4">
        <v>95140</v>
      </c>
      <c r="N10" s="4">
        <v>1284394</v>
      </c>
      <c r="O10" s="7" t="s">
        <v>95</v>
      </c>
      <c r="P10" s="7" t="s">
        <v>33</v>
      </c>
      <c r="Q10" s="7" t="s">
        <v>97</v>
      </c>
      <c r="R10" s="7" t="s">
        <v>145</v>
      </c>
      <c r="S10" s="7" t="s">
        <v>111</v>
      </c>
    </row>
    <row r="11" spans="1:19" x14ac:dyDescent="0.25">
      <c r="A11" s="2">
        <v>44795</v>
      </c>
      <c r="B11" s="2">
        <v>44795</v>
      </c>
      <c r="C11" s="7" t="s">
        <v>162</v>
      </c>
      <c r="D11" s="7" t="s">
        <v>214</v>
      </c>
      <c r="E11" s="7" t="str">
        <f>+VLOOKUP($D11,Sheet1!$C$5:$C$51,1,0)</f>
        <v>00034176</v>
      </c>
      <c r="F11" s="7" t="s">
        <v>48</v>
      </c>
      <c r="G11" s="7" t="s">
        <v>8</v>
      </c>
      <c r="H11" s="7" t="s">
        <v>215</v>
      </c>
      <c r="I11" s="7" t="s">
        <v>60</v>
      </c>
      <c r="J11" s="7" t="s">
        <v>197</v>
      </c>
      <c r="K11" s="4">
        <v>1081134</v>
      </c>
      <c r="L11" s="4">
        <v>54057</v>
      </c>
      <c r="M11" s="4">
        <v>82166</v>
      </c>
      <c r="N11" s="4">
        <v>1109243</v>
      </c>
      <c r="O11" s="7" t="s">
        <v>95</v>
      </c>
      <c r="P11" s="7" t="s">
        <v>33</v>
      </c>
      <c r="Q11" s="7" t="s">
        <v>97</v>
      </c>
      <c r="R11" s="7" t="s">
        <v>145</v>
      </c>
      <c r="S11" s="7" t="s">
        <v>111</v>
      </c>
    </row>
    <row r="12" spans="1:19" x14ac:dyDescent="0.25">
      <c r="A12" s="2">
        <v>44793</v>
      </c>
      <c r="B12" s="2">
        <v>44793</v>
      </c>
      <c r="C12" s="7" t="s">
        <v>29</v>
      </c>
      <c r="D12" s="7" t="s">
        <v>89</v>
      </c>
      <c r="E12" s="7" t="str">
        <f>+VLOOKUP($D12,Sheet1!$C$5:$C$51,1,0)</f>
        <v>00034144</v>
      </c>
      <c r="F12" s="7" t="s">
        <v>48</v>
      </c>
      <c r="G12" s="7" t="s">
        <v>146</v>
      </c>
      <c r="H12" s="7" t="s">
        <v>218</v>
      </c>
      <c r="I12" s="7" t="s">
        <v>44</v>
      </c>
      <c r="J12" s="7" t="s">
        <v>197</v>
      </c>
      <c r="K12" s="4">
        <v>1039521</v>
      </c>
      <c r="L12" s="4">
        <v>51977</v>
      </c>
      <c r="M12" s="4">
        <v>79004</v>
      </c>
      <c r="N12" s="4">
        <v>1066548</v>
      </c>
      <c r="O12" s="7" t="s">
        <v>95</v>
      </c>
      <c r="P12" s="7" t="s">
        <v>33</v>
      </c>
      <c r="Q12" s="7" t="s">
        <v>97</v>
      </c>
      <c r="R12" s="7" t="s">
        <v>145</v>
      </c>
      <c r="S12" s="7" t="s">
        <v>111</v>
      </c>
    </row>
    <row r="13" spans="1:19" x14ac:dyDescent="0.25">
      <c r="A13" s="2">
        <v>44793</v>
      </c>
      <c r="B13" s="2">
        <v>44793</v>
      </c>
      <c r="C13" s="7" t="s">
        <v>195</v>
      </c>
      <c r="D13" s="7" t="s">
        <v>134</v>
      </c>
      <c r="E13" s="7" t="str">
        <f>+VLOOKUP($D13,Sheet1!$C$5:$C$51,1,0)</f>
        <v>00033973</v>
      </c>
      <c r="F13" s="7" t="s">
        <v>48</v>
      </c>
      <c r="G13" s="7" t="s">
        <v>75</v>
      </c>
      <c r="H13" s="7" t="s">
        <v>183</v>
      </c>
      <c r="I13" s="7" t="s">
        <v>16</v>
      </c>
      <c r="J13" s="7" t="s">
        <v>197</v>
      </c>
      <c r="K13" s="4">
        <v>848065</v>
      </c>
      <c r="L13" s="4">
        <v>42404</v>
      </c>
      <c r="M13" s="4">
        <v>64453</v>
      </c>
      <c r="N13" s="4">
        <v>870114</v>
      </c>
      <c r="O13" s="7" t="s">
        <v>95</v>
      </c>
      <c r="P13" s="7" t="s">
        <v>33</v>
      </c>
      <c r="Q13" s="7" t="s">
        <v>97</v>
      </c>
      <c r="R13" s="7" t="s">
        <v>145</v>
      </c>
      <c r="S13" s="7" t="s">
        <v>111</v>
      </c>
    </row>
    <row r="14" spans="1:19" x14ac:dyDescent="0.25">
      <c r="A14" s="2">
        <v>44792</v>
      </c>
      <c r="B14" s="2">
        <v>44792</v>
      </c>
      <c r="C14" s="7" t="s">
        <v>106</v>
      </c>
      <c r="D14" s="7" t="s">
        <v>6</v>
      </c>
      <c r="E14" s="7" t="str">
        <f>+VLOOKUP($D14,Sheet1!$C$5:$C$51,1,0)</f>
        <v>00033909</v>
      </c>
      <c r="F14" s="7" t="s">
        <v>48</v>
      </c>
      <c r="G14" s="7" t="s">
        <v>59</v>
      </c>
      <c r="H14" s="7" t="s">
        <v>43</v>
      </c>
      <c r="I14" s="7" t="s">
        <v>14</v>
      </c>
      <c r="J14" s="7" t="s">
        <v>197</v>
      </c>
      <c r="K14" s="4">
        <v>1547661</v>
      </c>
      <c r="L14" s="4">
        <v>77384</v>
      </c>
      <c r="M14" s="4">
        <v>117622</v>
      </c>
      <c r="N14" s="4">
        <v>1587899</v>
      </c>
      <c r="O14" s="7" t="s">
        <v>95</v>
      </c>
      <c r="P14" s="7" t="s">
        <v>33</v>
      </c>
      <c r="Q14" s="7" t="s">
        <v>97</v>
      </c>
      <c r="R14" s="7" t="s">
        <v>145</v>
      </c>
      <c r="S14" s="7" t="s">
        <v>111</v>
      </c>
    </row>
    <row r="15" spans="1:19" x14ac:dyDescent="0.25">
      <c r="A15" s="2">
        <v>44791</v>
      </c>
      <c r="B15" s="2">
        <v>44791</v>
      </c>
      <c r="C15" s="7" t="s">
        <v>91</v>
      </c>
      <c r="D15" s="7" t="s">
        <v>153</v>
      </c>
      <c r="E15" s="7" t="str">
        <f>+VLOOKUP($D15,Sheet1!$C$5:$C$51,1,0)</f>
        <v>00031778</v>
      </c>
      <c r="F15" s="7" t="s">
        <v>48</v>
      </c>
      <c r="G15" s="7" t="s">
        <v>105</v>
      </c>
      <c r="H15" s="7" t="s">
        <v>180</v>
      </c>
      <c r="I15" s="7" t="s">
        <v>205</v>
      </c>
      <c r="J15" s="7" t="s">
        <v>197</v>
      </c>
      <c r="K15" s="4">
        <v>1527344</v>
      </c>
      <c r="L15" s="4">
        <v>76368</v>
      </c>
      <c r="M15" s="4">
        <v>116078</v>
      </c>
      <c r="N15" s="4">
        <v>1567054</v>
      </c>
      <c r="O15" s="7" t="s">
        <v>95</v>
      </c>
      <c r="P15" s="7" t="s">
        <v>33</v>
      </c>
      <c r="Q15" s="7" t="s">
        <v>97</v>
      </c>
      <c r="R15" s="7"/>
      <c r="S15" s="7" t="s">
        <v>154</v>
      </c>
    </row>
    <row r="16" spans="1:19" x14ac:dyDescent="0.25">
      <c r="A16" s="2">
        <v>44790</v>
      </c>
      <c r="B16" s="2">
        <v>44790</v>
      </c>
      <c r="C16" s="7" t="s">
        <v>63</v>
      </c>
      <c r="D16" s="7" t="s">
        <v>87</v>
      </c>
      <c r="E16" s="7" t="str">
        <f>+VLOOKUP($D16,Sheet1!$C$5:$C$51,1,0)</f>
        <v>00031719</v>
      </c>
      <c r="F16" s="7" t="s">
        <v>48</v>
      </c>
      <c r="G16" s="7" t="s">
        <v>129</v>
      </c>
      <c r="H16" s="7" t="s">
        <v>140</v>
      </c>
      <c r="I16" s="7" t="s">
        <v>133</v>
      </c>
      <c r="J16" s="7" t="s">
        <v>197</v>
      </c>
      <c r="K16" s="4">
        <v>3191482</v>
      </c>
      <c r="L16" s="4">
        <v>159574</v>
      </c>
      <c r="M16" s="4">
        <v>242553</v>
      </c>
      <c r="N16" s="4">
        <v>3274461</v>
      </c>
      <c r="O16" s="7" t="s">
        <v>95</v>
      </c>
      <c r="P16" s="7" t="s">
        <v>33</v>
      </c>
      <c r="Q16" s="7" t="s">
        <v>97</v>
      </c>
      <c r="R16" s="7" t="s">
        <v>145</v>
      </c>
      <c r="S16" s="7" t="s">
        <v>111</v>
      </c>
    </row>
    <row r="17" spans="1:19" x14ac:dyDescent="0.25">
      <c r="A17" s="2">
        <v>44789</v>
      </c>
      <c r="B17" s="2">
        <v>44789</v>
      </c>
      <c r="C17" s="7" t="s">
        <v>224</v>
      </c>
      <c r="D17" s="7" t="s">
        <v>74</v>
      </c>
      <c r="E17" s="7" t="str">
        <f>+VLOOKUP($D17,Sheet1!$C$5:$C$51,1,0)</f>
        <v>00031629</v>
      </c>
      <c r="F17" s="7" t="s">
        <v>48</v>
      </c>
      <c r="G17" s="7" t="s">
        <v>101</v>
      </c>
      <c r="H17" s="7" t="s">
        <v>68</v>
      </c>
      <c r="I17" s="7" t="s">
        <v>167</v>
      </c>
      <c r="J17" s="7" t="s">
        <v>197</v>
      </c>
      <c r="K17" s="4">
        <v>3819454</v>
      </c>
      <c r="L17" s="4">
        <v>190974</v>
      </c>
      <c r="M17" s="4">
        <v>290278</v>
      </c>
      <c r="N17" s="4">
        <v>3918758</v>
      </c>
      <c r="O17" s="7" t="s">
        <v>95</v>
      </c>
      <c r="P17" s="7" t="s">
        <v>33</v>
      </c>
      <c r="Q17" s="7" t="s">
        <v>97</v>
      </c>
      <c r="R17" s="7" t="s">
        <v>145</v>
      </c>
      <c r="S17" s="7" t="s">
        <v>111</v>
      </c>
    </row>
    <row r="18" spans="1:19" x14ac:dyDescent="0.25">
      <c r="A18" s="2">
        <v>44789</v>
      </c>
      <c r="B18" s="2">
        <v>44789</v>
      </c>
      <c r="C18" s="7" t="s">
        <v>58</v>
      </c>
      <c r="D18" s="7" t="s">
        <v>90</v>
      </c>
      <c r="E18" s="7" t="str">
        <f>+VLOOKUP($D18,Sheet1!$C$5:$C$51,1,0)</f>
        <v>00031623</v>
      </c>
      <c r="F18" s="7" t="s">
        <v>48</v>
      </c>
      <c r="G18" s="7" t="s">
        <v>50</v>
      </c>
      <c r="H18" s="7" t="s">
        <v>110</v>
      </c>
      <c r="I18" s="7" t="s">
        <v>212</v>
      </c>
      <c r="J18" s="7" t="s">
        <v>197</v>
      </c>
      <c r="K18" s="4">
        <v>1639106</v>
      </c>
      <c r="L18" s="4">
        <v>81956</v>
      </c>
      <c r="M18" s="4">
        <v>124572</v>
      </c>
      <c r="N18" s="4">
        <v>1681722</v>
      </c>
      <c r="O18" s="7" t="s">
        <v>95</v>
      </c>
      <c r="P18" s="7" t="s">
        <v>33</v>
      </c>
      <c r="Q18" s="7" t="s">
        <v>97</v>
      </c>
      <c r="R18" s="7" t="s">
        <v>145</v>
      </c>
      <c r="S18" s="7" t="s">
        <v>111</v>
      </c>
    </row>
    <row r="19" spans="1:19" x14ac:dyDescent="0.25">
      <c r="A19" s="2">
        <v>44789</v>
      </c>
      <c r="B19" s="2">
        <v>44789</v>
      </c>
      <c r="C19" s="7" t="s">
        <v>198</v>
      </c>
      <c r="D19" s="7" t="s">
        <v>71</v>
      </c>
      <c r="E19" s="7" t="str">
        <f>+VLOOKUP($D19,Sheet1!$C$5:$C$51,1,0)</f>
        <v>00031671</v>
      </c>
      <c r="F19" s="7" t="s">
        <v>48</v>
      </c>
      <c r="G19" s="7" t="s">
        <v>105</v>
      </c>
      <c r="H19" s="7" t="s">
        <v>180</v>
      </c>
      <c r="I19" s="7" t="s">
        <v>102</v>
      </c>
      <c r="J19" s="7" t="s">
        <v>197</v>
      </c>
      <c r="K19" s="4">
        <v>1911565</v>
      </c>
      <c r="L19" s="4">
        <v>95578</v>
      </c>
      <c r="M19" s="4">
        <v>145279</v>
      </c>
      <c r="N19" s="4">
        <v>1961266</v>
      </c>
      <c r="O19" s="7" t="s">
        <v>95</v>
      </c>
      <c r="P19" s="7" t="s">
        <v>33</v>
      </c>
      <c r="Q19" s="7" t="s">
        <v>97</v>
      </c>
      <c r="R19" s="7"/>
      <c r="S19" s="7" t="s">
        <v>154</v>
      </c>
    </row>
    <row r="20" spans="1:19" x14ac:dyDescent="0.25">
      <c r="A20" s="2">
        <v>44788</v>
      </c>
      <c r="B20" s="2">
        <v>44788</v>
      </c>
      <c r="C20" s="7" t="s">
        <v>17</v>
      </c>
      <c r="D20" s="7" t="s">
        <v>147</v>
      </c>
      <c r="E20" s="7" t="str">
        <f>+VLOOKUP($D20,Sheet1!$C$5:$C$51,1,0)</f>
        <v>00031595</v>
      </c>
      <c r="F20" s="7" t="s">
        <v>48</v>
      </c>
      <c r="G20" s="7" t="s">
        <v>148</v>
      </c>
      <c r="H20" s="7" t="s">
        <v>81</v>
      </c>
      <c r="I20" s="7" t="s">
        <v>217</v>
      </c>
      <c r="J20" s="7" t="s">
        <v>197</v>
      </c>
      <c r="K20" s="4">
        <v>1574853</v>
      </c>
      <c r="L20" s="4">
        <v>78744</v>
      </c>
      <c r="M20" s="4">
        <v>119689</v>
      </c>
      <c r="N20" s="4">
        <v>1615798</v>
      </c>
      <c r="O20" s="7" t="s">
        <v>95</v>
      </c>
      <c r="P20" s="7" t="s">
        <v>33</v>
      </c>
      <c r="Q20" s="7" t="s">
        <v>97</v>
      </c>
      <c r="R20" s="7" t="s">
        <v>20</v>
      </c>
      <c r="S20" s="7" t="s">
        <v>111</v>
      </c>
    </row>
    <row r="21" spans="1:19" x14ac:dyDescent="0.25">
      <c r="A21" s="2">
        <v>44788</v>
      </c>
      <c r="B21" s="2">
        <v>44788</v>
      </c>
      <c r="C21" s="7" t="s">
        <v>27</v>
      </c>
      <c r="D21" s="7" t="s">
        <v>34</v>
      </c>
      <c r="E21" s="7" t="str">
        <f>+VLOOKUP($D21,Sheet1!$C$5:$C$51,1,0)</f>
        <v>00031556</v>
      </c>
      <c r="F21" s="7" t="s">
        <v>48</v>
      </c>
      <c r="G21" s="7" t="s">
        <v>7</v>
      </c>
      <c r="H21" s="7" t="s">
        <v>179</v>
      </c>
      <c r="I21" s="7" t="s">
        <v>135</v>
      </c>
      <c r="J21" s="7" t="s">
        <v>197</v>
      </c>
      <c r="K21" s="4">
        <v>897863</v>
      </c>
      <c r="L21" s="4">
        <v>44894</v>
      </c>
      <c r="M21" s="4">
        <v>68238</v>
      </c>
      <c r="N21" s="4">
        <v>921207</v>
      </c>
      <c r="O21" s="7" t="s">
        <v>95</v>
      </c>
      <c r="P21" s="7" t="s">
        <v>33</v>
      </c>
      <c r="Q21" s="7" t="s">
        <v>97</v>
      </c>
      <c r="R21" s="7" t="s">
        <v>20</v>
      </c>
      <c r="S21" s="7" t="s">
        <v>111</v>
      </c>
    </row>
    <row r="22" spans="1:19" x14ac:dyDescent="0.25">
      <c r="A22" s="2">
        <v>44788</v>
      </c>
      <c r="B22" s="2">
        <v>44788</v>
      </c>
      <c r="C22" s="7" t="s">
        <v>1</v>
      </c>
      <c r="D22" s="7" t="s">
        <v>3</v>
      </c>
      <c r="E22" s="7" t="str">
        <f>+VLOOKUP($D22,Sheet1!$C$5:$C$51,1,0)</f>
        <v>00031544</v>
      </c>
      <c r="F22" s="7" t="s">
        <v>48</v>
      </c>
      <c r="G22" s="7" t="s">
        <v>130</v>
      </c>
      <c r="H22" s="7" t="s">
        <v>131</v>
      </c>
      <c r="I22" s="7" t="s">
        <v>187</v>
      </c>
      <c r="J22" s="7" t="s">
        <v>197</v>
      </c>
      <c r="K22" s="4">
        <v>3040629</v>
      </c>
      <c r="L22" s="4">
        <v>152032</v>
      </c>
      <c r="M22" s="4">
        <v>231088</v>
      </c>
      <c r="N22" s="4">
        <v>3119685</v>
      </c>
      <c r="O22" s="7" t="s">
        <v>95</v>
      </c>
      <c r="P22" s="7" t="s">
        <v>33</v>
      </c>
      <c r="Q22" s="7" t="s">
        <v>97</v>
      </c>
      <c r="R22" s="7" t="s">
        <v>20</v>
      </c>
      <c r="S22" s="7" t="s">
        <v>111</v>
      </c>
    </row>
    <row r="23" spans="1:19" x14ac:dyDescent="0.25">
      <c r="A23" s="2">
        <v>44788</v>
      </c>
      <c r="B23" s="2">
        <v>44788</v>
      </c>
      <c r="C23" s="7" t="s">
        <v>46</v>
      </c>
      <c r="D23" s="7" t="s">
        <v>53</v>
      </c>
      <c r="E23" s="7" t="str">
        <f>+VLOOKUP($D23,Sheet1!$C$5:$C$51,1,0)</f>
        <v>00031542</v>
      </c>
      <c r="F23" s="7" t="s">
        <v>48</v>
      </c>
      <c r="G23" s="7" t="s">
        <v>196</v>
      </c>
      <c r="H23" s="7" t="s">
        <v>92</v>
      </c>
      <c r="I23" s="7" t="s">
        <v>124</v>
      </c>
      <c r="J23" s="7" t="s">
        <v>197</v>
      </c>
      <c r="K23" s="4">
        <v>1175550</v>
      </c>
      <c r="L23" s="4">
        <v>58778</v>
      </c>
      <c r="M23" s="4">
        <v>89342</v>
      </c>
      <c r="N23" s="4">
        <v>1206114</v>
      </c>
      <c r="O23" s="7" t="s">
        <v>95</v>
      </c>
      <c r="P23" s="7" t="s">
        <v>33</v>
      </c>
      <c r="Q23" s="7" t="s">
        <v>97</v>
      </c>
      <c r="R23" s="7" t="s">
        <v>145</v>
      </c>
      <c r="S23" s="7" t="s">
        <v>111</v>
      </c>
    </row>
    <row r="24" spans="1:19" x14ac:dyDescent="0.25">
      <c r="A24" s="2">
        <v>44788</v>
      </c>
      <c r="B24" s="2">
        <v>44788</v>
      </c>
      <c r="C24" s="7" t="s">
        <v>103</v>
      </c>
      <c r="D24" s="7" t="s">
        <v>30</v>
      </c>
      <c r="E24" s="7" t="str">
        <f>+VLOOKUP($D24,Sheet1!$C$5:$C$51,1,0)</f>
        <v>00031538</v>
      </c>
      <c r="F24" s="7" t="s">
        <v>48</v>
      </c>
      <c r="G24" s="7" t="s">
        <v>141</v>
      </c>
      <c r="H24" s="7" t="s">
        <v>57</v>
      </c>
      <c r="I24" s="7" t="s">
        <v>77</v>
      </c>
      <c r="J24" s="7" t="s">
        <v>197</v>
      </c>
      <c r="K24" s="4">
        <v>806200</v>
      </c>
      <c r="L24" s="4">
        <v>40311</v>
      </c>
      <c r="M24" s="4">
        <v>61271</v>
      </c>
      <c r="N24" s="4">
        <v>827160</v>
      </c>
      <c r="O24" s="7" t="s">
        <v>95</v>
      </c>
      <c r="P24" s="7" t="s">
        <v>33</v>
      </c>
      <c r="Q24" s="7" t="s">
        <v>97</v>
      </c>
      <c r="R24" s="7" t="s">
        <v>145</v>
      </c>
      <c r="S24" s="7" t="s">
        <v>111</v>
      </c>
    </row>
    <row r="25" spans="1:19" x14ac:dyDescent="0.25">
      <c r="A25" s="2">
        <v>44788</v>
      </c>
      <c r="B25" s="2">
        <v>44788</v>
      </c>
      <c r="C25" s="7" t="s">
        <v>184</v>
      </c>
      <c r="D25" s="7" t="s">
        <v>22</v>
      </c>
      <c r="E25" s="7" t="str">
        <f>+VLOOKUP($D25,Sheet1!$C$5:$C$51,1,0)</f>
        <v>00031536</v>
      </c>
      <c r="F25" s="7" t="s">
        <v>48</v>
      </c>
      <c r="G25" s="7" t="s">
        <v>98</v>
      </c>
      <c r="H25" s="7" t="s">
        <v>109</v>
      </c>
      <c r="I25" s="7" t="s">
        <v>64</v>
      </c>
      <c r="J25" s="7" t="s">
        <v>197</v>
      </c>
      <c r="K25" s="4">
        <v>1459214</v>
      </c>
      <c r="L25" s="4">
        <v>72962</v>
      </c>
      <c r="M25" s="4">
        <v>110900</v>
      </c>
      <c r="N25" s="4">
        <v>1497152</v>
      </c>
      <c r="O25" s="7" t="s">
        <v>95</v>
      </c>
      <c r="P25" s="7" t="s">
        <v>33</v>
      </c>
      <c r="Q25" s="7" t="s">
        <v>97</v>
      </c>
      <c r="R25" s="7" t="s">
        <v>145</v>
      </c>
      <c r="S25" s="7" t="s">
        <v>111</v>
      </c>
    </row>
    <row r="26" spans="1:19" x14ac:dyDescent="0.25">
      <c r="A26" s="2">
        <v>44786</v>
      </c>
      <c r="B26" s="2">
        <v>44786</v>
      </c>
      <c r="C26" s="7" t="s">
        <v>125</v>
      </c>
      <c r="D26" s="7" t="s">
        <v>193</v>
      </c>
      <c r="E26" s="7" t="str">
        <f>+VLOOKUP($D26,Sheet1!$C$5:$C$51,1,0)</f>
        <v>00031139</v>
      </c>
      <c r="F26" s="7" t="s">
        <v>48</v>
      </c>
      <c r="G26" s="7" t="s">
        <v>31</v>
      </c>
      <c r="H26" s="7" t="s">
        <v>202</v>
      </c>
      <c r="I26" s="7" t="s">
        <v>152</v>
      </c>
      <c r="J26" s="7" t="s">
        <v>197</v>
      </c>
      <c r="K26" s="4">
        <v>3282713</v>
      </c>
      <c r="L26" s="4">
        <v>164136</v>
      </c>
      <c r="M26" s="4">
        <v>249486</v>
      </c>
      <c r="N26" s="4">
        <v>3368063</v>
      </c>
      <c r="O26" s="7" t="s">
        <v>95</v>
      </c>
      <c r="P26" s="7" t="s">
        <v>33</v>
      </c>
      <c r="Q26" s="7" t="s">
        <v>97</v>
      </c>
      <c r="R26" s="7" t="s">
        <v>145</v>
      </c>
      <c r="S26" s="7" t="s">
        <v>111</v>
      </c>
    </row>
    <row r="27" spans="1:19" x14ac:dyDescent="0.25">
      <c r="A27" s="2">
        <v>44785</v>
      </c>
      <c r="B27" s="2">
        <v>44785</v>
      </c>
      <c r="C27" s="7" t="s">
        <v>24</v>
      </c>
      <c r="D27" s="7" t="s">
        <v>191</v>
      </c>
      <c r="E27" s="7" t="str">
        <f>+VLOOKUP($D27,Sheet1!$C$5:$C$51,1,0)</f>
        <v>00030145</v>
      </c>
      <c r="F27" s="7" t="s">
        <v>48</v>
      </c>
      <c r="G27" s="7" t="s">
        <v>210</v>
      </c>
      <c r="H27" s="7" t="s">
        <v>122</v>
      </c>
      <c r="I27" s="7" t="s">
        <v>32</v>
      </c>
      <c r="J27" s="7" t="s">
        <v>197</v>
      </c>
      <c r="K27" s="4">
        <v>1498488</v>
      </c>
      <c r="L27" s="4">
        <v>74925</v>
      </c>
      <c r="M27" s="4">
        <v>113885</v>
      </c>
      <c r="N27" s="4">
        <v>1537448</v>
      </c>
      <c r="O27" s="7" t="s">
        <v>95</v>
      </c>
      <c r="P27" s="7" t="s">
        <v>33</v>
      </c>
      <c r="Q27" s="7" t="s">
        <v>97</v>
      </c>
      <c r="R27" s="7" t="s">
        <v>145</v>
      </c>
      <c r="S27" s="7" t="s">
        <v>111</v>
      </c>
    </row>
    <row r="28" spans="1:19" x14ac:dyDescent="0.25">
      <c r="A28" s="2">
        <v>44784</v>
      </c>
      <c r="B28" s="2">
        <v>44784</v>
      </c>
      <c r="C28" s="7" t="s">
        <v>200</v>
      </c>
      <c r="D28" s="7" t="s">
        <v>126</v>
      </c>
      <c r="E28" s="7" t="str">
        <f>+VLOOKUP($D28,Sheet1!$C$5:$C$51,1,0)</f>
        <v>00029726</v>
      </c>
      <c r="F28" s="7" t="s">
        <v>48</v>
      </c>
      <c r="G28" s="7" t="s">
        <v>88</v>
      </c>
      <c r="H28" s="7" t="s">
        <v>182</v>
      </c>
      <c r="I28" s="7" t="s">
        <v>204</v>
      </c>
      <c r="J28" s="7" t="s">
        <v>197</v>
      </c>
      <c r="K28" s="4">
        <v>1242279</v>
      </c>
      <c r="L28" s="4">
        <v>62114</v>
      </c>
      <c r="M28" s="4">
        <v>94413</v>
      </c>
      <c r="N28" s="4">
        <v>1274578</v>
      </c>
      <c r="O28" s="7" t="s">
        <v>95</v>
      </c>
      <c r="P28" s="7" t="s">
        <v>33</v>
      </c>
      <c r="Q28" s="7" t="s">
        <v>97</v>
      </c>
      <c r="R28" s="7" t="s">
        <v>20</v>
      </c>
      <c r="S28" s="7" t="s">
        <v>111</v>
      </c>
    </row>
    <row r="29" spans="1:19" x14ac:dyDescent="0.25">
      <c r="A29" s="2">
        <v>44783</v>
      </c>
      <c r="B29" s="2">
        <v>44783</v>
      </c>
      <c r="C29" s="7" t="s">
        <v>119</v>
      </c>
      <c r="D29" s="7" t="s">
        <v>69</v>
      </c>
      <c r="E29" s="7" t="str">
        <f>+VLOOKUP($D29,Sheet1!$C$5:$C$51,1,0)</f>
        <v>00029708</v>
      </c>
      <c r="F29" s="7" t="s">
        <v>48</v>
      </c>
      <c r="G29" s="7" t="s">
        <v>141</v>
      </c>
      <c r="H29" s="7" t="s">
        <v>57</v>
      </c>
      <c r="I29" s="7" t="s">
        <v>121</v>
      </c>
      <c r="J29" s="7" t="s">
        <v>197</v>
      </c>
      <c r="K29" s="4">
        <v>1012285</v>
      </c>
      <c r="L29" s="4">
        <v>50615</v>
      </c>
      <c r="M29" s="4">
        <v>76934</v>
      </c>
      <c r="N29" s="4">
        <v>1038604</v>
      </c>
      <c r="O29" s="7" t="s">
        <v>95</v>
      </c>
      <c r="P29" s="7" t="s">
        <v>33</v>
      </c>
      <c r="Q29" s="7" t="s">
        <v>97</v>
      </c>
      <c r="R29" s="7" t="s">
        <v>145</v>
      </c>
      <c r="S29" s="7" t="s">
        <v>111</v>
      </c>
    </row>
    <row r="30" spans="1:19" x14ac:dyDescent="0.25">
      <c r="A30" s="2">
        <v>44783</v>
      </c>
      <c r="B30" s="2">
        <v>44783</v>
      </c>
      <c r="C30" s="7" t="s">
        <v>99</v>
      </c>
      <c r="D30" s="7" t="s">
        <v>12</v>
      </c>
      <c r="E30" s="7" t="str">
        <f>+VLOOKUP($D30,Sheet1!$C$5:$C$51,1,0)</f>
        <v>00029681</v>
      </c>
      <c r="F30" s="7" t="s">
        <v>48</v>
      </c>
      <c r="G30" s="7" t="s">
        <v>146</v>
      </c>
      <c r="H30" s="7" t="s">
        <v>218</v>
      </c>
      <c r="I30" s="7" t="s">
        <v>220</v>
      </c>
      <c r="J30" s="7" t="s">
        <v>197</v>
      </c>
      <c r="K30" s="4">
        <v>1741096</v>
      </c>
      <c r="L30" s="4">
        <v>87055</v>
      </c>
      <c r="M30" s="4">
        <v>132323</v>
      </c>
      <c r="N30" s="4">
        <v>1786364</v>
      </c>
      <c r="O30" s="7" t="s">
        <v>95</v>
      </c>
      <c r="P30" s="7" t="s">
        <v>33</v>
      </c>
      <c r="Q30" s="7" t="s">
        <v>97</v>
      </c>
      <c r="R30" s="7" t="s">
        <v>145</v>
      </c>
      <c r="S30" s="7" t="s">
        <v>111</v>
      </c>
    </row>
    <row r="31" spans="1:19" x14ac:dyDescent="0.25">
      <c r="A31" s="2">
        <v>44781</v>
      </c>
      <c r="B31" s="2">
        <v>44781</v>
      </c>
      <c r="C31" s="7" t="s">
        <v>149</v>
      </c>
      <c r="D31" s="7" t="s">
        <v>117</v>
      </c>
      <c r="E31" s="7" t="str">
        <f>+VLOOKUP($D31,Sheet1!$C$5:$C$51,1,0)</f>
        <v>00029573</v>
      </c>
      <c r="F31" s="7" t="s">
        <v>48</v>
      </c>
      <c r="G31" s="7" t="s">
        <v>207</v>
      </c>
      <c r="H31" s="7" t="s">
        <v>13</v>
      </c>
      <c r="I31" s="7" t="s">
        <v>170</v>
      </c>
      <c r="J31" s="7" t="s">
        <v>197</v>
      </c>
      <c r="K31" s="4">
        <v>3892730</v>
      </c>
      <c r="L31" s="4">
        <v>194637</v>
      </c>
      <c r="M31" s="4">
        <v>295847</v>
      </c>
      <c r="N31" s="4">
        <v>3993940</v>
      </c>
      <c r="O31" s="7" t="s">
        <v>95</v>
      </c>
      <c r="P31" s="7" t="s">
        <v>33</v>
      </c>
      <c r="Q31" s="7" t="s">
        <v>97</v>
      </c>
      <c r="R31" s="7"/>
      <c r="S31" s="7" t="s">
        <v>111</v>
      </c>
    </row>
    <row r="32" spans="1:19" x14ac:dyDescent="0.25">
      <c r="A32" s="2">
        <v>44781</v>
      </c>
      <c r="B32" s="2">
        <v>44781</v>
      </c>
      <c r="C32" s="7" t="s">
        <v>51</v>
      </c>
      <c r="D32" s="7" t="s">
        <v>73</v>
      </c>
      <c r="E32" s="7" t="str">
        <f>+VLOOKUP($D32,Sheet1!$C$5:$C$51,1,0)</f>
        <v>00029539</v>
      </c>
      <c r="F32" s="7" t="s">
        <v>48</v>
      </c>
      <c r="G32" s="7" t="s">
        <v>94</v>
      </c>
      <c r="H32" s="7" t="s">
        <v>72</v>
      </c>
      <c r="I32" s="7" t="s">
        <v>56</v>
      </c>
      <c r="J32" s="7" t="s">
        <v>197</v>
      </c>
      <c r="K32" s="4">
        <v>2221160</v>
      </c>
      <c r="L32" s="4">
        <v>111058</v>
      </c>
      <c r="M32" s="4">
        <v>168808</v>
      </c>
      <c r="N32" s="4">
        <v>2278910</v>
      </c>
      <c r="O32" s="7" t="s">
        <v>95</v>
      </c>
      <c r="P32" s="7" t="s">
        <v>33</v>
      </c>
      <c r="Q32" s="7" t="s">
        <v>97</v>
      </c>
      <c r="R32" s="7"/>
      <c r="S32" s="7" t="s">
        <v>111</v>
      </c>
    </row>
    <row r="33" spans="1:19" x14ac:dyDescent="0.25">
      <c r="A33" s="2">
        <v>44781</v>
      </c>
      <c r="B33" s="2">
        <v>44781</v>
      </c>
      <c r="C33" s="7" t="s">
        <v>116</v>
      </c>
      <c r="D33" s="7" t="s">
        <v>181</v>
      </c>
      <c r="E33" s="7" t="str">
        <f>+VLOOKUP($D33,Sheet1!$C$5:$C$51,1,0)</f>
        <v>00029534</v>
      </c>
      <c r="F33" s="7" t="s">
        <v>48</v>
      </c>
      <c r="G33" s="7" t="s">
        <v>188</v>
      </c>
      <c r="H33" s="7" t="s">
        <v>41</v>
      </c>
      <c r="I33" s="7" t="s">
        <v>40</v>
      </c>
      <c r="J33" s="7" t="s">
        <v>197</v>
      </c>
      <c r="K33" s="4">
        <v>716910</v>
      </c>
      <c r="L33" s="4">
        <v>35846</v>
      </c>
      <c r="M33" s="4">
        <v>54485</v>
      </c>
      <c r="N33" s="4">
        <v>735549</v>
      </c>
      <c r="O33" s="7" t="s">
        <v>95</v>
      </c>
      <c r="P33" s="7" t="s">
        <v>33</v>
      </c>
      <c r="Q33" s="7" t="s">
        <v>97</v>
      </c>
      <c r="R33" s="7" t="s">
        <v>145</v>
      </c>
      <c r="S33" s="7" t="s">
        <v>111</v>
      </c>
    </row>
    <row r="34" spans="1:19" x14ac:dyDescent="0.25">
      <c r="A34" s="2">
        <v>44781</v>
      </c>
      <c r="B34" s="2">
        <v>44781</v>
      </c>
      <c r="C34" s="7" t="s">
        <v>61</v>
      </c>
      <c r="D34" s="7" t="s">
        <v>142</v>
      </c>
      <c r="E34" s="7" t="str">
        <f>+VLOOKUP($D34,Sheet1!$C$5:$C$51,1,0)</f>
        <v>00029524</v>
      </c>
      <c r="F34" s="7" t="s">
        <v>48</v>
      </c>
      <c r="G34" s="7" t="s">
        <v>208</v>
      </c>
      <c r="H34" s="7" t="s">
        <v>151</v>
      </c>
      <c r="I34" s="7" t="s">
        <v>203</v>
      </c>
      <c r="J34" s="7" t="s">
        <v>197</v>
      </c>
      <c r="K34" s="4">
        <v>1487673</v>
      </c>
      <c r="L34" s="4">
        <v>74384</v>
      </c>
      <c r="M34" s="4">
        <v>113063</v>
      </c>
      <c r="N34" s="4">
        <v>1526352</v>
      </c>
      <c r="O34" s="7" t="s">
        <v>95</v>
      </c>
      <c r="P34" s="7" t="s">
        <v>33</v>
      </c>
      <c r="Q34" s="7" t="s">
        <v>97</v>
      </c>
      <c r="R34" s="7" t="s">
        <v>145</v>
      </c>
      <c r="S34" s="7" t="s">
        <v>111</v>
      </c>
    </row>
    <row r="35" spans="1:19" x14ac:dyDescent="0.25">
      <c r="A35" s="2">
        <v>44781</v>
      </c>
      <c r="B35" s="2">
        <v>44781</v>
      </c>
      <c r="C35" s="7" t="s">
        <v>139</v>
      </c>
      <c r="D35" s="7" t="s">
        <v>49</v>
      </c>
      <c r="E35" s="7" t="str">
        <f>+VLOOKUP($D35,Sheet1!$C$5:$C$51,1,0)</f>
        <v>00029574</v>
      </c>
      <c r="F35" s="7" t="s">
        <v>48</v>
      </c>
      <c r="G35" s="7" t="s">
        <v>105</v>
      </c>
      <c r="H35" s="7" t="s">
        <v>180</v>
      </c>
      <c r="I35" s="7" t="s">
        <v>171</v>
      </c>
      <c r="J35" s="7" t="s">
        <v>197</v>
      </c>
      <c r="K35" s="4">
        <v>1172090</v>
      </c>
      <c r="L35" s="4">
        <v>58605</v>
      </c>
      <c r="M35" s="4">
        <v>89079</v>
      </c>
      <c r="N35" s="4">
        <v>1202564</v>
      </c>
      <c r="O35" s="7" t="s">
        <v>95</v>
      </c>
      <c r="P35" s="7" t="s">
        <v>33</v>
      </c>
      <c r="Q35" s="7" t="s">
        <v>97</v>
      </c>
      <c r="R35" s="7"/>
      <c r="S35" s="7" t="s">
        <v>154</v>
      </c>
    </row>
    <row r="36" spans="1:19" x14ac:dyDescent="0.25">
      <c r="A36" s="2">
        <v>44778</v>
      </c>
      <c r="B36" s="2">
        <v>44778</v>
      </c>
      <c r="C36" s="7" t="s">
        <v>96</v>
      </c>
      <c r="D36" s="7" t="s">
        <v>144</v>
      </c>
      <c r="E36" s="7" t="str">
        <f>+VLOOKUP($D36,Sheet1!$C$5:$C$51,1,0)</f>
        <v>00029465</v>
      </c>
      <c r="F36" s="7" t="s">
        <v>48</v>
      </c>
      <c r="G36" s="7" t="s">
        <v>23</v>
      </c>
      <c r="H36" s="7" t="s">
        <v>190</v>
      </c>
      <c r="I36" s="7" t="s">
        <v>9</v>
      </c>
      <c r="J36" s="7" t="s">
        <v>197</v>
      </c>
      <c r="K36" s="4">
        <v>835551</v>
      </c>
      <c r="L36" s="4">
        <v>41777</v>
      </c>
      <c r="M36" s="4">
        <v>63502</v>
      </c>
      <c r="N36" s="4">
        <v>857276</v>
      </c>
      <c r="O36" s="7" t="s">
        <v>95</v>
      </c>
      <c r="P36" s="7" t="s">
        <v>33</v>
      </c>
      <c r="Q36" s="7" t="s">
        <v>97</v>
      </c>
      <c r="R36" s="7" t="s">
        <v>145</v>
      </c>
      <c r="S36" s="7" t="s">
        <v>111</v>
      </c>
    </row>
    <row r="37" spans="1:19" x14ac:dyDescent="0.25">
      <c r="A37" s="2">
        <v>44778</v>
      </c>
      <c r="B37" s="2">
        <v>44778</v>
      </c>
      <c r="C37" s="7" t="s">
        <v>186</v>
      </c>
      <c r="D37" s="7" t="s">
        <v>28</v>
      </c>
      <c r="E37" s="7" t="str">
        <f>+VLOOKUP($D37,Sheet1!$C$5:$C$51,1,0)</f>
        <v>00029458</v>
      </c>
      <c r="F37" s="7" t="s">
        <v>48</v>
      </c>
      <c r="G37" s="7" t="s">
        <v>23</v>
      </c>
      <c r="H37" s="7" t="s">
        <v>190</v>
      </c>
      <c r="I37" s="7" t="s">
        <v>18</v>
      </c>
      <c r="J37" s="7" t="s">
        <v>197</v>
      </c>
      <c r="K37" s="4">
        <v>1665870</v>
      </c>
      <c r="L37" s="4">
        <v>83294</v>
      </c>
      <c r="M37" s="4">
        <v>126606</v>
      </c>
      <c r="N37" s="4">
        <v>1709182</v>
      </c>
      <c r="O37" s="7" t="s">
        <v>95</v>
      </c>
      <c r="P37" s="7" t="s">
        <v>33</v>
      </c>
      <c r="Q37" s="7" t="s">
        <v>97</v>
      </c>
      <c r="R37" s="7" t="s">
        <v>145</v>
      </c>
      <c r="S37" s="7" t="s">
        <v>111</v>
      </c>
    </row>
    <row r="38" spans="1:19" x14ac:dyDescent="0.25">
      <c r="A38" s="2">
        <v>44778</v>
      </c>
      <c r="B38" s="2">
        <v>44778</v>
      </c>
      <c r="C38" s="7" t="s">
        <v>112</v>
      </c>
      <c r="D38" s="7" t="s">
        <v>45</v>
      </c>
      <c r="E38" s="7" t="str">
        <f>+VLOOKUP($D38,Sheet1!$C$5:$C$51,1,0)</f>
        <v>00029455</v>
      </c>
      <c r="F38" s="7" t="s">
        <v>48</v>
      </c>
      <c r="G38" s="7" t="s">
        <v>31</v>
      </c>
      <c r="H38" s="7" t="s">
        <v>202</v>
      </c>
      <c r="I38" s="7" t="s">
        <v>54</v>
      </c>
      <c r="J38" s="7" t="s">
        <v>197</v>
      </c>
      <c r="K38" s="4">
        <v>2432075</v>
      </c>
      <c r="L38" s="4">
        <v>121605</v>
      </c>
      <c r="M38" s="4">
        <v>184838</v>
      </c>
      <c r="N38" s="4">
        <v>2495308</v>
      </c>
      <c r="O38" s="7" t="s">
        <v>95</v>
      </c>
      <c r="P38" s="7" t="s">
        <v>33</v>
      </c>
      <c r="Q38" s="7" t="s">
        <v>97</v>
      </c>
      <c r="R38" s="7" t="s">
        <v>145</v>
      </c>
      <c r="S38" s="7" t="s">
        <v>111</v>
      </c>
    </row>
    <row r="39" spans="1:19" x14ac:dyDescent="0.25">
      <c r="A39" s="2">
        <v>44778</v>
      </c>
      <c r="B39" s="2">
        <v>44778</v>
      </c>
      <c r="C39" s="7" t="s">
        <v>15</v>
      </c>
      <c r="D39" s="7" t="s">
        <v>84</v>
      </c>
      <c r="E39" s="7" t="str">
        <f>+VLOOKUP($D39,Sheet1!$C$5:$C$51,1,0)</f>
        <v>00029445</v>
      </c>
      <c r="F39" s="7" t="s">
        <v>48</v>
      </c>
      <c r="G39" s="7" t="s">
        <v>35</v>
      </c>
      <c r="H39" s="7" t="s">
        <v>176</v>
      </c>
      <c r="I39" s="7" t="s">
        <v>158</v>
      </c>
      <c r="J39" s="7" t="s">
        <v>197</v>
      </c>
      <c r="K39" s="4">
        <v>2341956</v>
      </c>
      <c r="L39" s="4">
        <v>117099</v>
      </c>
      <c r="M39" s="4">
        <v>177989</v>
      </c>
      <c r="N39" s="4">
        <v>2402846</v>
      </c>
      <c r="O39" s="7" t="s">
        <v>95</v>
      </c>
      <c r="P39" s="7" t="s">
        <v>33</v>
      </c>
      <c r="Q39" s="7" t="s">
        <v>97</v>
      </c>
      <c r="R39" s="7" t="s">
        <v>20</v>
      </c>
      <c r="S39" s="7" t="s">
        <v>111</v>
      </c>
    </row>
    <row r="40" spans="1:19" x14ac:dyDescent="0.25">
      <c r="A40" s="2">
        <v>44777</v>
      </c>
      <c r="B40" s="2">
        <v>44777</v>
      </c>
      <c r="C40" s="7" t="s">
        <v>132</v>
      </c>
      <c r="D40" s="7" t="s">
        <v>168</v>
      </c>
      <c r="E40" s="7" t="str">
        <f>+VLOOKUP($D40,Sheet1!$C$5:$C$51,1,0)</f>
        <v>00029393</v>
      </c>
      <c r="F40" s="7" t="s">
        <v>48</v>
      </c>
      <c r="G40" s="7" t="s">
        <v>38</v>
      </c>
      <c r="H40" s="7" t="s">
        <v>223</v>
      </c>
      <c r="I40" s="7" t="s">
        <v>222</v>
      </c>
      <c r="J40" s="7" t="s">
        <v>197</v>
      </c>
      <c r="K40" s="4">
        <v>1271768</v>
      </c>
      <c r="L40" s="4">
        <v>63589</v>
      </c>
      <c r="M40" s="4">
        <v>96654</v>
      </c>
      <c r="N40" s="4">
        <v>1304833</v>
      </c>
      <c r="O40" s="7" t="s">
        <v>95</v>
      </c>
      <c r="P40" s="7" t="s">
        <v>33</v>
      </c>
      <c r="Q40" s="7" t="s">
        <v>97</v>
      </c>
      <c r="R40" s="7" t="s">
        <v>145</v>
      </c>
      <c r="S40" s="7" t="s">
        <v>111</v>
      </c>
    </row>
    <row r="41" spans="1:19" x14ac:dyDescent="0.25">
      <c r="A41" s="2">
        <v>44776</v>
      </c>
      <c r="B41" s="2">
        <v>44776</v>
      </c>
      <c r="C41" s="7" t="s">
        <v>213</v>
      </c>
      <c r="D41" s="7" t="s">
        <v>211</v>
      </c>
      <c r="E41" s="7" t="str">
        <f>+VLOOKUP($D41,Sheet1!$C$5:$C$51,1,0)</f>
        <v>00029296</v>
      </c>
      <c r="F41" s="7" t="s">
        <v>48</v>
      </c>
      <c r="G41" s="7" t="s">
        <v>59</v>
      </c>
      <c r="H41" s="7" t="s">
        <v>43</v>
      </c>
      <c r="I41" s="7" t="s">
        <v>192</v>
      </c>
      <c r="J41" s="7" t="s">
        <v>197</v>
      </c>
      <c r="K41" s="4">
        <v>1983885</v>
      </c>
      <c r="L41" s="4">
        <v>99195</v>
      </c>
      <c r="M41" s="4">
        <v>150775</v>
      </c>
      <c r="N41" s="4">
        <v>2035465</v>
      </c>
      <c r="O41" s="7" t="s">
        <v>95</v>
      </c>
      <c r="P41" s="7" t="s">
        <v>33</v>
      </c>
      <c r="Q41" s="7" t="s">
        <v>97</v>
      </c>
      <c r="R41" s="7" t="s">
        <v>145</v>
      </c>
      <c r="S41" s="7" t="s">
        <v>111</v>
      </c>
    </row>
    <row r="42" spans="1:19" x14ac:dyDescent="0.25">
      <c r="A42" s="2">
        <v>44776</v>
      </c>
      <c r="B42" s="2">
        <v>44776</v>
      </c>
      <c r="C42" s="7" t="s">
        <v>172</v>
      </c>
      <c r="D42" s="7" t="s">
        <v>157</v>
      </c>
      <c r="E42" s="7" t="str">
        <f>+VLOOKUP($D42,Sheet1!$C$5:$C$51,1,0)</f>
        <v>00029293</v>
      </c>
      <c r="F42" s="7" t="s">
        <v>48</v>
      </c>
      <c r="G42" s="7" t="s">
        <v>25</v>
      </c>
      <c r="H42" s="7" t="s">
        <v>93</v>
      </c>
      <c r="I42" s="7" t="s">
        <v>216</v>
      </c>
      <c r="J42" s="7" t="s">
        <v>197</v>
      </c>
      <c r="K42" s="4">
        <v>2016100</v>
      </c>
      <c r="L42" s="4">
        <v>100806</v>
      </c>
      <c r="M42" s="4">
        <v>153224</v>
      </c>
      <c r="N42" s="4">
        <v>2068518</v>
      </c>
      <c r="O42" s="7" t="s">
        <v>95</v>
      </c>
      <c r="P42" s="7" t="s">
        <v>33</v>
      </c>
      <c r="Q42" s="7" t="s">
        <v>97</v>
      </c>
      <c r="R42" s="7" t="s">
        <v>145</v>
      </c>
      <c r="S42" s="7" t="s">
        <v>111</v>
      </c>
    </row>
    <row r="43" spans="1:19" x14ac:dyDescent="0.25">
      <c r="A43" s="2">
        <v>44776</v>
      </c>
      <c r="B43" s="2">
        <v>44776</v>
      </c>
      <c r="C43" s="7" t="s">
        <v>66</v>
      </c>
      <c r="D43" s="7" t="s">
        <v>165</v>
      </c>
      <c r="E43" s="7" t="str">
        <f>+VLOOKUP($D43,Sheet1!$C$5:$C$51,1,0)</f>
        <v>00029292</v>
      </c>
      <c r="F43" s="7" t="s">
        <v>48</v>
      </c>
      <c r="G43" s="7" t="s">
        <v>98</v>
      </c>
      <c r="H43" s="7" t="s">
        <v>109</v>
      </c>
      <c r="I43" s="7" t="s">
        <v>42</v>
      </c>
      <c r="J43" s="7" t="s">
        <v>197</v>
      </c>
      <c r="K43" s="4">
        <v>1078432</v>
      </c>
      <c r="L43" s="4">
        <v>53922</v>
      </c>
      <c r="M43" s="4">
        <v>81961</v>
      </c>
      <c r="N43" s="4">
        <v>1106471</v>
      </c>
      <c r="O43" s="7" t="s">
        <v>95</v>
      </c>
      <c r="P43" s="7" t="s">
        <v>33</v>
      </c>
      <c r="Q43" s="7" t="s">
        <v>97</v>
      </c>
      <c r="R43" s="7" t="s">
        <v>145</v>
      </c>
      <c r="S43" s="7" t="s">
        <v>111</v>
      </c>
    </row>
    <row r="44" spans="1:19" x14ac:dyDescent="0.25">
      <c r="A44" s="2">
        <v>44776</v>
      </c>
      <c r="B44" s="2">
        <v>44776</v>
      </c>
      <c r="C44" s="7" t="s">
        <v>189</v>
      </c>
      <c r="D44" s="7" t="s">
        <v>150</v>
      </c>
      <c r="E44" s="7" t="str">
        <f>+VLOOKUP($D44,Sheet1!$C$5:$C$51,1,0)</f>
        <v>00029287</v>
      </c>
      <c r="F44" s="7" t="s">
        <v>48</v>
      </c>
      <c r="G44" s="7" t="s">
        <v>75</v>
      </c>
      <c r="H44" s="7" t="s">
        <v>183</v>
      </c>
      <c r="I44" s="7" t="s">
        <v>2</v>
      </c>
      <c r="J44" s="7" t="s">
        <v>197</v>
      </c>
      <c r="K44" s="4">
        <v>1451330</v>
      </c>
      <c r="L44" s="4">
        <v>72568</v>
      </c>
      <c r="M44" s="4">
        <v>110301</v>
      </c>
      <c r="N44" s="4">
        <v>1489063</v>
      </c>
      <c r="O44" s="7" t="s">
        <v>95</v>
      </c>
      <c r="P44" s="7" t="s">
        <v>33</v>
      </c>
      <c r="Q44" s="7" t="s">
        <v>97</v>
      </c>
      <c r="R44" s="7" t="s">
        <v>145</v>
      </c>
      <c r="S44" s="7" t="s">
        <v>111</v>
      </c>
    </row>
    <row r="45" spans="1:19" x14ac:dyDescent="0.25">
      <c r="A45" s="2">
        <v>44775</v>
      </c>
      <c r="B45" s="2">
        <v>44775</v>
      </c>
      <c r="C45" s="7" t="s">
        <v>173</v>
      </c>
      <c r="D45" s="7" t="s">
        <v>86</v>
      </c>
      <c r="E45" s="7" t="str">
        <f>+VLOOKUP($D45,Sheet1!$C$5:$C$51,1,0)</f>
        <v>00029083</v>
      </c>
      <c r="F45" s="7" t="s">
        <v>48</v>
      </c>
      <c r="G45" s="7" t="s">
        <v>188</v>
      </c>
      <c r="H45" s="7" t="s">
        <v>41</v>
      </c>
      <c r="I45" s="7" t="s">
        <v>194</v>
      </c>
      <c r="J45" s="7" t="s">
        <v>197</v>
      </c>
      <c r="K45" s="4">
        <v>444364</v>
      </c>
      <c r="L45" s="4">
        <v>22219</v>
      </c>
      <c r="M45" s="4">
        <v>33772</v>
      </c>
      <c r="N45" s="4">
        <v>455917</v>
      </c>
      <c r="O45" s="7" t="s">
        <v>95</v>
      </c>
      <c r="P45" s="7" t="s">
        <v>33</v>
      </c>
      <c r="Q45" s="7" t="s">
        <v>97</v>
      </c>
      <c r="R45" s="7" t="s">
        <v>145</v>
      </c>
      <c r="S45" s="7" t="s">
        <v>111</v>
      </c>
    </row>
    <row r="46" spans="1:19" x14ac:dyDescent="0.25">
      <c r="A46" s="2">
        <v>44774</v>
      </c>
      <c r="B46" s="2">
        <v>44774</v>
      </c>
      <c r="C46" s="7" t="s">
        <v>5</v>
      </c>
      <c r="D46" s="7" t="s">
        <v>10</v>
      </c>
      <c r="E46" s="7" t="str">
        <f>+VLOOKUP($D46,Sheet1!$C$5:$C$51,1,0)</f>
        <v>00029030</v>
      </c>
      <c r="F46" s="7" t="s">
        <v>48</v>
      </c>
      <c r="G46" s="7" t="s">
        <v>141</v>
      </c>
      <c r="H46" s="7" t="s">
        <v>57</v>
      </c>
      <c r="I46" s="7" t="s">
        <v>26</v>
      </c>
      <c r="J46" s="7" t="s">
        <v>57</v>
      </c>
      <c r="K46" s="4">
        <v>1540510</v>
      </c>
      <c r="L46" s="4">
        <v>77027</v>
      </c>
      <c r="M46" s="4">
        <v>117079</v>
      </c>
      <c r="N46" s="4">
        <v>1580562</v>
      </c>
      <c r="O46" s="7" t="s">
        <v>95</v>
      </c>
      <c r="P46" s="7" t="s">
        <v>33</v>
      </c>
      <c r="Q46" s="7" t="s">
        <v>97</v>
      </c>
      <c r="R46" s="7" t="s">
        <v>145</v>
      </c>
      <c r="S46" s="7" t="s">
        <v>111</v>
      </c>
    </row>
    <row r="47" spans="1:19" x14ac:dyDescent="0.25">
      <c r="A47" s="2">
        <v>44774</v>
      </c>
      <c r="B47" s="2">
        <v>44774</v>
      </c>
      <c r="C47" s="7" t="s">
        <v>19</v>
      </c>
      <c r="D47" s="7" t="s">
        <v>161</v>
      </c>
      <c r="E47" s="7" t="str">
        <f>+VLOOKUP($D47,Sheet1!$C$5:$C$51,1,0)</f>
        <v>00029029</v>
      </c>
      <c r="F47" s="7" t="s">
        <v>48</v>
      </c>
      <c r="G47" s="7" t="s">
        <v>79</v>
      </c>
      <c r="H47" s="7" t="s">
        <v>67</v>
      </c>
      <c r="I47" s="7" t="s">
        <v>169</v>
      </c>
      <c r="J47" s="7" t="s">
        <v>197</v>
      </c>
      <c r="K47" s="4">
        <v>1110580</v>
      </c>
      <c r="L47" s="4">
        <v>55529</v>
      </c>
      <c r="M47" s="4">
        <v>84404</v>
      </c>
      <c r="N47" s="4">
        <v>1139455</v>
      </c>
      <c r="O47" s="7" t="s">
        <v>95</v>
      </c>
      <c r="P47" s="7" t="s">
        <v>33</v>
      </c>
      <c r="Q47" s="7" t="s">
        <v>97</v>
      </c>
      <c r="R47" s="7" t="s">
        <v>145</v>
      </c>
      <c r="S47" s="7" t="s">
        <v>111</v>
      </c>
    </row>
    <row r="48" spans="1:19" x14ac:dyDescent="0.25">
      <c r="A48" s="2">
        <v>44774</v>
      </c>
      <c r="B48" s="2">
        <v>44774</v>
      </c>
      <c r="C48" s="7" t="s">
        <v>156</v>
      </c>
      <c r="D48" s="7" t="s">
        <v>39</v>
      </c>
      <c r="E48" s="7" t="str">
        <f>+VLOOKUP($D48,Sheet1!$C$5:$C$51,1,0)</f>
        <v>00029023</v>
      </c>
      <c r="F48" s="7" t="s">
        <v>48</v>
      </c>
      <c r="G48" s="7" t="s">
        <v>196</v>
      </c>
      <c r="H48" s="7" t="s">
        <v>92</v>
      </c>
      <c r="I48" s="7" t="s">
        <v>113</v>
      </c>
      <c r="J48" s="7" t="s">
        <v>92</v>
      </c>
      <c r="K48" s="4">
        <v>885654</v>
      </c>
      <c r="L48" s="4">
        <v>44283</v>
      </c>
      <c r="M48" s="4">
        <v>67310</v>
      </c>
      <c r="N48" s="4">
        <v>908681</v>
      </c>
      <c r="O48" s="7" t="s">
        <v>95</v>
      </c>
      <c r="P48" s="7" t="s">
        <v>33</v>
      </c>
      <c r="Q48" s="7" t="s">
        <v>97</v>
      </c>
      <c r="R48" s="7" t="s">
        <v>145</v>
      </c>
      <c r="S48" s="7" t="s">
        <v>111</v>
      </c>
    </row>
    <row r="49" spans="1:19" x14ac:dyDescent="0.25">
      <c r="A49" s="2">
        <v>44774</v>
      </c>
      <c r="B49" s="2">
        <v>44774</v>
      </c>
      <c r="C49" s="7" t="s">
        <v>138</v>
      </c>
      <c r="D49" s="7" t="s">
        <v>123</v>
      </c>
      <c r="E49" s="7" t="str">
        <f>+VLOOKUP($D49,Sheet1!$C$5:$C$51,1,0)</f>
        <v>00029022</v>
      </c>
      <c r="F49" s="7" t="s">
        <v>48</v>
      </c>
      <c r="G49" s="7" t="s">
        <v>101</v>
      </c>
      <c r="H49" s="7" t="s">
        <v>68</v>
      </c>
      <c r="I49" s="7" t="s">
        <v>120</v>
      </c>
      <c r="J49" s="7" t="s">
        <v>68</v>
      </c>
      <c r="K49" s="4">
        <v>2469558</v>
      </c>
      <c r="L49" s="4">
        <v>123478</v>
      </c>
      <c r="M49" s="4">
        <v>187686</v>
      </c>
      <c r="N49" s="4">
        <v>2533766</v>
      </c>
      <c r="O49" s="7" t="s">
        <v>95</v>
      </c>
      <c r="P49" s="7" t="s">
        <v>33</v>
      </c>
      <c r="Q49" s="7" t="s">
        <v>97</v>
      </c>
      <c r="R49" s="7" t="s">
        <v>145</v>
      </c>
      <c r="S49" s="7" t="s">
        <v>111</v>
      </c>
    </row>
    <row r="50" spans="1:19" x14ac:dyDescent="0.25">
      <c r="A50" s="1" t="s">
        <v>219</v>
      </c>
      <c r="E50" s="7"/>
      <c r="K50" s="21">
        <f>+SUM(K3:K49)</f>
        <v>84454116</v>
      </c>
      <c r="L50" s="21">
        <f>+SUM(L3:L49)</f>
        <v>4222733</v>
      </c>
      <c r="M50" s="21">
        <f>+SUM(M3:M49)</f>
        <v>6418512</v>
      </c>
      <c r="N50" s="5">
        <f>+SUM(N3:N49)</f>
        <v>86649895</v>
      </c>
    </row>
    <row r="51" spans="1:19" x14ac:dyDescent="0.25">
      <c r="E51" s="7"/>
      <c r="N51" s="10">
        <f>+N50-Sheet1!J4</f>
        <v>0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0997-9682-4239-AE54-3341735F3D00}">
  <dimension ref="A1:K51"/>
  <sheetViews>
    <sheetView topLeftCell="A25" workbookViewId="0">
      <selection activeCell="D5" sqref="D5:D51"/>
    </sheetView>
  </sheetViews>
  <sheetFormatPr defaultRowHeight="15" x14ac:dyDescent="0.25"/>
  <cols>
    <col min="4" max="4" width="9.140625" style="13"/>
    <col min="7" max="7" width="15" customWidth="1"/>
    <col min="10" max="10" width="14.85546875" customWidth="1"/>
  </cols>
  <sheetData>
    <row r="1" spans="1:11" ht="18.75" x14ac:dyDescent="0.3">
      <c r="A1" s="11" t="s">
        <v>225</v>
      </c>
      <c r="B1" s="11"/>
      <c r="C1" s="11"/>
      <c r="D1" s="11"/>
      <c r="E1" s="11"/>
      <c r="F1" s="11"/>
      <c r="G1" s="11"/>
      <c r="H1" s="11"/>
      <c r="I1" s="11"/>
      <c r="J1" s="11"/>
      <c r="K1" s="13"/>
    </row>
    <row r="2" spans="1:11" x14ac:dyDescent="0.25">
      <c r="A2" s="12" t="s">
        <v>226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42" x14ac:dyDescent="0.25">
      <c r="A3" s="13"/>
      <c r="B3" s="15" t="s">
        <v>227</v>
      </c>
      <c r="C3" s="20" t="s">
        <v>0</v>
      </c>
      <c r="D3" s="20"/>
      <c r="E3" s="20" t="s">
        <v>201</v>
      </c>
      <c r="F3" s="20" t="s">
        <v>155</v>
      </c>
      <c r="G3" s="17" t="s">
        <v>228</v>
      </c>
      <c r="H3" s="20" t="s">
        <v>229</v>
      </c>
      <c r="I3" s="17" t="s">
        <v>230</v>
      </c>
      <c r="J3" s="20" t="s">
        <v>231</v>
      </c>
      <c r="K3" s="20" t="s">
        <v>232</v>
      </c>
    </row>
    <row r="4" spans="1:11" x14ac:dyDescent="0.25">
      <c r="A4" s="14" t="s">
        <v>233</v>
      </c>
      <c r="B4" s="13"/>
      <c r="C4" s="13"/>
      <c r="E4" s="13"/>
      <c r="F4" s="13"/>
      <c r="G4" s="21">
        <f>+SUM(G5:G51)</f>
        <v>80231383</v>
      </c>
      <c r="H4" s="13"/>
      <c r="I4" s="21">
        <f>+SUM(I5:I51)</f>
        <v>6418512</v>
      </c>
      <c r="J4" s="22">
        <f>+I4+G4</f>
        <v>86649895</v>
      </c>
      <c r="K4" s="13"/>
    </row>
    <row r="5" spans="1:11" x14ac:dyDescent="0.25">
      <c r="A5" s="13"/>
      <c r="B5" s="19">
        <v>44774</v>
      </c>
      <c r="C5" s="23" t="s">
        <v>123</v>
      </c>
      <c r="D5" s="23" t="str">
        <f>+VLOOKUP($C5,Ban_hang!$D$3:$D$49,1,0)</f>
        <v>00029022</v>
      </c>
      <c r="E5" s="23" t="s">
        <v>48</v>
      </c>
      <c r="F5" s="23" t="s">
        <v>120</v>
      </c>
      <c r="G5" s="16">
        <v>2346080</v>
      </c>
      <c r="H5" s="18" t="s">
        <v>234</v>
      </c>
      <c r="I5" s="16">
        <v>187686</v>
      </c>
      <c r="J5" s="23" t="s">
        <v>180</v>
      </c>
      <c r="K5" s="23" t="s">
        <v>235</v>
      </c>
    </row>
    <row r="6" spans="1:11" x14ac:dyDescent="0.25">
      <c r="A6" s="13"/>
      <c r="B6" s="19">
        <v>44774</v>
      </c>
      <c r="C6" s="23" t="s">
        <v>39</v>
      </c>
      <c r="D6" s="23" t="str">
        <f>+VLOOKUP($C6,Ban_hang!$D$3:$D$49,1,0)</f>
        <v>00029023</v>
      </c>
      <c r="E6" s="23" t="s">
        <v>48</v>
      </c>
      <c r="F6" s="23" t="s">
        <v>113</v>
      </c>
      <c r="G6" s="16">
        <v>841371</v>
      </c>
      <c r="H6" s="18" t="s">
        <v>234</v>
      </c>
      <c r="I6" s="16">
        <v>67310</v>
      </c>
      <c r="J6" s="23" t="s">
        <v>180</v>
      </c>
      <c r="K6" s="23" t="s">
        <v>235</v>
      </c>
    </row>
    <row r="7" spans="1:11" x14ac:dyDescent="0.25">
      <c r="A7" s="13"/>
      <c r="B7" s="19">
        <v>44774</v>
      </c>
      <c r="C7" s="23" t="s">
        <v>161</v>
      </c>
      <c r="D7" s="23" t="str">
        <f>+VLOOKUP($C7,Ban_hang!$D$3:$D$49,1,0)</f>
        <v>00029029</v>
      </c>
      <c r="E7" s="23" t="s">
        <v>48</v>
      </c>
      <c r="F7" s="23" t="s">
        <v>169</v>
      </c>
      <c r="G7" s="16">
        <v>1055051</v>
      </c>
      <c r="H7" s="18" t="s">
        <v>234</v>
      </c>
      <c r="I7" s="16">
        <v>84404</v>
      </c>
      <c r="J7" s="23" t="s">
        <v>180</v>
      </c>
      <c r="K7" s="23" t="s">
        <v>235</v>
      </c>
    </row>
    <row r="8" spans="1:11" x14ac:dyDescent="0.25">
      <c r="A8" s="13"/>
      <c r="B8" s="19">
        <v>44774</v>
      </c>
      <c r="C8" s="23" t="s">
        <v>10</v>
      </c>
      <c r="D8" s="23" t="str">
        <f>+VLOOKUP($C8,Ban_hang!$D$3:$D$49,1,0)</f>
        <v>00029030</v>
      </c>
      <c r="E8" s="23" t="s">
        <v>48</v>
      </c>
      <c r="F8" s="23" t="s">
        <v>26</v>
      </c>
      <c r="G8" s="16">
        <v>1463483</v>
      </c>
      <c r="H8" s="18" t="s">
        <v>234</v>
      </c>
      <c r="I8" s="16">
        <v>117079</v>
      </c>
      <c r="J8" s="23" t="s">
        <v>180</v>
      </c>
      <c r="K8" s="23" t="s">
        <v>235</v>
      </c>
    </row>
    <row r="9" spans="1:11" x14ac:dyDescent="0.25">
      <c r="A9" s="13"/>
      <c r="B9" s="19">
        <v>44775</v>
      </c>
      <c r="C9" s="23" t="s">
        <v>86</v>
      </c>
      <c r="D9" s="23" t="str">
        <f>+VLOOKUP($C9,Ban_hang!$D$3:$D$49,1,0)</f>
        <v>00029083</v>
      </c>
      <c r="E9" s="23" t="s">
        <v>48</v>
      </c>
      <c r="F9" s="23" t="s">
        <v>194</v>
      </c>
      <c r="G9" s="16">
        <v>422145</v>
      </c>
      <c r="H9" s="18" t="s">
        <v>234</v>
      </c>
      <c r="I9" s="16">
        <v>33772</v>
      </c>
      <c r="J9" s="23" t="s">
        <v>180</v>
      </c>
      <c r="K9" s="23" t="s">
        <v>235</v>
      </c>
    </row>
    <row r="10" spans="1:11" x14ac:dyDescent="0.25">
      <c r="A10" s="13"/>
      <c r="B10" s="19">
        <v>44776</v>
      </c>
      <c r="C10" s="23" t="s">
        <v>150</v>
      </c>
      <c r="D10" s="23" t="str">
        <f>+VLOOKUP($C10,Ban_hang!$D$3:$D$49,1,0)</f>
        <v>00029287</v>
      </c>
      <c r="E10" s="23" t="s">
        <v>48</v>
      </c>
      <c r="F10" s="23" t="s">
        <v>2</v>
      </c>
      <c r="G10" s="16">
        <v>1378762</v>
      </c>
      <c r="H10" s="18" t="s">
        <v>234</v>
      </c>
      <c r="I10" s="16">
        <v>110301</v>
      </c>
      <c r="J10" s="23" t="s">
        <v>180</v>
      </c>
      <c r="K10" s="23" t="s">
        <v>235</v>
      </c>
    </row>
    <row r="11" spans="1:11" x14ac:dyDescent="0.25">
      <c r="A11" s="13"/>
      <c r="B11" s="19">
        <v>44776</v>
      </c>
      <c r="C11" s="23" t="s">
        <v>165</v>
      </c>
      <c r="D11" s="23" t="str">
        <f>+VLOOKUP($C11,Ban_hang!$D$3:$D$49,1,0)</f>
        <v>00029292</v>
      </c>
      <c r="E11" s="23" t="s">
        <v>48</v>
      </c>
      <c r="F11" s="23" t="s">
        <v>42</v>
      </c>
      <c r="G11" s="16">
        <v>1024510</v>
      </c>
      <c r="H11" s="18" t="s">
        <v>234</v>
      </c>
      <c r="I11" s="16">
        <v>81961</v>
      </c>
      <c r="J11" s="23" t="s">
        <v>180</v>
      </c>
      <c r="K11" s="23" t="s">
        <v>235</v>
      </c>
    </row>
    <row r="12" spans="1:11" x14ac:dyDescent="0.25">
      <c r="A12" s="13"/>
      <c r="B12" s="19">
        <v>44776</v>
      </c>
      <c r="C12" s="23" t="s">
        <v>157</v>
      </c>
      <c r="D12" s="23" t="str">
        <f>+VLOOKUP($C12,Ban_hang!$D$3:$D$49,1,0)</f>
        <v>00029293</v>
      </c>
      <c r="E12" s="23" t="s">
        <v>48</v>
      </c>
      <c r="F12" s="23" t="s">
        <v>216</v>
      </c>
      <c r="G12" s="16">
        <v>1915294</v>
      </c>
      <c r="H12" s="18" t="s">
        <v>234</v>
      </c>
      <c r="I12" s="16">
        <v>153224</v>
      </c>
      <c r="J12" s="23" t="s">
        <v>180</v>
      </c>
      <c r="K12" s="23" t="s">
        <v>235</v>
      </c>
    </row>
    <row r="13" spans="1:11" x14ac:dyDescent="0.25">
      <c r="A13" s="13"/>
      <c r="B13" s="19">
        <v>44776</v>
      </c>
      <c r="C13" s="23" t="s">
        <v>211</v>
      </c>
      <c r="D13" s="23" t="str">
        <f>+VLOOKUP($C13,Ban_hang!$D$3:$D$49,1,0)</f>
        <v>00029296</v>
      </c>
      <c r="E13" s="23" t="s">
        <v>48</v>
      </c>
      <c r="F13" s="23" t="s">
        <v>192</v>
      </c>
      <c r="G13" s="16">
        <v>1884690</v>
      </c>
      <c r="H13" s="18" t="s">
        <v>234</v>
      </c>
      <c r="I13" s="16">
        <v>150775</v>
      </c>
      <c r="J13" s="23" t="s">
        <v>180</v>
      </c>
      <c r="K13" s="23" t="s">
        <v>235</v>
      </c>
    </row>
    <row r="14" spans="1:11" x14ac:dyDescent="0.25">
      <c r="A14" s="13"/>
      <c r="B14" s="19">
        <v>44777</v>
      </c>
      <c r="C14" s="23" t="s">
        <v>168</v>
      </c>
      <c r="D14" s="23" t="str">
        <f>+VLOOKUP($C14,Ban_hang!$D$3:$D$49,1,0)</f>
        <v>00029393</v>
      </c>
      <c r="E14" s="23" t="s">
        <v>48</v>
      </c>
      <c r="F14" s="23" t="s">
        <v>222</v>
      </c>
      <c r="G14" s="16">
        <v>1208179</v>
      </c>
      <c r="H14" s="18" t="s">
        <v>234</v>
      </c>
      <c r="I14" s="16">
        <v>96654</v>
      </c>
      <c r="J14" s="23" t="s">
        <v>180</v>
      </c>
      <c r="K14" s="23" t="s">
        <v>235</v>
      </c>
    </row>
    <row r="15" spans="1:11" x14ac:dyDescent="0.25">
      <c r="A15" s="13"/>
      <c r="B15" s="19">
        <v>44778</v>
      </c>
      <c r="C15" s="23" t="s">
        <v>84</v>
      </c>
      <c r="D15" s="23" t="str">
        <f>+VLOOKUP($C15,Ban_hang!$D$3:$D$49,1,0)</f>
        <v>00029445</v>
      </c>
      <c r="E15" s="23" t="s">
        <v>48</v>
      </c>
      <c r="F15" s="23" t="s">
        <v>158</v>
      </c>
      <c r="G15" s="16">
        <v>2224857</v>
      </c>
      <c r="H15" s="18" t="s">
        <v>234</v>
      </c>
      <c r="I15" s="16">
        <v>177989</v>
      </c>
      <c r="J15" s="23" t="s">
        <v>180</v>
      </c>
      <c r="K15" s="23" t="s">
        <v>235</v>
      </c>
    </row>
    <row r="16" spans="1:11" x14ac:dyDescent="0.25">
      <c r="A16" s="13"/>
      <c r="B16" s="19">
        <v>44778</v>
      </c>
      <c r="C16" s="23" t="s">
        <v>45</v>
      </c>
      <c r="D16" s="23" t="str">
        <f>+VLOOKUP($C16,Ban_hang!$D$3:$D$49,1,0)</f>
        <v>00029455</v>
      </c>
      <c r="E16" s="23" t="s">
        <v>48</v>
      </c>
      <c r="F16" s="23" t="s">
        <v>54</v>
      </c>
      <c r="G16" s="16">
        <v>2310470</v>
      </c>
      <c r="H16" s="18" t="s">
        <v>234</v>
      </c>
      <c r="I16" s="16">
        <v>184838</v>
      </c>
      <c r="J16" s="23" t="s">
        <v>180</v>
      </c>
      <c r="K16" s="23" t="s">
        <v>235</v>
      </c>
    </row>
    <row r="17" spans="2:11" x14ac:dyDescent="0.25">
      <c r="B17" s="19">
        <v>44778</v>
      </c>
      <c r="C17" s="23" t="s">
        <v>28</v>
      </c>
      <c r="D17" s="23" t="str">
        <f>+VLOOKUP($C17,Ban_hang!$D$3:$D$49,1,0)</f>
        <v>00029458</v>
      </c>
      <c r="E17" s="23" t="s">
        <v>48</v>
      </c>
      <c r="F17" s="23" t="s">
        <v>18</v>
      </c>
      <c r="G17" s="16">
        <v>1582576</v>
      </c>
      <c r="H17" s="18" t="s">
        <v>234</v>
      </c>
      <c r="I17" s="16">
        <v>126606</v>
      </c>
      <c r="J17" s="23" t="s">
        <v>180</v>
      </c>
      <c r="K17" s="23" t="s">
        <v>235</v>
      </c>
    </row>
    <row r="18" spans="2:11" x14ac:dyDescent="0.25">
      <c r="B18" s="19">
        <v>44778</v>
      </c>
      <c r="C18" s="23" t="s">
        <v>144</v>
      </c>
      <c r="D18" s="23" t="str">
        <f>+VLOOKUP($C18,Ban_hang!$D$3:$D$49,1,0)</f>
        <v>00029465</v>
      </c>
      <c r="E18" s="23" t="s">
        <v>48</v>
      </c>
      <c r="F18" s="23" t="s">
        <v>9</v>
      </c>
      <c r="G18" s="16">
        <v>793774</v>
      </c>
      <c r="H18" s="18" t="s">
        <v>234</v>
      </c>
      <c r="I18" s="16">
        <v>63502</v>
      </c>
      <c r="J18" s="23" t="s">
        <v>180</v>
      </c>
      <c r="K18" s="23" t="s">
        <v>235</v>
      </c>
    </row>
    <row r="19" spans="2:11" x14ac:dyDescent="0.25">
      <c r="B19" s="19">
        <v>44781</v>
      </c>
      <c r="C19" s="23" t="s">
        <v>142</v>
      </c>
      <c r="D19" s="23" t="str">
        <f>+VLOOKUP($C19,Ban_hang!$D$3:$D$49,1,0)</f>
        <v>00029524</v>
      </c>
      <c r="E19" s="23" t="s">
        <v>48</v>
      </c>
      <c r="F19" s="23" t="s">
        <v>203</v>
      </c>
      <c r="G19" s="16">
        <v>1413289</v>
      </c>
      <c r="H19" s="18" t="s">
        <v>234</v>
      </c>
      <c r="I19" s="16">
        <v>113063</v>
      </c>
      <c r="J19" s="23" t="s">
        <v>180</v>
      </c>
      <c r="K19" s="23" t="s">
        <v>235</v>
      </c>
    </row>
    <row r="20" spans="2:11" x14ac:dyDescent="0.25">
      <c r="B20" s="19">
        <v>44781</v>
      </c>
      <c r="C20" s="23" t="s">
        <v>181</v>
      </c>
      <c r="D20" s="23" t="str">
        <f>+VLOOKUP($C20,Ban_hang!$D$3:$D$49,1,0)</f>
        <v>00029534</v>
      </c>
      <c r="E20" s="23" t="s">
        <v>48</v>
      </c>
      <c r="F20" s="23" t="s">
        <v>40</v>
      </c>
      <c r="G20" s="16">
        <v>681064</v>
      </c>
      <c r="H20" s="18" t="s">
        <v>234</v>
      </c>
      <c r="I20" s="16">
        <v>54485</v>
      </c>
      <c r="J20" s="23" t="s">
        <v>180</v>
      </c>
      <c r="K20" s="23" t="s">
        <v>235</v>
      </c>
    </row>
    <row r="21" spans="2:11" x14ac:dyDescent="0.25">
      <c r="B21" s="19">
        <v>44781</v>
      </c>
      <c r="C21" s="23" t="s">
        <v>73</v>
      </c>
      <c r="D21" s="23" t="str">
        <f>+VLOOKUP($C21,Ban_hang!$D$3:$D$49,1,0)</f>
        <v>00029539</v>
      </c>
      <c r="E21" s="23" t="s">
        <v>48</v>
      </c>
      <c r="F21" s="23" t="s">
        <v>56</v>
      </c>
      <c r="G21" s="16">
        <v>2110102</v>
      </c>
      <c r="H21" s="18" t="s">
        <v>234</v>
      </c>
      <c r="I21" s="16">
        <v>168808</v>
      </c>
      <c r="J21" s="23" t="s">
        <v>180</v>
      </c>
      <c r="K21" s="23" t="s">
        <v>235</v>
      </c>
    </row>
    <row r="22" spans="2:11" x14ac:dyDescent="0.25">
      <c r="B22" s="19">
        <v>44781</v>
      </c>
      <c r="C22" s="23" t="s">
        <v>117</v>
      </c>
      <c r="D22" s="23" t="str">
        <f>+VLOOKUP($C22,Ban_hang!$D$3:$D$49,1,0)</f>
        <v>00029573</v>
      </c>
      <c r="E22" s="23" t="s">
        <v>48</v>
      </c>
      <c r="F22" s="23" t="s">
        <v>170</v>
      </c>
      <c r="G22" s="16">
        <v>3698093</v>
      </c>
      <c r="H22" s="18" t="s">
        <v>234</v>
      </c>
      <c r="I22" s="16">
        <v>295847</v>
      </c>
      <c r="J22" s="23" t="s">
        <v>180</v>
      </c>
      <c r="K22" s="23" t="s">
        <v>235</v>
      </c>
    </row>
    <row r="23" spans="2:11" x14ac:dyDescent="0.25">
      <c r="B23" s="19">
        <v>44781</v>
      </c>
      <c r="C23" s="23" t="s">
        <v>49</v>
      </c>
      <c r="D23" s="23" t="str">
        <f>+VLOOKUP($C23,Ban_hang!$D$3:$D$49,1,0)</f>
        <v>00029574</v>
      </c>
      <c r="E23" s="23" t="s">
        <v>48</v>
      </c>
      <c r="F23" s="23" t="s">
        <v>171</v>
      </c>
      <c r="G23" s="16">
        <v>1113485</v>
      </c>
      <c r="H23" s="18" t="s">
        <v>234</v>
      </c>
      <c r="I23" s="16">
        <v>89079</v>
      </c>
      <c r="J23" s="23" t="s">
        <v>180</v>
      </c>
      <c r="K23" s="23" t="s">
        <v>235</v>
      </c>
    </row>
    <row r="24" spans="2:11" x14ac:dyDescent="0.25">
      <c r="B24" s="19">
        <v>44783</v>
      </c>
      <c r="C24" s="23" t="s">
        <v>12</v>
      </c>
      <c r="D24" s="23" t="str">
        <f>+VLOOKUP($C24,Ban_hang!$D$3:$D$49,1,0)</f>
        <v>00029681</v>
      </c>
      <c r="E24" s="23" t="s">
        <v>48</v>
      </c>
      <c r="F24" s="23" t="s">
        <v>220</v>
      </c>
      <c r="G24" s="16">
        <v>1654041</v>
      </c>
      <c r="H24" s="18" t="s">
        <v>234</v>
      </c>
      <c r="I24" s="16">
        <v>132323</v>
      </c>
      <c r="J24" s="23" t="s">
        <v>180</v>
      </c>
      <c r="K24" s="23" t="s">
        <v>235</v>
      </c>
    </row>
    <row r="25" spans="2:11" x14ac:dyDescent="0.25">
      <c r="B25" s="19">
        <v>44783</v>
      </c>
      <c r="C25" s="23" t="s">
        <v>69</v>
      </c>
      <c r="D25" s="23" t="str">
        <f>+VLOOKUP($C25,Ban_hang!$D$3:$D$49,1,0)</f>
        <v>00029708</v>
      </c>
      <c r="E25" s="23" t="s">
        <v>48</v>
      </c>
      <c r="F25" s="23" t="s">
        <v>121</v>
      </c>
      <c r="G25" s="16">
        <v>961670</v>
      </c>
      <c r="H25" s="18" t="s">
        <v>234</v>
      </c>
      <c r="I25" s="16">
        <v>76934</v>
      </c>
      <c r="J25" s="23" t="s">
        <v>180</v>
      </c>
      <c r="K25" s="23" t="s">
        <v>235</v>
      </c>
    </row>
    <row r="26" spans="2:11" x14ac:dyDescent="0.25">
      <c r="B26" s="19">
        <v>44784</v>
      </c>
      <c r="C26" s="23" t="s">
        <v>126</v>
      </c>
      <c r="D26" s="23" t="str">
        <f>+VLOOKUP($C26,Ban_hang!$D$3:$D$49,1,0)</f>
        <v>00029726</v>
      </c>
      <c r="E26" s="23" t="s">
        <v>48</v>
      </c>
      <c r="F26" s="23" t="s">
        <v>204</v>
      </c>
      <c r="G26" s="16">
        <v>1180165</v>
      </c>
      <c r="H26" s="18" t="s">
        <v>234</v>
      </c>
      <c r="I26" s="16">
        <v>94413</v>
      </c>
      <c r="J26" s="23" t="s">
        <v>180</v>
      </c>
      <c r="K26" s="23" t="s">
        <v>235</v>
      </c>
    </row>
    <row r="27" spans="2:11" x14ac:dyDescent="0.25">
      <c r="B27" s="19">
        <v>44785</v>
      </c>
      <c r="C27" s="23" t="s">
        <v>191</v>
      </c>
      <c r="D27" s="23" t="str">
        <f>+VLOOKUP($C27,Ban_hang!$D$3:$D$49,1,0)</f>
        <v>00030145</v>
      </c>
      <c r="E27" s="23" t="s">
        <v>48</v>
      </c>
      <c r="F27" s="23" t="s">
        <v>32</v>
      </c>
      <c r="G27" s="16">
        <v>1423563</v>
      </c>
      <c r="H27" s="18" t="s">
        <v>234</v>
      </c>
      <c r="I27" s="16">
        <v>113885</v>
      </c>
      <c r="J27" s="23" t="s">
        <v>122</v>
      </c>
      <c r="K27" s="23" t="s">
        <v>235</v>
      </c>
    </row>
    <row r="28" spans="2:11" x14ac:dyDescent="0.25">
      <c r="B28" s="19">
        <v>44786</v>
      </c>
      <c r="C28" s="23" t="s">
        <v>193</v>
      </c>
      <c r="D28" s="23" t="str">
        <f>+VLOOKUP($C28,Ban_hang!$D$3:$D$49,1,0)</f>
        <v>00031139</v>
      </c>
      <c r="E28" s="23" t="s">
        <v>48</v>
      </c>
      <c r="F28" s="23" t="s">
        <v>152</v>
      </c>
      <c r="G28" s="16">
        <v>3118577</v>
      </c>
      <c r="H28" s="18" t="s">
        <v>234</v>
      </c>
      <c r="I28" s="16">
        <v>249486</v>
      </c>
      <c r="J28" s="23" t="s">
        <v>180</v>
      </c>
      <c r="K28" s="23" t="s">
        <v>235</v>
      </c>
    </row>
    <row r="29" spans="2:11" x14ac:dyDescent="0.25">
      <c r="B29" s="19">
        <v>44788</v>
      </c>
      <c r="C29" s="23" t="s">
        <v>22</v>
      </c>
      <c r="D29" s="23" t="str">
        <f>+VLOOKUP($C29,Ban_hang!$D$3:$D$49,1,0)</f>
        <v>00031536</v>
      </c>
      <c r="E29" s="23" t="s">
        <v>48</v>
      </c>
      <c r="F29" s="23" t="s">
        <v>64</v>
      </c>
      <c r="G29" s="16">
        <v>1386252</v>
      </c>
      <c r="H29" s="18" t="s">
        <v>234</v>
      </c>
      <c r="I29" s="16">
        <v>110900</v>
      </c>
      <c r="J29" s="23" t="s">
        <v>180</v>
      </c>
      <c r="K29" s="23" t="s">
        <v>235</v>
      </c>
    </row>
    <row r="30" spans="2:11" x14ac:dyDescent="0.25">
      <c r="B30" s="19">
        <v>44788</v>
      </c>
      <c r="C30" s="23" t="s">
        <v>30</v>
      </c>
      <c r="D30" s="23" t="str">
        <f>+VLOOKUP($C30,Ban_hang!$D$3:$D$49,1,0)</f>
        <v>00031538</v>
      </c>
      <c r="E30" s="23" t="s">
        <v>48</v>
      </c>
      <c r="F30" s="23" t="s">
        <v>77</v>
      </c>
      <c r="G30" s="16">
        <v>765889</v>
      </c>
      <c r="H30" s="18" t="s">
        <v>234</v>
      </c>
      <c r="I30" s="16">
        <v>61271</v>
      </c>
      <c r="J30" s="23" t="s">
        <v>180</v>
      </c>
      <c r="K30" s="23" t="s">
        <v>235</v>
      </c>
    </row>
    <row r="31" spans="2:11" x14ac:dyDescent="0.25">
      <c r="B31" s="19">
        <v>44788</v>
      </c>
      <c r="C31" s="23" t="s">
        <v>53</v>
      </c>
      <c r="D31" s="23" t="str">
        <f>+VLOOKUP($C31,Ban_hang!$D$3:$D$49,1,0)</f>
        <v>00031542</v>
      </c>
      <c r="E31" s="23" t="s">
        <v>48</v>
      </c>
      <c r="F31" s="23" t="s">
        <v>124</v>
      </c>
      <c r="G31" s="16">
        <v>1116772</v>
      </c>
      <c r="H31" s="18" t="s">
        <v>234</v>
      </c>
      <c r="I31" s="16">
        <v>89342</v>
      </c>
      <c r="J31" s="23" t="s">
        <v>180</v>
      </c>
      <c r="K31" s="23" t="s">
        <v>235</v>
      </c>
    </row>
    <row r="32" spans="2:11" x14ac:dyDescent="0.25">
      <c r="B32" s="19">
        <v>44788</v>
      </c>
      <c r="C32" s="23" t="s">
        <v>3</v>
      </c>
      <c r="D32" s="23" t="str">
        <f>+VLOOKUP($C32,Ban_hang!$D$3:$D$49,1,0)</f>
        <v>00031544</v>
      </c>
      <c r="E32" s="23" t="s">
        <v>48</v>
      </c>
      <c r="F32" s="23" t="s">
        <v>187</v>
      </c>
      <c r="G32" s="16">
        <v>2888597</v>
      </c>
      <c r="H32" s="18" t="s">
        <v>234</v>
      </c>
      <c r="I32" s="16">
        <v>231088</v>
      </c>
      <c r="J32" s="23" t="s">
        <v>180</v>
      </c>
      <c r="K32" s="23" t="s">
        <v>235</v>
      </c>
    </row>
    <row r="33" spans="2:11" x14ac:dyDescent="0.25">
      <c r="B33" s="19">
        <v>44788</v>
      </c>
      <c r="C33" s="23" t="s">
        <v>34</v>
      </c>
      <c r="D33" s="23" t="str">
        <f>+VLOOKUP($C33,Ban_hang!$D$3:$D$49,1,0)</f>
        <v>00031556</v>
      </c>
      <c r="E33" s="23" t="s">
        <v>48</v>
      </c>
      <c r="F33" s="23" t="s">
        <v>135</v>
      </c>
      <c r="G33" s="16">
        <v>852969</v>
      </c>
      <c r="H33" s="18" t="s">
        <v>234</v>
      </c>
      <c r="I33" s="16">
        <v>68238</v>
      </c>
      <c r="J33" s="23" t="s">
        <v>180</v>
      </c>
      <c r="K33" s="23" t="s">
        <v>235</v>
      </c>
    </row>
    <row r="34" spans="2:11" x14ac:dyDescent="0.25">
      <c r="B34" s="19">
        <v>44788</v>
      </c>
      <c r="C34" s="23" t="s">
        <v>147</v>
      </c>
      <c r="D34" s="23" t="str">
        <f>+VLOOKUP($C34,Ban_hang!$D$3:$D$49,1,0)</f>
        <v>00031595</v>
      </c>
      <c r="E34" s="23" t="s">
        <v>48</v>
      </c>
      <c r="F34" s="23" t="s">
        <v>217</v>
      </c>
      <c r="G34" s="16">
        <v>1496109</v>
      </c>
      <c r="H34" s="18" t="s">
        <v>234</v>
      </c>
      <c r="I34" s="16">
        <v>119689</v>
      </c>
      <c r="J34" s="23" t="s">
        <v>180</v>
      </c>
      <c r="K34" s="23" t="s">
        <v>235</v>
      </c>
    </row>
    <row r="35" spans="2:11" x14ac:dyDescent="0.25">
      <c r="B35" s="19">
        <v>44789</v>
      </c>
      <c r="C35" s="23" t="s">
        <v>90</v>
      </c>
      <c r="D35" s="23" t="str">
        <f>+VLOOKUP($C35,Ban_hang!$D$3:$D$49,1,0)</f>
        <v>00031623</v>
      </c>
      <c r="E35" s="23" t="s">
        <v>48</v>
      </c>
      <c r="F35" s="23" t="s">
        <v>212</v>
      </c>
      <c r="G35" s="16">
        <v>1557150</v>
      </c>
      <c r="H35" s="18" t="s">
        <v>234</v>
      </c>
      <c r="I35" s="16">
        <v>124572</v>
      </c>
      <c r="J35" s="23" t="s">
        <v>180</v>
      </c>
      <c r="K35" s="23" t="s">
        <v>235</v>
      </c>
    </row>
    <row r="36" spans="2:11" x14ac:dyDescent="0.25">
      <c r="B36" s="19">
        <v>44789</v>
      </c>
      <c r="C36" s="23" t="s">
        <v>74</v>
      </c>
      <c r="D36" s="23" t="str">
        <f>+VLOOKUP($C36,Ban_hang!$D$3:$D$49,1,0)</f>
        <v>00031629</v>
      </c>
      <c r="E36" s="23" t="s">
        <v>48</v>
      </c>
      <c r="F36" s="23" t="s">
        <v>167</v>
      </c>
      <c r="G36" s="16">
        <v>3628480</v>
      </c>
      <c r="H36" s="18" t="s">
        <v>234</v>
      </c>
      <c r="I36" s="16">
        <v>290278</v>
      </c>
      <c r="J36" s="23" t="s">
        <v>180</v>
      </c>
      <c r="K36" s="23" t="s">
        <v>235</v>
      </c>
    </row>
    <row r="37" spans="2:11" x14ac:dyDescent="0.25">
      <c r="B37" s="19">
        <v>44789</v>
      </c>
      <c r="C37" s="23" t="s">
        <v>71</v>
      </c>
      <c r="D37" s="23" t="str">
        <f>+VLOOKUP($C37,Ban_hang!$D$3:$D$49,1,0)</f>
        <v>00031671</v>
      </c>
      <c r="E37" s="23" t="s">
        <v>48</v>
      </c>
      <c r="F37" s="23" t="s">
        <v>102</v>
      </c>
      <c r="G37" s="16">
        <v>1815987</v>
      </c>
      <c r="H37" s="18" t="s">
        <v>234</v>
      </c>
      <c r="I37" s="16">
        <v>145279</v>
      </c>
      <c r="J37" s="23" t="s">
        <v>180</v>
      </c>
      <c r="K37" s="23" t="s">
        <v>235</v>
      </c>
    </row>
    <row r="38" spans="2:11" x14ac:dyDescent="0.25">
      <c r="B38" s="19">
        <v>44790</v>
      </c>
      <c r="C38" s="23" t="s">
        <v>87</v>
      </c>
      <c r="D38" s="23" t="str">
        <f>+VLOOKUP($C38,Ban_hang!$D$3:$D$49,1,0)</f>
        <v>00031719</v>
      </c>
      <c r="E38" s="23" t="s">
        <v>48</v>
      </c>
      <c r="F38" s="23" t="s">
        <v>133</v>
      </c>
      <c r="G38" s="16">
        <v>3031908</v>
      </c>
      <c r="H38" s="18" t="s">
        <v>234</v>
      </c>
      <c r="I38" s="16">
        <v>242553</v>
      </c>
      <c r="J38" s="23" t="s">
        <v>180</v>
      </c>
      <c r="K38" s="23" t="s">
        <v>235</v>
      </c>
    </row>
    <row r="39" spans="2:11" x14ac:dyDescent="0.25">
      <c r="B39" s="19">
        <v>44791</v>
      </c>
      <c r="C39" s="23" t="s">
        <v>153</v>
      </c>
      <c r="D39" s="23" t="str">
        <f>+VLOOKUP($C39,Ban_hang!$D$3:$D$49,1,0)</f>
        <v>00031778</v>
      </c>
      <c r="E39" s="23" t="s">
        <v>48</v>
      </c>
      <c r="F39" s="23" t="s">
        <v>205</v>
      </c>
      <c r="G39" s="16">
        <v>1450976</v>
      </c>
      <c r="H39" s="18" t="s">
        <v>234</v>
      </c>
      <c r="I39" s="16">
        <v>116078</v>
      </c>
      <c r="J39" s="23" t="s">
        <v>180</v>
      </c>
      <c r="K39" s="23" t="s">
        <v>235</v>
      </c>
    </row>
    <row r="40" spans="2:11" x14ac:dyDescent="0.25">
      <c r="B40" s="19">
        <v>44792</v>
      </c>
      <c r="C40" s="23" t="s">
        <v>6</v>
      </c>
      <c r="D40" s="23" t="str">
        <f>+VLOOKUP($C40,Ban_hang!$D$3:$D$49,1,0)</f>
        <v>00033909</v>
      </c>
      <c r="E40" s="23" t="s">
        <v>48</v>
      </c>
      <c r="F40" s="23" t="s">
        <v>14</v>
      </c>
      <c r="G40" s="16">
        <v>1470277</v>
      </c>
      <c r="H40" s="18" t="s">
        <v>234</v>
      </c>
      <c r="I40" s="16">
        <v>117622</v>
      </c>
      <c r="J40" s="23" t="s">
        <v>180</v>
      </c>
      <c r="K40" s="23" t="s">
        <v>235</v>
      </c>
    </row>
    <row r="41" spans="2:11" x14ac:dyDescent="0.25">
      <c r="B41" s="19">
        <v>44793</v>
      </c>
      <c r="C41" s="23" t="s">
        <v>134</v>
      </c>
      <c r="D41" s="23" t="str">
        <f>+VLOOKUP($C41,Ban_hang!$D$3:$D$49,1,0)</f>
        <v>00033973</v>
      </c>
      <c r="E41" s="23" t="s">
        <v>48</v>
      </c>
      <c r="F41" s="23" t="s">
        <v>16</v>
      </c>
      <c r="G41" s="16">
        <v>805661</v>
      </c>
      <c r="H41" s="18" t="s">
        <v>234</v>
      </c>
      <c r="I41" s="16">
        <v>64453</v>
      </c>
      <c r="J41" s="23" t="s">
        <v>180</v>
      </c>
      <c r="K41" s="23" t="s">
        <v>235</v>
      </c>
    </row>
    <row r="42" spans="2:11" x14ac:dyDescent="0.25">
      <c r="B42" s="19">
        <v>44793</v>
      </c>
      <c r="C42" s="23" t="s">
        <v>89</v>
      </c>
      <c r="D42" s="23" t="str">
        <f>+VLOOKUP($C42,Ban_hang!$D$3:$D$49,1,0)</f>
        <v>00034144</v>
      </c>
      <c r="E42" s="23" t="s">
        <v>48</v>
      </c>
      <c r="F42" s="23" t="s">
        <v>44</v>
      </c>
      <c r="G42" s="16">
        <v>987544</v>
      </c>
      <c r="H42" s="18" t="s">
        <v>234</v>
      </c>
      <c r="I42" s="16">
        <v>79004</v>
      </c>
      <c r="J42" s="23" t="s">
        <v>180</v>
      </c>
      <c r="K42" s="23" t="s">
        <v>235</v>
      </c>
    </row>
    <row r="43" spans="2:11" x14ac:dyDescent="0.25">
      <c r="B43" s="19">
        <v>44795</v>
      </c>
      <c r="C43" s="23" t="s">
        <v>214</v>
      </c>
      <c r="D43" s="23" t="str">
        <f>+VLOOKUP($C43,Ban_hang!$D$3:$D$49,1,0)</f>
        <v>00034176</v>
      </c>
      <c r="E43" s="23" t="s">
        <v>48</v>
      </c>
      <c r="F43" s="23" t="s">
        <v>60</v>
      </c>
      <c r="G43" s="16">
        <v>1027077</v>
      </c>
      <c r="H43" s="18" t="s">
        <v>234</v>
      </c>
      <c r="I43" s="16">
        <v>82166</v>
      </c>
      <c r="J43" s="23" t="s">
        <v>180</v>
      </c>
      <c r="K43" s="23" t="s">
        <v>235</v>
      </c>
    </row>
    <row r="44" spans="2:11" x14ac:dyDescent="0.25">
      <c r="B44" s="19">
        <v>44796</v>
      </c>
      <c r="C44" s="23" t="s">
        <v>21</v>
      </c>
      <c r="D44" s="23" t="str">
        <f>+VLOOKUP($C44,Ban_hang!$D$3:$D$49,1,0)</f>
        <v>00034261</v>
      </c>
      <c r="E44" s="23" t="s">
        <v>48</v>
      </c>
      <c r="F44" s="23" t="s">
        <v>80</v>
      </c>
      <c r="G44" s="16">
        <v>1189254</v>
      </c>
      <c r="H44" s="18" t="s">
        <v>234</v>
      </c>
      <c r="I44" s="16">
        <v>95140</v>
      </c>
      <c r="J44" s="23" t="s">
        <v>180</v>
      </c>
      <c r="K44" s="23" t="s">
        <v>235</v>
      </c>
    </row>
    <row r="45" spans="2:11" x14ac:dyDescent="0.25">
      <c r="B45" s="19">
        <v>44796</v>
      </c>
      <c r="C45" s="23" t="s">
        <v>174</v>
      </c>
      <c r="D45" s="23" t="str">
        <f>+VLOOKUP($C45,Ban_hang!$D$3:$D$49,1,0)</f>
        <v>00034264</v>
      </c>
      <c r="E45" s="23" t="s">
        <v>48</v>
      </c>
      <c r="F45" s="23" t="s">
        <v>115</v>
      </c>
      <c r="G45" s="16">
        <v>4028319</v>
      </c>
      <c r="H45" s="18" t="s">
        <v>234</v>
      </c>
      <c r="I45" s="16">
        <v>322266</v>
      </c>
      <c r="J45" s="23" t="s">
        <v>180</v>
      </c>
      <c r="K45" s="23" t="s">
        <v>235</v>
      </c>
    </row>
    <row r="46" spans="2:11" x14ac:dyDescent="0.25">
      <c r="B46" s="19">
        <v>44796</v>
      </c>
      <c r="C46" s="23" t="s">
        <v>206</v>
      </c>
      <c r="D46" s="23" t="str">
        <f>+VLOOKUP($C46,Ban_hang!$D$3:$D$49,1,0)</f>
        <v>00034286</v>
      </c>
      <c r="E46" s="23" t="s">
        <v>48</v>
      </c>
      <c r="F46" s="23" t="s">
        <v>108</v>
      </c>
      <c r="G46" s="16">
        <v>4484988</v>
      </c>
      <c r="H46" s="18" t="s">
        <v>234</v>
      </c>
      <c r="I46" s="16">
        <v>358799</v>
      </c>
      <c r="J46" s="23" t="s">
        <v>180</v>
      </c>
      <c r="K46" s="23" t="s">
        <v>235</v>
      </c>
    </row>
    <row r="47" spans="2:11" x14ac:dyDescent="0.25">
      <c r="B47" s="19">
        <v>44796</v>
      </c>
      <c r="C47" s="23" t="s">
        <v>128</v>
      </c>
      <c r="D47" s="23" t="str">
        <f>+VLOOKUP($C47,Ban_hang!$D$3:$D$49,1,0)</f>
        <v>00034287</v>
      </c>
      <c r="E47" s="23" t="s">
        <v>48</v>
      </c>
      <c r="F47" s="23" t="s">
        <v>175</v>
      </c>
      <c r="G47" s="16">
        <v>2083880</v>
      </c>
      <c r="H47" s="18" t="s">
        <v>234</v>
      </c>
      <c r="I47" s="16">
        <v>166710</v>
      </c>
      <c r="J47" s="23" t="s">
        <v>180</v>
      </c>
      <c r="K47" s="23" t="s">
        <v>235</v>
      </c>
    </row>
    <row r="48" spans="2:11" x14ac:dyDescent="0.25">
      <c r="B48" s="19">
        <v>44802</v>
      </c>
      <c r="C48" s="23" t="s">
        <v>78</v>
      </c>
      <c r="D48" s="23" t="str">
        <f>+VLOOKUP($C48,Ban_hang!$D$3:$D$49,1,0)</f>
        <v>00036327</v>
      </c>
      <c r="E48" s="23" t="s">
        <v>48</v>
      </c>
      <c r="F48" s="23" t="s">
        <v>160</v>
      </c>
      <c r="G48" s="16">
        <v>1229336</v>
      </c>
      <c r="H48" s="18" t="s">
        <v>234</v>
      </c>
      <c r="I48" s="16">
        <v>98347</v>
      </c>
      <c r="J48" s="23" t="s">
        <v>218</v>
      </c>
      <c r="K48" s="23" t="s">
        <v>235</v>
      </c>
    </row>
    <row r="49" spans="2:11" x14ac:dyDescent="0.25">
      <c r="B49" s="19">
        <v>44802</v>
      </c>
      <c r="C49" s="23" t="s">
        <v>166</v>
      </c>
      <c r="D49" s="23" t="str">
        <f>+VLOOKUP($C49,Ban_hang!$D$3:$D$49,1,0)</f>
        <v>00036328</v>
      </c>
      <c r="E49" s="23" t="s">
        <v>48</v>
      </c>
      <c r="F49" s="23" t="s">
        <v>104</v>
      </c>
      <c r="G49" s="16">
        <v>954858</v>
      </c>
      <c r="H49" s="18" t="s">
        <v>234</v>
      </c>
      <c r="I49" s="16">
        <v>76389</v>
      </c>
      <c r="J49" s="23" t="s">
        <v>183</v>
      </c>
      <c r="K49" s="23" t="s">
        <v>235</v>
      </c>
    </row>
    <row r="50" spans="2:11" x14ac:dyDescent="0.25">
      <c r="B50" s="19">
        <v>44802</v>
      </c>
      <c r="C50" s="23" t="s">
        <v>136</v>
      </c>
      <c r="D50" s="23" t="str">
        <f>+VLOOKUP($C50,Ban_hang!$D$3:$D$49,1,0)</f>
        <v>00036380</v>
      </c>
      <c r="E50" s="23" t="s">
        <v>48</v>
      </c>
      <c r="F50" s="23" t="s">
        <v>209</v>
      </c>
      <c r="G50" s="16">
        <v>1460106</v>
      </c>
      <c r="H50" s="18" t="s">
        <v>234</v>
      </c>
      <c r="I50" s="16">
        <v>116808</v>
      </c>
      <c r="J50" s="23" t="s">
        <v>180</v>
      </c>
      <c r="K50" s="23" t="s">
        <v>235</v>
      </c>
    </row>
    <row r="51" spans="2:11" x14ac:dyDescent="0.25">
      <c r="B51" s="19">
        <v>44804</v>
      </c>
      <c r="C51" s="23" t="s">
        <v>114</v>
      </c>
      <c r="D51" s="23" t="str">
        <f>+VLOOKUP($C51,Ban_hang!$D$3:$D$49,1,0)</f>
        <v>00036449</v>
      </c>
      <c r="E51" s="23" t="s">
        <v>48</v>
      </c>
      <c r="F51" s="23" t="s">
        <v>70</v>
      </c>
      <c r="G51" s="16">
        <v>2713703</v>
      </c>
      <c r="H51" s="18" t="s">
        <v>234</v>
      </c>
      <c r="I51" s="16">
        <v>217096</v>
      </c>
      <c r="J51" s="23" t="s">
        <v>72</v>
      </c>
      <c r="K51" s="23" t="s">
        <v>235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2023-02-23T04:15:08Z</dcterms:created>
  <dcterms:modified xsi:type="dcterms:W3CDTF">2023-02-23T04:20:22Z</dcterms:modified>
</cp:coreProperties>
</file>