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7B0832C0-CBB1-4770-8367-89CA84BE4D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K38" i="1" l="1"/>
  <c r="L38" i="1"/>
  <c r="M38" i="1"/>
  <c r="N3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5" i="2"/>
  <c r="I4" i="2"/>
  <c r="J4" i="2" s="1"/>
  <c r="G4" i="2"/>
  <c r="N39" i="1" l="1"/>
</calcChain>
</file>

<file path=xl/sharedStrings.xml><?xml version="1.0" encoding="utf-8"?>
<sst xmlns="http://schemas.openxmlformats.org/spreadsheetml/2006/main" count="656" uniqueCount="186">
  <si>
    <t>Số hóa đơn</t>
  </si>
  <si>
    <t>00047739</t>
  </si>
  <si>
    <t>Mã nhân viên</t>
  </si>
  <si>
    <t>BH2210/2557</t>
  </si>
  <si>
    <t>brg13061</t>
  </si>
  <si>
    <t>Ngày chứng từ</t>
  </si>
  <si>
    <t>BH2210/1310</t>
  </si>
  <si>
    <t>00048541</t>
  </si>
  <si>
    <t>00047009</t>
  </si>
  <si>
    <t>BH2210/1177</t>
  </si>
  <si>
    <t>Bán hàng BRG 63 Hàng Trống, Hoàn Kiếm, Hà Nội theo hóa đơn 00049324</t>
  </si>
  <si>
    <t>Bán hàng BRGMART Thanh Xuân, Hà Nội theo hóa đơn 00047020</t>
  </si>
  <si>
    <t>00048722</t>
  </si>
  <si>
    <t>BRGMART Hải Phòng</t>
  </si>
  <si>
    <t>00047020</t>
  </si>
  <si>
    <t>HN004</t>
  </si>
  <si>
    <t>brg12721</t>
  </si>
  <si>
    <t>brg12761</t>
  </si>
  <si>
    <t>00047088</t>
  </si>
  <si>
    <t>brg11031</t>
  </si>
  <si>
    <t>Đã xuất</t>
  </si>
  <si>
    <t>Bán hàng BRG 51 Lê Đại Hành theo hóa đơn 00047107</t>
  </si>
  <si>
    <t>brg12771</t>
  </si>
  <si>
    <t>brg10061</t>
  </si>
  <si>
    <t>Khách hàng</t>
  </si>
  <si>
    <t>Tiền chiết khấu</t>
  </si>
  <si>
    <t>brg12251</t>
  </si>
  <si>
    <t>Bán hàng BRGMART Hải Phòng theo hóa đơn 00047782</t>
  </si>
  <si>
    <t>BH2210/2468</t>
  </si>
  <si>
    <t>BRG 1 Lý Nam Đế, Hoàn Kiếm, Hà Nội</t>
  </si>
  <si>
    <t>Bán hàng BRGMART 83 Nguyễn An Ninh, Hà Nội theo hóa đơn 00046985</t>
  </si>
  <si>
    <t>BH2210/2469</t>
  </si>
  <si>
    <t>00047107</t>
  </si>
  <si>
    <t>Bán hàng CÔNG TY TNHH BÁN LẺ BRG theo hóa đơn 00047088</t>
  </si>
  <si>
    <t>Loại chứng từ</t>
  </si>
  <si>
    <t>1C22TNT</t>
  </si>
  <si>
    <t>brg12211</t>
  </si>
  <si>
    <t>Bán hàng BRGMART The light, Hà Nội theo hóa đơn 00048439</t>
  </si>
  <si>
    <t>BH2210/2549</t>
  </si>
  <si>
    <t>brg12481</t>
  </si>
  <si>
    <t>BRGMART 83 Nguyễn An Ninh, Hà Nội</t>
  </si>
  <si>
    <t>brg10031</t>
  </si>
  <si>
    <t>Bán hàng BRGMART 36 Hoàng Cầu theo hóa đơn 00047609</t>
  </si>
  <si>
    <t>Bán hàng BRG 1 Lý Nam Đế, Hoàn Kiếm, Hà Nội theo hóa đơn 00047009</t>
  </si>
  <si>
    <t>00045748</t>
  </si>
  <si>
    <t>BH2210/1471</t>
  </si>
  <si>
    <t>00046527</t>
  </si>
  <si>
    <t>BH2210/1673</t>
  </si>
  <si>
    <t>00047609</t>
  </si>
  <si>
    <t>00048716</t>
  </si>
  <si>
    <t>BRGMART 36 Hoàng Cầu</t>
  </si>
  <si>
    <t>00048439</t>
  </si>
  <si>
    <t>Bán hàng BRGMART MD Complex Hàm Nghi, Hà Nội theo hóa đơn 00048718</t>
  </si>
  <si>
    <t>BRG10141 Siêu thị Intimemex Như Quỳnh, Hưng Yên</t>
  </si>
  <si>
    <t>Bán hàng BRGMART Phố Nối, Hưng Yên theo hóa đơn 00047104</t>
  </si>
  <si>
    <t>Tổng tiền hàng</t>
  </si>
  <si>
    <t>BH2210/1651</t>
  </si>
  <si>
    <t>00047521</t>
  </si>
  <si>
    <t>00048573</t>
  </si>
  <si>
    <t>BRGMART Thanh Xuân, Hà Nội</t>
  </si>
  <si>
    <t>Tiền thuế GTGT</t>
  </si>
  <si>
    <t>BH2210/1060</t>
  </si>
  <si>
    <t>Mã khách hàng</t>
  </si>
  <si>
    <t>BH2210/3159</t>
  </si>
  <si>
    <t>00049366</t>
  </si>
  <si>
    <t>brg12701</t>
  </si>
  <si>
    <t>BH2210/2269</t>
  </si>
  <si>
    <t>BH2210/1059</t>
  </si>
  <si>
    <t>00047782</t>
  </si>
  <si>
    <t>00048756</t>
  </si>
  <si>
    <t>BRGMART 135 Lương Định Của, Hà Nội</t>
  </si>
  <si>
    <t>Bán hàng BRGMART 135 Lương Định Của, Hà Nội theo hóa đơn 00048573</t>
  </si>
  <si>
    <t>BH2210/0403</t>
  </si>
  <si>
    <t>BRG 51 Lê Đại Hành</t>
  </si>
  <si>
    <t>Bán hàng BRGMART 83 Nguyễn An Ninh, Hà Nội theo hóa đơn 00048541</t>
  </si>
  <si>
    <t>brg10141</t>
  </si>
  <si>
    <t>Đã lập</t>
  </si>
  <si>
    <t>00048889</t>
  </si>
  <si>
    <t>Bán hàng hóa, dịch vụ trong nước chưa thu tiền</t>
  </si>
  <si>
    <t>Đã lập hóa đơn</t>
  </si>
  <si>
    <t>brg11021</t>
  </si>
  <si>
    <t>00047106</t>
  </si>
  <si>
    <t>BH2210/2277</t>
  </si>
  <si>
    <t>Chi nhánh</t>
  </si>
  <si>
    <t>BRGMART 15-17 Đội Cấn, Hà Nội</t>
  </si>
  <si>
    <t>00045756</t>
  </si>
  <si>
    <t>C6 HÀ NỘI</t>
  </si>
  <si>
    <t>BH2210/0929</t>
  </si>
  <si>
    <t>Bán hàng CÔNG TY TNHH BÁN LẺ BRG theo hóa đơn 00045748</t>
  </si>
  <si>
    <t>Bán hàng BRGMART 324 Tây Sơn theo hóa đơn 00046957</t>
  </si>
  <si>
    <t>Bán hàng BRGMART 83 Nguyễn An Ninh, Hà Nội theo hóa đơn 00048888</t>
  </si>
  <si>
    <t>Ngày hạch toán</t>
  </si>
  <si>
    <t>Bán hàng BRGMART 36 Hoàng Cầu theo hóa đơn 00047521</t>
  </si>
  <si>
    <t>BH2210/0668</t>
  </si>
  <si>
    <t>Bán hàng CÔNG TY TNHH BÁN LẺ BRG theo hóa đơn 00045796</t>
  </si>
  <si>
    <t>brg12691</t>
  </si>
  <si>
    <t>00045844</t>
  </si>
  <si>
    <t>brg10051</t>
  </si>
  <si>
    <t>00048757</t>
  </si>
  <si>
    <t>00046985</t>
  </si>
  <si>
    <t>Bán hàng CÔNG TY TNHH BÁN LẺ BRG theo hóa đơn 00046527</t>
  </si>
  <si>
    <t>BH2210/2901</t>
  </si>
  <si>
    <t>00048538</t>
  </si>
  <si>
    <t>Bán hàng BRGMART Hải Dương theo hóa đơn 00047759</t>
  </si>
  <si>
    <t>Bán hàng CÔNG TY TNHH BÁN LẺ BRG theo hóa đơn 00045844</t>
  </si>
  <si>
    <t>BH2210/1179</t>
  </si>
  <si>
    <t>BH2210/2276</t>
  </si>
  <si>
    <t>BH2210/1648</t>
  </si>
  <si>
    <t>BH2210/2900</t>
  </si>
  <si>
    <t>brg10041</t>
  </si>
  <si>
    <t>BH2210/2558</t>
  </si>
  <si>
    <t>brg12351</t>
  </si>
  <si>
    <t>Số chứng từ</t>
  </si>
  <si>
    <t>HN003</t>
  </si>
  <si>
    <t>brg12681</t>
  </si>
  <si>
    <t>Bán hàng BRGMART Hải Dương theo hóa đơn 00048756</t>
  </si>
  <si>
    <t>Bán hàng BRGMART 36 Hoàng Cầu theo hóa đơn 00048716</t>
  </si>
  <si>
    <t>brg12031</t>
  </si>
  <si>
    <t>Bán hàng BRGMART 324 Tây Sơn theo hóa đơn 00049366</t>
  </si>
  <si>
    <t>BRG 63 Hàng Trống, Hoàn Kiếm, Hà Nội</t>
  </si>
  <si>
    <t>Diễn giải</t>
  </si>
  <si>
    <t>BH2210/0525</t>
  </si>
  <si>
    <t>Bán hàng BRG10141 Siêu thị Intimemex Như Quỳnh, Hưng Yên theo hóa đơn 00047771</t>
  </si>
  <si>
    <t>Tổng tiền thanh toán</t>
  </si>
  <si>
    <t>Đã xuất hàng</t>
  </si>
  <si>
    <t>BH2210/0266</t>
  </si>
  <si>
    <t>BH2210/1307</t>
  </si>
  <si>
    <t>Bán hàng CÔNG TY TNHH BÁN LẺ BRG theo hóa đơn 00045756</t>
  </si>
  <si>
    <t>00047104</t>
  </si>
  <si>
    <t>00048574</t>
  </si>
  <si>
    <t>00048718</t>
  </si>
  <si>
    <t>Bán hàng BRGMART 324 Tây Sơn theo hóa đơn 00048722</t>
  </si>
  <si>
    <t>Bán hàng BRGMART Hải Dương theo hóa đơn 00048757</t>
  </si>
  <si>
    <t>BRGMART The light, Hà Nội</t>
  </si>
  <si>
    <t>Người mua hàng</t>
  </si>
  <si>
    <t>BRGMART 98 Tô Ngọc Vân, Hà Nội</t>
  </si>
  <si>
    <t>CÔNG TY TNHH BÁN LẺ BRG</t>
  </si>
  <si>
    <t>BRGMART MD Complex Hàm Nghi, Hà Nội</t>
  </si>
  <si>
    <t>BH2210/1305</t>
  </si>
  <si>
    <t>00048888</t>
  </si>
  <si>
    <t>BH2210/0268</t>
  </si>
  <si>
    <t>Bán hàng BRGMART 15-17 Đội Cấn, Hà Nội theo hóa đơn 00048574</t>
  </si>
  <si>
    <t>BH2210/1656</t>
  </si>
  <si>
    <t>brg13031</t>
  </si>
  <si>
    <t>BH2210/1392</t>
  </si>
  <si>
    <t>BH2210/2384</t>
  </si>
  <si>
    <t>BH2210/0411</t>
  </si>
  <si>
    <t>brg12061</t>
  </si>
  <si>
    <t>BH2210/1311</t>
  </si>
  <si>
    <t>Bán hàng BRG N16 Sài Đồng, Hà Nội theo hóa đơn 00048889</t>
  </si>
  <si>
    <t>00046887</t>
  </si>
  <si>
    <t/>
  </si>
  <si>
    <t>Bán hàng CÔNG TY TNHH BÁN LẺ BRG theo hóa đơn 00045902</t>
  </si>
  <si>
    <t>BH2210/3157</t>
  </si>
  <si>
    <t>Bán hàng CÔNG TY TNHH BÁN LẺ BRG theo hóa đơn 00047739</t>
  </si>
  <si>
    <t>Ký hiệu HĐ</t>
  </si>
  <si>
    <t>Bán hàng BRGMART 41 Đông tác, Hà Nội theo hóa đơn 00046887</t>
  </si>
  <si>
    <t>BRGMART 324 Tây Sơn</t>
  </si>
  <si>
    <t>Bán hàng CÔNG TY TNHH BÁN LẺ BRG theo hóa đơn 00047106</t>
  </si>
  <si>
    <t>00046957</t>
  </si>
  <si>
    <t>Bán hàng BRGMART 98 Tô Ngọc Vân, Hà Nội theo hóa đơn 00048538</t>
  </si>
  <si>
    <t>brg10101</t>
  </si>
  <si>
    <t>BRGMART Phố Nối, Hưng Yên</t>
  </si>
  <si>
    <t>brg12051</t>
  </si>
  <si>
    <t>00047759</t>
  </si>
  <si>
    <t>BRGMART Hải Dương</t>
  </si>
  <si>
    <t>Số dòng = 37</t>
  </si>
  <si>
    <t>00045796</t>
  </si>
  <si>
    <t>BRG N16 Sài Đồng, Hà Nội</t>
  </si>
  <si>
    <t>00049324</t>
  </si>
  <si>
    <t>DANH SÁCH BÁN HÀNG</t>
  </si>
  <si>
    <t>BH2210/2385</t>
  </si>
  <si>
    <t>00047771</t>
  </si>
  <si>
    <t>BRGMART 41 Đông tác, Hà Nội</t>
  </si>
  <si>
    <t>00045902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</si>
  <si>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</si>
  <si>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</si>
  <si>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</si>
  <si>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</si>
  <si>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</si>
  <si>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</si>
  <si>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</si>
  <si>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</si>
  <si>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(512 )</t>
  </si>
  <si>
    <t>8%</t>
  </si>
  <si>
    <t>0108609950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</si>
</sst>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4" fillId="3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3" borderId="3" xfId="0" applyFont="1" applyFill="1" applyBorder="1" applyAlignment="1">
      <alignment horizontal="left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39"/>
  <sheetViews>
    <sheetView tabSelected="1" topLeftCell="D13" zoomScaleNormal="100" workbookViewId="0">
      <selection activeCell="N38" sqref="N38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4" width="15" customWidth="1"/>
    <col min="5" max="5" width="15" style="13" customWidth="1"/>
    <col min="6" max="6" width="15" customWidth="1"/>
    <col min="7" max="7" width="14.85546875" customWidth="1"/>
    <col min="8" max="10" width="30" customWidth="1"/>
    <col min="11" max="14" width="17.140625" style="6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170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10" t="s">
        <v>91</v>
      </c>
      <c r="B2" s="10" t="s">
        <v>5</v>
      </c>
      <c r="C2" s="1" t="s">
        <v>112</v>
      </c>
      <c r="D2" s="1" t="s">
        <v>0</v>
      </c>
      <c r="E2" s="1"/>
      <c r="F2" s="1" t="s">
        <v>155</v>
      </c>
      <c r="G2" s="1" t="s">
        <v>62</v>
      </c>
      <c r="H2" s="1" t="s">
        <v>24</v>
      </c>
      <c r="I2" s="1" t="s">
        <v>120</v>
      </c>
      <c r="J2" s="1" t="s">
        <v>134</v>
      </c>
      <c r="K2" s="3" t="s">
        <v>55</v>
      </c>
      <c r="L2" s="3" t="s">
        <v>25</v>
      </c>
      <c r="M2" s="3" t="s">
        <v>60</v>
      </c>
      <c r="N2" s="3" t="s">
        <v>123</v>
      </c>
      <c r="O2" s="1" t="s">
        <v>79</v>
      </c>
      <c r="P2" s="1" t="s">
        <v>124</v>
      </c>
      <c r="Q2" s="1" t="s">
        <v>34</v>
      </c>
      <c r="R2" s="1" t="s">
        <v>2</v>
      </c>
      <c r="S2" s="1" t="s">
        <v>83</v>
      </c>
    </row>
    <row r="3" spans="1:19" x14ac:dyDescent="0.25">
      <c r="A3" s="9">
        <v>44862</v>
      </c>
      <c r="B3" s="9">
        <v>44862</v>
      </c>
      <c r="C3" s="4" t="s">
        <v>63</v>
      </c>
      <c r="D3" s="4" t="s">
        <v>64</v>
      </c>
      <c r="E3" s="4" t="str">
        <f>+VLOOKUP($D3,Sheet1!$C$5:$C$39,1,0)</f>
        <v>00049366</v>
      </c>
      <c r="F3" s="4" t="s">
        <v>35</v>
      </c>
      <c r="G3" s="4" t="s">
        <v>19</v>
      </c>
      <c r="H3" s="4" t="s">
        <v>157</v>
      </c>
      <c r="I3" s="4" t="s">
        <v>118</v>
      </c>
      <c r="J3" s="4" t="s">
        <v>151</v>
      </c>
      <c r="K3" s="2">
        <v>1711414</v>
      </c>
      <c r="L3" s="2">
        <v>85571</v>
      </c>
      <c r="M3" s="2">
        <v>130067</v>
      </c>
      <c r="N3" s="2">
        <v>1755910</v>
      </c>
      <c r="O3" s="4" t="s">
        <v>76</v>
      </c>
      <c r="P3" s="4" t="s">
        <v>20</v>
      </c>
      <c r="Q3" s="4" t="s">
        <v>78</v>
      </c>
      <c r="R3" s="4" t="s">
        <v>113</v>
      </c>
      <c r="S3" s="4" t="s">
        <v>86</v>
      </c>
    </row>
    <row r="4" spans="1:19" x14ac:dyDescent="0.25">
      <c r="A4" s="9">
        <v>44862</v>
      </c>
      <c r="B4" s="9">
        <v>44862</v>
      </c>
      <c r="C4" s="4" t="s">
        <v>153</v>
      </c>
      <c r="D4" s="4" t="s">
        <v>169</v>
      </c>
      <c r="E4" s="4" t="str">
        <f>+VLOOKUP($D4,Sheet1!$C$5:$C$39,1,0)</f>
        <v>00049324</v>
      </c>
      <c r="F4" s="4" t="s">
        <v>35</v>
      </c>
      <c r="G4" s="4" t="s">
        <v>39</v>
      </c>
      <c r="H4" s="4" t="s">
        <v>119</v>
      </c>
      <c r="I4" s="4" t="s">
        <v>10</v>
      </c>
      <c r="J4" s="4" t="s">
        <v>151</v>
      </c>
      <c r="K4" s="2">
        <v>857157</v>
      </c>
      <c r="L4" s="2">
        <v>42858</v>
      </c>
      <c r="M4" s="2">
        <v>65144</v>
      </c>
      <c r="N4" s="2">
        <v>879443</v>
      </c>
      <c r="O4" s="4" t="s">
        <v>76</v>
      </c>
      <c r="P4" s="4" t="s">
        <v>20</v>
      </c>
      <c r="Q4" s="4" t="s">
        <v>78</v>
      </c>
      <c r="R4" s="4" t="s">
        <v>113</v>
      </c>
      <c r="S4" s="4" t="s">
        <v>86</v>
      </c>
    </row>
    <row r="5" spans="1:19" x14ac:dyDescent="0.25">
      <c r="A5" s="9">
        <v>44860</v>
      </c>
      <c r="B5" s="9">
        <v>44860</v>
      </c>
      <c r="C5" s="4" t="s">
        <v>101</v>
      </c>
      <c r="D5" s="4" t="s">
        <v>77</v>
      </c>
      <c r="E5" s="4" t="str">
        <f>+VLOOKUP($D5,Sheet1!$C$5:$C$39,1,0)</f>
        <v>00048889</v>
      </c>
      <c r="F5" s="4" t="s">
        <v>35</v>
      </c>
      <c r="G5" s="4" t="s">
        <v>114</v>
      </c>
      <c r="H5" s="4" t="s">
        <v>168</v>
      </c>
      <c r="I5" s="4" t="s">
        <v>149</v>
      </c>
      <c r="J5" s="4" t="s">
        <v>151</v>
      </c>
      <c r="K5" s="2">
        <v>1230418</v>
      </c>
      <c r="L5" s="2">
        <v>61522</v>
      </c>
      <c r="M5" s="2">
        <v>93512</v>
      </c>
      <c r="N5" s="2">
        <v>1262408</v>
      </c>
      <c r="O5" s="4" t="s">
        <v>76</v>
      </c>
      <c r="P5" s="4" t="s">
        <v>20</v>
      </c>
      <c r="Q5" s="4" t="s">
        <v>78</v>
      </c>
      <c r="R5" s="4" t="s">
        <v>113</v>
      </c>
      <c r="S5" s="4" t="s">
        <v>86</v>
      </c>
    </row>
    <row r="6" spans="1:19" x14ac:dyDescent="0.25">
      <c r="A6" s="9">
        <v>44860</v>
      </c>
      <c r="B6" s="9">
        <v>44860</v>
      </c>
      <c r="C6" s="4" t="s">
        <v>108</v>
      </c>
      <c r="D6" s="4" t="s">
        <v>139</v>
      </c>
      <c r="E6" s="4" t="str">
        <f>+VLOOKUP($D6,Sheet1!$C$5:$C$39,1,0)</f>
        <v>00048888</v>
      </c>
      <c r="F6" s="4" t="s">
        <v>35</v>
      </c>
      <c r="G6" s="4" t="s">
        <v>111</v>
      </c>
      <c r="H6" s="4" t="s">
        <v>40</v>
      </c>
      <c r="I6" s="4" t="s">
        <v>90</v>
      </c>
      <c r="J6" s="4" t="s">
        <v>151</v>
      </c>
      <c r="K6" s="2">
        <v>1110580</v>
      </c>
      <c r="L6" s="2">
        <v>55529</v>
      </c>
      <c r="M6" s="2">
        <v>84404</v>
      </c>
      <c r="N6" s="2">
        <v>1139455</v>
      </c>
      <c r="O6" s="4" t="s">
        <v>76</v>
      </c>
      <c r="P6" s="4" t="s">
        <v>20</v>
      </c>
      <c r="Q6" s="4" t="s">
        <v>78</v>
      </c>
      <c r="R6" s="4" t="s">
        <v>113</v>
      </c>
      <c r="S6" s="4" t="s">
        <v>86</v>
      </c>
    </row>
    <row r="7" spans="1:19" x14ac:dyDescent="0.25">
      <c r="A7" s="9">
        <v>44858</v>
      </c>
      <c r="B7" s="9">
        <v>44858</v>
      </c>
      <c r="C7" s="4" t="s">
        <v>110</v>
      </c>
      <c r="D7" s="4" t="s">
        <v>98</v>
      </c>
      <c r="E7" s="4" t="str">
        <f>+VLOOKUP($D7,Sheet1!$C$5:$C$39,1,0)</f>
        <v>00048757</v>
      </c>
      <c r="F7" s="4" t="s">
        <v>35</v>
      </c>
      <c r="G7" s="4" t="s">
        <v>109</v>
      </c>
      <c r="H7" s="4" t="s">
        <v>165</v>
      </c>
      <c r="I7" s="4" t="s">
        <v>132</v>
      </c>
      <c r="J7" s="4" t="s">
        <v>151</v>
      </c>
      <c r="K7" s="2">
        <v>877870</v>
      </c>
      <c r="L7" s="2">
        <v>43894</v>
      </c>
      <c r="M7" s="2">
        <v>66718</v>
      </c>
      <c r="N7" s="2">
        <v>900694</v>
      </c>
      <c r="O7" s="4" t="s">
        <v>76</v>
      </c>
      <c r="P7" s="4" t="s">
        <v>20</v>
      </c>
      <c r="Q7" s="4" t="s">
        <v>78</v>
      </c>
      <c r="R7" s="4"/>
      <c r="S7" s="4" t="s">
        <v>86</v>
      </c>
    </row>
    <row r="8" spans="1:19" x14ac:dyDescent="0.25">
      <c r="A8" s="9">
        <v>44858</v>
      </c>
      <c r="B8" s="9">
        <v>44858</v>
      </c>
      <c r="C8" s="4" t="s">
        <v>3</v>
      </c>
      <c r="D8" s="4" t="s">
        <v>69</v>
      </c>
      <c r="E8" s="4" t="str">
        <f>+VLOOKUP($D8,Sheet1!$C$5:$C$39,1,0)</f>
        <v>00048756</v>
      </c>
      <c r="F8" s="4" t="s">
        <v>35</v>
      </c>
      <c r="G8" s="4" t="s">
        <v>109</v>
      </c>
      <c r="H8" s="4" t="s">
        <v>165</v>
      </c>
      <c r="I8" s="4" t="s">
        <v>115</v>
      </c>
      <c r="J8" s="4" t="s">
        <v>151</v>
      </c>
      <c r="K8" s="2">
        <v>734310</v>
      </c>
      <c r="L8" s="2">
        <v>36716</v>
      </c>
      <c r="M8" s="2">
        <v>55808</v>
      </c>
      <c r="N8" s="2">
        <v>753402</v>
      </c>
      <c r="O8" s="4" t="s">
        <v>76</v>
      </c>
      <c r="P8" s="4" t="s">
        <v>20</v>
      </c>
      <c r="Q8" s="4" t="s">
        <v>78</v>
      </c>
      <c r="R8" s="4"/>
      <c r="S8" s="4" t="s">
        <v>86</v>
      </c>
    </row>
    <row r="9" spans="1:19" x14ac:dyDescent="0.25">
      <c r="A9" s="9">
        <v>44858</v>
      </c>
      <c r="B9" s="9">
        <v>44858</v>
      </c>
      <c r="C9" s="4" t="s">
        <v>38</v>
      </c>
      <c r="D9" s="4" t="s">
        <v>12</v>
      </c>
      <c r="E9" s="4" t="str">
        <f>+VLOOKUP($D9,Sheet1!$C$5:$C$39,1,0)</f>
        <v>00048722</v>
      </c>
      <c r="F9" s="4" t="s">
        <v>35</v>
      </c>
      <c r="G9" s="4" t="s">
        <v>19</v>
      </c>
      <c r="H9" s="4" t="s">
        <v>157</v>
      </c>
      <c r="I9" s="4" t="s">
        <v>131</v>
      </c>
      <c r="J9" s="4" t="s">
        <v>151</v>
      </c>
      <c r="K9" s="2">
        <v>3031280</v>
      </c>
      <c r="L9" s="2">
        <v>151565</v>
      </c>
      <c r="M9" s="2">
        <v>230377</v>
      </c>
      <c r="N9" s="2">
        <v>3110092</v>
      </c>
      <c r="O9" s="4" t="s">
        <v>76</v>
      </c>
      <c r="P9" s="4" t="s">
        <v>20</v>
      </c>
      <c r="Q9" s="4" t="s">
        <v>78</v>
      </c>
      <c r="R9" s="4" t="s">
        <v>113</v>
      </c>
      <c r="S9" s="4" t="s">
        <v>86</v>
      </c>
    </row>
    <row r="10" spans="1:19" x14ac:dyDescent="0.25">
      <c r="A10" s="9">
        <v>44856</v>
      </c>
      <c r="B10" s="9">
        <v>44856</v>
      </c>
      <c r="C10" s="4" t="s">
        <v>31</v>
      </c>
      <c r="D10" s="4" t="s">
        <v>130</v>
      </c>
      <c r="E10" s="4" t="str">
        <f>+VLOOKUP($D10,Sheet1!$C$5:$C$39,1,0)</f>
        <v>00048718</v>
      </c>
      <c r="F10" s="4" t="s">
        <v>35</v>
      </c>
      <c r="G10" s="4" t="s">
        <v>65</v>
      </c>
      <c r="H10" s="4" t="s">
        <v>137</v>
      </c>
      <c r="I10" s="4" t="s">
        <v>52</v>
      </c>
      <c r="J10" s="4" t="s">
        <v>151</v>
      </c>
      <c r="K10" s="2">
        <v>700329</v>
      </c>
      <c r="L10" s="2">
        <v>35017</v>
      </c>
      <c r="M10" s="2">
        <v>53225</v>
      </c>
      <c r="N10" s="2">
        <v>718537</v>
      </c>
      <c r="O10" s="4" t="s">
        <v>76</v>
      </c>
      <c r="P10" s="4" t="s">
        <v>20</v>
      </c>
      <c r="Q10" s="4" t="s">
        <v>78</v>
      </c>
      <c r="R10" s="4" t="s">
        <v>15</v>
      </c>
      <c r="S10" s="4" t="s">
        <v>86</v>
      </c>
    </row>
    <row r="11" spans="1:19" x14ac:dyDescent="0.25">
      <c r="A11" s="9">
        <v>44856</v>
      </c>
      <c r="B11" s="9">
        <v>44856</v>
      </c>
      <c r="C11" s="4" t="s">
        <v>28</v>
      </c>
      <c r="D11" s="4" t="s">
        <v>49</v>
      </c>
      <c r="E11" s="4" t="str">
        <f>+VLOOKUP($D11,Sheet1!$C$5:$C$39,1,0)</f>
        <v>00048716</v>
      </c>
      <c r="F11" s="4" t="s">
        <v>35</v>
      </c>
      <c r="G11" s="4" t="s">
        <v>80</v>
      </c>
      <c r="H11" s="4" t="s">
        <v>50</v>
      </c>
      <c r="I11" s="4" t="s">
        <v>116</v>
      </c>
      <c r="J11" s="4" t="s">
        <v>151</v>
      </c>
      <c r="K11" s="2">
        <v>1705910</v>
      </c>
      <c r="L11" s="2">
        <v>85296</v>
      </c>
      <c r="M11" s="2">
        <v>129649</v>
      </c>
      <c r="N11" s="2">
        <v>1750263</v>
      </c>
      <c r="O11" s="4" t="s">
        <v>76</v>
      </c>
      <c r="P11" s="4" t="s">
        <v>20</v>
      </c>
      <c r="Q11" s="4" t="s">
        <v>78</v>
      </c>
      <c r="R11" s="4" t="s">
        <v>113</v>
      </c>
      <c r="S11" s="4" t="s">
        <v>86</v>
      </c>
    </row>
    <row r="12" spans="1:19" x14ac:dyDescent="0.25">
      <c r="A12" s="9">
        <v>44855</v>
      </c>
      <c r="B12" s="9">
        <v>44855</v>
      </c>
      <c r="C12" s="4" t="s">
        <v>171</v>
      </c>
      <c r="D12" s="4" t="s">
        <v>129</v>
      </c>
      <c r="E12" s="4" t="str">
        <f>+VLOOKUP($D12,Sheet1!$C$5:$C$39,1,0)</f>
        <v>00048574</v>
      </c>
      <c r="F12" s="4" t="s">
        <v>35</v>
      </c>
      <c r="G12" s="4" t="s">
        <v>36</v>
      </c>
      <c r="H12" s="4" t="s">
        <v>84</v>
      </c>
      <c r="I12" s="4" t="s">
        <v>141</v>
      </c>
      <c r="J12" s="4" t="s">
        <v>151</v>
      </c>
      <c r="K12" s="2">
        <v>2087191</v>
      </c>
      <c r="L12" s="2">
        <v>104359</v>
      </c>
      <c r="M12" s="2">
        <v>158627</v>
      </c>
      <c r="N12" s="2">
        <v>2141459</v>
      </c>
      <c r="O12" s="4" t="s">
        <v>76</v>
      </c>
      <c r="P12" s="4" t="s">
        <v>20</v>
      </c>
      <c r="Q12" s="4" t="s">
        <v>78</v>
      </c>
      <c r="R12" s="4" t="s">
        <v>113</v>
      </c>
      <c r="S12" s="4" t="s">
        <v>86</v>
      </c>
    </row>
    <row r="13" spans="1:19" x14ac:dyDescent="0.25">
      <c r="A13" s="9">
        <v>44855</v>
      </c>
      <c r="B13" s="9">
        <v>44855</v>
      </c>
      <c r="C13" s="4" t="s">
        <v>145</v>
      </c>
      <c r="D13" s="4" t="s">
        <v>58</v>
      </c>
      <c r="E13" s="4" t="str">
        <f>+VLOOKUP($D13,Sheet1!$C$5:$C$39,1,0)</f>
        <v>00048573</v>
      </c>
      <c r="F13" s="4" t="s">
        <v>35</v>
      </c>
      <c r="G13" s="4" t="s">
        <v>147</v>
      </c>
      <c r="H13" s="4" t="s">
        <v>70</v>
      </c>
      <c r="I13" s="4" t="s">
        <v>71</v>
      </c>
      <c r="J13" s="4" t="s">
        <v>151</v>
      </c>
      <c r="K13" s="2">
        <v>1325973</v>
      </c>
      <c r="L13" s="2">
        <v>66299</v>
      </c>
      <c r="M13" s="2">
        <v>100774</v>
      </c>
      <c r="N13" s="2">
        <v>1360448</v>
      </c>
      <c r="O13" s="4" t="s">
        <v>76</v>
      </c>
      <c r="P13" s="4" t="s">
        <v>20</v>
      </c>
      <c r="Q13" s="4" t="s">
        <v>78</v>
      </c>
      <c r="R13" s="4" t="s">
        <v>113</v>
      </c>
      <c r="S13" s="4" t="s">
        <v>86</v>
      </c>
    </row>
    <row r="14" spans="1:19" x14ac:dyDescent="0.25">
      <c r="A14" s="9">
        <v>44854</v>
      </c>
      <c r="B14" s="9">
        <v>44854</v>
      </c>
      <c r="C14" s="4" t="s">
        <v>82</v>
      </c>
      <c r="D14" s="4" t="s">
        <v>7</v>
      </c>
      <c r="E14" s="4" t="str">
        <f>+VLOOKUP($D14,Sheet1!$C$5:$C$39,1,0)</f>
        <v>00048541</v>
      </c>
      <c r="F14" s="4" t="s">
        <v>35</v>
      </c>
      <c r="G14" s="4" t="s">
        <v>111</v>
      </c>
      <c r="H14" s="4" t="s">
        <v>40</v>
      </c>
      <c r="I14" s="4" t="s">
        <v>74</v>
      </c>
      <c r="J14" s="4" t="s">
        <v>151</v>
      </c>
      <c r="K14" s="2">
        <v>989159</v>
      </c>
      <c r="L14" s="2">
        <v>49458</v>
      </c>
      <c r="M14" s="2">
        <v>75176</v>
      </c>
      <c r="N14" s="2">
        <v>1014877</v>
      </c>
      <c r="O14" s="4" t="s">
        <v>76</v>
      </c>
      <c r="P14" s="4" t="s">
        <v>20</v>
      </c>
      <c r="Q14" s="4" t="s">
        <v>78</v>
      </c>
      <c r="R14" s="4" t="s">
        <v>113</v>
      </c>
      <c r="S14" s="4" t="s">
        <v>86</v>
      </c>
    </row>
    <row r="15" spans="1:19" x14ac:dyDescent="0.25">
      <c r="A15" s="9">
        <v>44854</v>
      </c>
      <c r="B15" s="9">
        <v>44854</v>
      </c>
      <c r="C15" s="4" t="s">
        <v>106</v>
      </c>
      <c r="D15" s="4" t="s">
        <v>102</v>
      </c>
      <c r="E15" s="4" t="str">
        <f>+VLOOKUP($D15,Sheet1!$C$5:$C$39,1,0)</f>
        <v>00048538</v>
      </c>
      <c r="F15" s="4" t="s">
        <v>35</v>
      </c>
      <c r="G15" s="4" t="s">
        <v>4</v>
      </c>
      <c r="H15" s="4" t="s">
        <v>135</v>
      </c>
      <c r="I15" s="4" t="s">
        <v>160</v>
      </c>
      <c r="J15" s="4" t="s">
        <v>151</v>
      </c>
      <c r="K15" s="2">
        <v>897863</v>
      </c>
      <c r="L15" s="2">
        <v>44894</v>
      </c>
      <c r="M15" s="2">
        <v>68238</v>
      </c>
      <c r="N15" s="2">
        <v>921207</v>
      </c>
      <c r="O15" s="4" t="s">
        <v>76</v>
      </c>
      <c r="P15" s="4" t="s">
        <v>20</v>
      </c>
      <c r="Q15" s="4" t="s">
        <v>78</v>
      </c>
      <c r="R15" s="4" t="s">
        <v>15</v>
      </c>
      <c r="S15" s="4" t="s">
        <v>86</v>
      </c>
    </row>
    <row r="16" spans="1:19" x14ac:dyDescent="0.25">
      <c r="A16" s="9">
        <v>44854</v>
      </c>
      <c r="B16" s="9">
        <v>44854</v>
      </c>
      <c r="C16" s="4" t="s">
        <v>66</v>
      </c>
      <c r="D16" s="4" t="s">
        <v>51</v>
      </c>
      <c r="E16" s="4" t="str">
        <f>+VLOOKUP($D16,Sheet1!$C$5:$C$39,1,0)</f>
        <v>00048439</v>
      </c>
      <c r="F16" s="4" t="s">
        <v>35</v>
      </c>
      <c r="G16" s="4" t="s">
        <v>22</v>
      </c>
      <c r="H16" s="4" t="s">
        <v>133</v>
      </c>
      <c r="I16" s="4" t="s">
        <v>37</v>
      </c>
      <c r="J16" s="4" t="s">
        <v>151</v>
      </c>
      <c r="K16" s="2">
        <v>914955</v>
      </c>
      <c r="L16" s="2">
        <v>45748</v>
      </c>
      <c r="M16" s="2">
        <v>69537</v>
      </c>
      <c r="N16" s="2">
        <v>938744</v>
      </c>
      <c r="O16" s="4" t="s">
        <v>76</v>
      </c>
      <c r="P16" s="4" t="s">
        <v>20</v>
      </c>
      <c r="Q16" s="4" t="s">
        <v>78</v>
      </c>
      <c r="R16" s="4" t="s">
        <v>15</v>
      </c>
      <c r="S16" s="4" t="s">
        <v>86</v>
      </c>
    </row>
    <row r="17" spans="1:19" x14ac:dyDescent="0.25">
      <c r="A17" s="9">
        <v>44851</v>
      </c>
      <c r="B17" s="9">
        <v>44851</v>
      </c>
      <c r="C17" s="4" t="s">
        <v>47</v>
      </c>
      <c r="D17" s="4" t="s">
        <v>68</v>
      </c>
      <c r="E17" s="4" t="str">
        <f>+VLOOKUP($D17,Sheet1!$C$5:$C$39,1,0)</f>
        <v>00047782</v>
      </c>
      <c r="F17" s="4" t="s">
        <v>35</v>
      </c>
      <c r="G17" s="4" t="s">
        <v>161</v>
      </c>
      <c r="H17" s="4" t="s">
        <v>13</v>
      </c>
      <c r="I17" s="4" t="s">
        <v>27</v>
      </c>
      <c r="J17" s="4" t="s">
        <v>151</v>
      </c>
      <c r="K17" s="2">
        <v>4721040</v>
      </c>
      <c r="L17" s="2">
        <v>552567</v>
      </c>
      <c r="M17" s="2">
        <v>333478</v>
      </c>
      <c r="N17" s="2">
        <v>4501951</v>
      </c>
      <c r="O17" s="4" t="s">
        <v>76</v>
      </c>
      <c r="P17" s="4" t="s">
        <v>20</v>
      </c>
      <c r="Q17" s="4" t="s">
        <v>78</v>
      </c>
      <c r="R17" s="4"/>
      <c r="S17" s="4" t="s">
        <v>86</v>
      </c>
    </row>
    <row r="18" spans="1:19" x14ac:dyDescent="0.25">
      <c r="A18" s="9">
        <v>44851</v>
      </c>
      <c r="B18" s="9">
        <v>44851</v>
      </c>
      <c r="C18" s="4" t="s">
        <v>142</v>
      </c>
      <c r="D18" s="4" t="s">
        <v>172</v>
      </c>
      <c r="E18" s="4" t="str">
        <f>+VLOOKUP($D18,Sheet1!$C$5:$C$39,1,0)</f>
        <v>00047771</v>
      </c>
      <c r="F18" s="4" t="s">
        <v>35</v>
      </c>
      <c r="G18" s="4" t="s">
        <v>75</v>
      </c>
      <c r="H18" s="4" t="s">
        <v>53</v>
      </c>
      <c r="I18" s="4" t="s">
        <v>122</v>
      </c>
      <c r="J18" s="4" t="s">
        <v>151</v>
      </c>
      <c r="K18" s="2">
        <v>1665870</v>
      </c>
      <c r="L18" s="2">
        <v>83294</v>
      </c>
      <c r="M18" s="2">
        <v>126606</v>
      </c>
      <c r="N18" s="2">
        <v>1709182</v>
      </c>
      <c r="O18" s="4" t="s">
        <v>76</v>
      </c>
      <c r="P18" s="4" t="s">
        <v>20</v>
      </c>
      <c r="Q18" s="4" t="s">
        <v>78</v>
      </c>
      <c r="R18" s="4"/>
      <c r="S18" s="4" t="s">
        <v>86</v>
      </c>
    </row>
    <row r="19" spans="1:19" x14ac:dyDescent="0.25">
      <c r="A19" s="9">
        <v>44849</v>
      </c>
      <c r="B19" s="9">
        <v>44849</v>
      </c>
      <c r="C19" s="4" t="s">
        <v>56</v>
      </c>
      <c r="D19" s="4" t="s">
        <v>164</v>
      </c>
      <c r="E19" s="4" t="str">
        <f>+VLOOKUP($D19,Sheet1!$C$5:$C$39,1,0)</f>
        <v>00047759</v>
      </c>
      <c r="F19" s="4" t="s">
        <v>35</v>
      </c>
      <c r="G19" s="4" t="s">
        <v>109</v>
      </c>
      <c r="H19" s="4" t="s">
        <v>165</v>
      </c>
      <c r="I19" s="4" t="s">
        <v>103</v>
      </c>
      <c r="J19" s="4" t="s">
        <v>151</v>
      </c>
      <c r="K19" s="2">
        <v>3211632</v>
      </c>
      <c r="L19" s="2">
        <v>318840</v>
      </c>
      <c r="M19" s="2">
        <v>231423</v>
      </c>
      <c r="N19" s="2">
        <v>3124215</v>
      </c>
      <c r="O19" s="4" t="s">
        <v>76</v>
      </c>
      <c r="P19" s="4" t="s">
        <v>20</v>
      </c>
      <c r="Q19" s="4" t="s">
        <v>78</v>
      </c>
      <c r="R19" s="4"/>
      <c r="S19" s="4" t="s">
        <v>86</v>
      </c>
    </row>
    <row r="20" spans="1:19" x14ac:dyDescent="0.25">
      <c r="A20" s="9">
        <v>44849</v>
      </c>
      <c r="B20" s="9">
        <v>44849</v>
      </c>
      <c r="C20" s="4" t="s">
        <v>107</v>
      </c>
      <c r="D20" s="4" t="s">
        <v>1</v>
      </c>
      <c r="E20" s="4" t="str">
        <f>+VLOOKUP($D20,Sheet1!$C$5:$C$39,1,0)</f>
        <v>00047739</v>
      </c>
      <c r="F20" s="4" t="s">
        <v>35</v>
      </c>
      <c r="G20" s="4" t="s">
        <v>41</v>
      </c>
      <c r="H20" s="4" t="s">
        <v>136</v>
      </c>
      <c r="I20" s="4" t="s">
        <v>154</v>
      </c>
      <c r="J20" s="4" t="s">
        <v>151</v>
      </c>
      <c r="K20" s="2">
        <v>1111240</v>
      </c>
      <c r="L20" s="2">
        <v>55563</v>
      </c>
      <c r="M20" s="2">
        <v>84454</v>
      </c>
      <c r="N20" s="2">
        <v>1140131</v>
      </c>
      <c r="O20" s="4" t="s">
        <v>76</v>
      </c>
      <c r="P20" s="4" t="s">
        <v>20</v>
      </c>
      <c r="Q20" s="4" t="s">
        <v>78</v>
      </c>
      <c r="R20" s="4" t="s">
        <v>113</v>
      </c>
      <c r="S20" s="4" t="s">
        <v>86</v>
      </c>
    </row>
    <row r="21" spans="1:19" x14ac:dyDescent="0.25">
      <c r="A21" s="9">
        <v>44848</v>
      </c>
      <c r="B21" s="9">
        <v>44848</v>
      </c>
      <c r="C21" s="4" t="s">
        <v>45</v>
      </c>
      <c r="D21" s="4" t="s">
        <v>48</v>
      </c>
      <c r="E21" s="4" t="str">
        <f>+VLOOKUP($D21,Sheet1!$C$5:$C$39,1,0)</f>
        <v>00047609</v>
      </c>
      <c r="F21" s="4" t="s">
        <v>35</v>
      </c>
      <c r="G21" s="4" t="s">
        <v>80</v>
      </c>
      <c r="H21" s="4" t="s">
        <v>50</v>
      </c>
      <c r="I21" s="4" t="s">
        <v>42</v>
      </c>
      <c r="J21" s="4" t="s">
        <v>151</v>
      </c>
      <c r="K21" s="2">
        <v>862708</v>
      </c>
      <c r="L21" s="2">
        <v>43135</v>
      </c>
      <c r="M21" s="2">
        <v>65566</v>
      </c>
      <c r="N21" s="2">
        <v>885139</v>
      </c>
      <c r="O21" s="4" t="s">
        <v>76</v>
      </c>
      <c r="P21" s="4" t="s">
        <v>20</v>
      </c>
      <c r="Q21" s="4" t="s">
        <v>78</v>
      </c>
      <c r="R21" s="4" t="s">
        <v>113</v>
      </c>
      <c r="S21" s="4" t="s">
        <v>86</v>
      </c>
    </row>
    <row r="22" spans="1:19" x14ac:dyDescent="0.25">
      <c r="A22" s="9">
        <v>44847</v>
      </c>
      <c r="B22" s="9">
        <v>44847</v>
      </c>
      <c r="C22" s="4" t="s">
        <v>144</v>
      </c>
      <c r="D22" s="4" t="s">
        <v>57</v>
      </c>
      <c r="E22" s="4" t="str">
        <f>+VLOOKUP($D22,Sheet1!$C$5:$C$39,1,0)</f>
        <v>00047521</v>
      </c>
      <c r="F22" s="4" t="s">
        <v>35</v>
      </c>
      <c r="G22" s="4" t="s">
        <v>80</v>
      </c>
      <c r="H22" s="4" t="s">
        <v>50</v>
      </c>
      <c r="I22" s="4" t="s">
        <v>92</v>
      </c>
      <c r="J22" s="4" t="s">
        <v>151</v>
      </c>
      <c r="K22" s="2">
        <v>2727675</v>
      </c>
      <c r="L22" s="2">
        <v>294643</v>
      </c>
      <c r="M22" s="2">
        <v>194643</v>
      </c>
      <c r="N22" s="2">
        <v>2627675</v>
      </c>
      <c r="O22" s="4" t="s">
        <v>76</v>
      </c>
      <c r="P22" s="4" t="s">
        <v>20</v>
      </c>
      <c r="Q22" s="4" t="s">
        <v>78</v>
      </c>
      <c r="R22" s="4" t="s">
        <v>113</v>
      </c>
      <c r="S22" s="4" t="s">
        <v>86</v>
      </c>
    </row>
    <row r="23" spans="1:19" x14ac:dyDescent="0.25">
      <c r="A23" s="9">
        <v>44846</v>
      </c>
      <c r="B23" s="9">
        <v>44846</v>
      </c>
      <c r="C23" s="4" t="s">
        <v>148</v>
      </c>
      <c r="D23" s="4" t="s">
        <v>32</v>
      </c>
      <c r="E23" s="4" t="str">
        <f>+VLOOKUP($D23,Sheet1!$C$5:$C$39,1,0)</f>
        <v>00047107</v>
      </c>
      <c r="F23" s="4" t="s">
        <v>35</v>
      </c>
      <c r="G23" s="4" t="s">
        <v>17</v>
      </c>
      <c r="H23" s="4" t="s">
        <v>73</v>
      </c>
      <c r="I23" s="4" t="s">
        <v>21</v>
      </c>
      <c r="J23" s="4" t="s">
        <v>151</v>
      </c>
      <c r="K23" s="2">
        <v>2838980</v>
      </c>
      <c r="L23" s="2">
        <v>300207</v>
      </c>
      <c r="M23" s="2">
        <v>203102</v>
      </c>
      <c r="N23" s="2">
        <v>2741875</v>
      </c>
      <c r="O23" s="4" t="s">
        <v>76</v>
      </c>
      <c r="P23" s="4" t="s">
        <v>20</v>
      </c>
      <c r="Q23" s="4" t="s">
        <v>78</v>
      </c>
      <c r="R23" s="4" t="s">
        <v>113</v>
      </c>
      <c r="S23" s="4" t="s">
        <v>86</v>
      </c>
    </row>
    <row r="24" spans="1:19" x14ac:dyDescent="0.25">
      <c r="A24" s="9">
        <v>44846</v>
      </c>
      <c r="B24" s="9">
        <v>44846</v>
      </c>
      <c r="C24" s="4" t="s">
        <v>6</v>
      </c>
      <c r="D24" s="4" t="s">
        <v>81</v>
      </c>
      <c r="E24" s="4" t="str">
        <f>+VLOOKUP($D24,Sheet1!$C$5:$C$39,1,0)</f>
        <v>00047106</v>
      </c>
      <c r="F24" s="4" t="s">
        <v>35</v>
      </c>
      <c r="G24" s="4" t="s">
        <v>163</v>
      </c>
      <c r="H24" s="4" t="s">
        <v>136</v>
      </c>
      <c r="I24" s="4" t="s">
        <v>158</v>
      </c>
      <c r="J24" s="4" t="s">
        <v>151</v>
      </c>
      <c r="K24" s="2">
        <v>2046660</v>
      </c>
      <c r="L24" s="2">
        <v>181463</v>
      </c>
      <c r="M24" s="2">
        <v>149216</v>
      </c>
      <c r="N24" s="2">
        <v>2014413</v>
      </c>
      <c r="O24" s="4" t="s">
        <v>76</v>
      </c>
      <c r="P24" s="4" t="s">
        <v>20</v>
      </c>
      <c r="Q24" s="4" t="s">
        <v>78</v>
      </c>
      <c r="R24" s="4" t="s">
        <v>113</v>
      </c>
      <c r="S24" s="4" t="s">
        <v>86</v>
      </c>
    </row>
    <row r="25" spans="1:19" x14ac:dyDescent="0.25">
      <c r="A25" s="9">
        <v>44846</v>
      </c>
      <c r="B25" s="9">
        <v>44846</v>
      </c>
      <c r="C25" s="4" t="s">
        <v>126</v>
      </c>
      <c r="D25" s="4" t="s">
        <v>128</v>
      </c>
      <c r="E25" s="4" t="str">
        <f>+VLOOKUP($D25,Sheet1!$C$5:$C$39,1,0)</f>
        <v>00047104</v>
      </c>
      <c r="F25" s="4" t="s">
        <v>35</v>
      </c>
      <c r="G25" s="4" t="s">
        <v>23</v>
      </c>
      <c r="H25" s="4" t="s">
        <v>162</v>
      </c>
      <c r="I25" s="4" t="s">
        <v>54</v>
      </c>
      <c r="J25" s="4" t="s">
        <v>151</v>
      </c>
      <c r="K25" s="2">
        <v>5477940</v>
      </c>
      <c r="L25" s="2">
        <v>273898</v>
      </c>
      <c r="M25" s="2">
        <v>416323</v>
      </c>
      <c r="N25" s="2">
        <v>5620365</v>
      </c>
      <c r="O25" s="4" t="s">
        <v>76</v>
      </c>
      <c r="P25" s="4" t="s">
        <v>20</v>
      </c>
      <c r="Q25" s="4" t="s">
        <v>78</v>
      </c>
      <c r="R25" s="4"/>
      <c r="S25" s="4" t="s">
        <v>86</v>
      </c>
    </row>
    <row r="26" spans="1:19" x14ac:dyDescent="0.25">
      <c r="A26" s="9">
        <v>44846</v>
      </c>
      <c r="B26" s="9">
        <v>44846</v>
      </c>
      <c r="C26" s="4" t="s">
        <v>138</v>
      </c>
      <c r="D26" s="4" t="s">
        <v>18</v>
      </c>
      <c r="E26" s="4" t="str">
        <f>+VLOOKUP($D26,Sheet1!$C$5:$C$39,1,0)</f>
        <v>00047088</v>
      </c>
      <c r="F26" s="4" t="s">
        <v>35</v>
      </c>
      <c r="G26" s="4" t="s">
        <v>97</v>
      </c>
      <c r="H26" s="4" t="s">
        <v>136</v>
      </c>
      <c r="I26" s="4" t="s">
        <v>33</v>
      </c>
      <c r="J26" s="4" t="s">
        <v>151</v>
      </c>
      <c r="K26" s="2">
        <v>2892539</v>
      </c>
      <c r="L26" s="2">
        <v>223756</v>
      </c>
      <c r="M26" s="2">
        <v>213503</v>
      </c>
      <c r="N26" s="2">
        <v>2882286</v>
      </c>
      <c r="O26" s="4" t="s">
        <v>76</v>
      </c>
      <c r="P26" s="4" t="s">
        <v>20</v>
      </c>
      <c r="Q26" s="4" t="s">
        <v>78</v>
      </c>
      <c r="R26" s="4" t="s">
        <v>15</v>
      </c>
      <c r="S26" s="4" t="s">
        <v>86</v>
      </c>
    </row>
    <row r="27" spans="1:19" x14ac:dyDescent="0.25">
      <c r="A27" s="9">
        <v>44845</v>
      </c>
      <c r="B27" s="9">
        <v>44845</v>
      </c>
      <c r="C27" s="4" t="s">
        <v>105</v>
      </c>
      <c r="D27" s="4" t="s">
        <v>14</v>
      </c>
      <c r="E27" s="4" t="str">
        <f>+VLOOKUP($D27,Sheet1!$C$5:$C$39,1,0)</f>
        <v>00047020</v>
      </c>
      <c r="F27" s="4" t="s">
        <v>35</v>
      </c>
      <c r="G27" s="4" t="s">
        <v>117</v>
      </c>
      <c r="H27" s="4" t="s">
        <v>59</v>
      </c>
      <c r="I27" s="4" t="s">
        <v>11</v>
      </c>
      <c r="J27" s="4" t="s">
        <v>151</v>
      </c>
      <c r="K27" s="2">
        <v>1459214</v>
      </c>
      <c r="L27" s="2">
        <v>120439</v>
      </c>
      <c r="M27" s="2">
        <v>107102</v>
      </c>
      <c r="N27" s="2">
        <v>1445877</v>
      </c>
      <c r="O27" s="4" t="s">
        <v>76</v>
      </c>
      <c r="P27" s="4" t="s">
        <v>20</v>
      </c>
      <c r="Q27" s="4" t="s">
        <v>78</v>
      </c>
      <c r="R27" s="4" t="s">
        <v>15</v>
      </c>
      <c r="S27" s="4" t="s">
        <v>86</v>
      </c>
    </row>
    <row r="28" spans="1:19" x14ac:dyDescent="0.25">
      <c r="A28" s="9">
        <v>44845</v>
      </c>
      <c r="B28" s="9">
        <v>44845</v>
      </c>
      <c r="C28" s="4" t="s">
        <v>9</v>
      </c>
      <c r="D28" s="4" t="s">
        <v>8</v>
      </c>
      <c r="E28" s="4" t="str">
        <f>+VLOOKUP($D28,Sheet1!$C$5:$C$39,1,0)</f>
        <v>00047009</v>
      </c>
      <c r="F28" s="4" t="s">
        <v>35</v>
      </c>
      <c r="G28" s="4" t="s">
        <v>143</v>
      </c>
      <c r="H28" s="4" t="s">
        <v>29</v>
      </c>
      <c r="I28" s="4" t="s">
        <v>43</v>
      </c>
      <c r="J28" s="4" t="s">
        <v>151</v>
      </c>
      <c r="K28" s="2">
        <v>675624</v>
      </c>
      <c r="L28" s="2">
        <v>33781</v>
      </c>
      <c r="M28" s="2">
        <v>51347</v>
      </c>
      <c r="N28" s="2">
        <v>693190</v>
      </c>
      <c r="O28" s="4" t="s">
        <v>76</v>
      </c>
      <c r="P28" s="4" t="s">
        <v>20</v>
      </c>
      <c r="Q28" s="4" t="s">
        <v>78</v>
      </c>
      <c r="R28" s="4" t="s">
        <v>113</v>
      </c>
      <c r="S28" s="4" t="s">
        <v>86</v>
      </c>
    </row>
    <row r="29" spans="1:19" x14ac:dyDescent="0.25">
      <c r="A29" s="9">
        <v>44844</v>
      </c>
      <c r="B29" s="9">
        <v>44844</v>
      </c>
      <c r="C29" s="4" t="s">
        <v>61</v>
      </c>
      <c r="D29" s="4" t="s">
        <v>99</v>
      </c>
      <c r="E29" s="4" t="str">
        <f>+VLOOKUP($D29,Sheet1!$C$5:$C$39,1,0)</f>
        <v>00046985</v>
      </c>
      <c r="F29" s="4" t="s">
        <v>35</v>
      </c>
      <c r="G29" s="4" t="s">
        <v>111</v>
      </c>
      <c r="H29" s="4" t="s">
        <v>40</v>
      </c>
      <c r="I29" s="4" t="s">
        <v>30</v>
      </c>
      <c r="J29" s="4" t="s">
        <v>151</v>
      </c>
      <c r="K29" s="2">
        <v>1110580</v>
      </c>
      <c r="L29" s="2">
        <v>213787</v>
      </c>
      <c r="M29" s="2">
        <v>71743</v>
      </c>
      <c r="N29" s="2">
        <v>968536</v>
      </c>
      <c r="O29" s="4" t="s">
        <v>76</v>
      </c>
      <c r="P29" s="4" t="s">
        <v>20</v>
      </c>
      <c r="Q29" s="4" t="s">
        <v>78</v>
      </c>
      <c r="R29" s="4" t="s">
        <v>113</v>
      </c>
      <c r="S29" s="4" t="s">
        <v>86</v>
      </c>
    </row>
    <row r="30" spans="1:19" x14ac:dyDescent="0.25">
      <c r="A30" s="9">
        <v>44844</v>
      </c>
      <c r="B30" s="9">
        <v>44844</v>
      </c>
      <c r="C30" s="4" t="s">
        <v>67</v>
      </c>
      <c r="D30" s="4" t="s">
        <v>159</v>
      </c>
      <c r="E30" s="4" t="str">
        <f>+VLOOKUP($D30,Sheet1!$C$5:$C$39,1,0)</f>
        <v>00046957</v>
      </c>
      <c r="F30" s="4" t="s">
        <v>35</v>
      </c>
      <c r="G30" s="4" t="s">
        <v>19</v>
      </c>
      <c r="H30" s="4" t="s">
        <v>157</v>
      </c>
      <c r="I30" s="4" t="s">
        <v>89</v>
      </c>
      <c r="J30" s="4" t="s">
        <v>151</v>
      </c>
      <c r="K30" s="2">
        <v>2689721</v>
      </c>
      <c r="L30" s="2">
        <v>371873</v>
      </c>
      <c r="M30" s="2">
        <v>185428</v>
      </c>
      <c r="N30" s="2">
        <v>2503276</v>
      </c>
      <c r="O30" s="4" t="s">
        <v>76</v>
      </c>
      <c r="P30" s="4" t="s">
        <v>20</v>
      </c>
      <c r="Q30" s="4" t="s">
        <v>78</v>
      </c>
      <c r="R30" s="4" t="s">
        <v>113</v>
      </c>
      <c r="S30" s="4" t="s">
        <v>86</v>
      </c>
    </row>
    <row r="31" spans="1:19" x14ac:dyDescent="0.25">
      <c r="A31" s="9">
        <v>44842</v>
      </c>
      <c r="B31" s="9">
        <v>44842</v>
      </c>
      <c r="C31" s="4" t="s">
        <v>87</v>
      </c>
      <c r="D31" s="4" t="s">
        <v>150</v>
      </c>
      <c r="E31" s="4" t="str">
        <f>+VLOOKUP($D31,Sheet1!$C$5:$C$39,1,0)</f>
        <v>00046887</v>
      </c>
      <c r="F31" s="4" t="s">
        <v>35</v>
      </c>
      <c r="G31" s="4" t="s">
        <v>26</v>
      </c>
      <c r="H31" s="4" t="s">
        <v>173</v>
      </c>
      <c r="I31" s="4" t="s">
        <v>156</v>
      </c>
      <c r="J31" s="4" t="s">
        <v>151</v>
      </c>
      <c r="K31" s="2">
        <v>1173355</v>
      </c>
      <c r="L31" s="2">
        <v>137797</v>
      </c>
      <c r="M31" s="2">
        <v>82845</v>
      </c>
      <c r="N31" s="2">
        <v>1118403</v>
      </c>
      <c r="O31" s="4" t="s">
        <v>76</v>
      </c>
      <c r="P31" s="4" t="s">
        <v>20</v>
      </c>
      <c r="Q31" s="4" t="s">
        <v>78</v>
      </c>
      <c r="R31" s="4" t="s">
        <v>113</v>
      </c>
      <c r="S31" s="4" t="s">
        <v>86</v>
      </c>
    </row>
    <row r="32" spans="1:19" x14ac:dyDescent="0.25">
      <c r="A32" s="9">
        <v>44840</v>
      </c>
      <c r="B32" s="9">
        <v>44840</v>
      </c>
      <c r="C32" s="4" t="s">
        <v>93</v>
      </c>
      <c r="D32" s="4" t="s">
        <v>46</v>
      </c>
      <c r="E32" s="4" t="str">
        <f>+VLOOKUP($D32,Sheet1!$C$5:$C$39,1,0)</f>
        <v>00046527</v>
      </c>
      <c r="F32" s="4" t="s">
        <v>35</v>
      </c>
      <c r="G32" s="4" t="s">
        <v>16</v>
      </c>
      <c r="H32" s="4" t="s">
        <v>136</v>
      </c>
      <c r="I32" s="4" t="s">
        <v>100</v>
      </c>
      <c r="J32" s="4" t="s">
        <v>151</v>
      </c>
      <c r="K32" s="2">
        <v>3469740</v>
      </c>
      <c r="L32" s="2">
        <v>648260</v>
      </c>
      <c r="M32" s="2">
        <v>225718</v>
      </c>
      <c r="N32" s="2">
        <v>3047198</v>
      </c>
      <c r="O32" s="4" t="s">
        <v>76</v>
      </c>
      <c r="P32" s="4" t="s">
        <v>20</v>
      </c>
      <c r="Q32" s="4" t="s">
        <v>78</v>
      </c>
      <c r="R32" s="4" t="s">
        <v>113</v>
      </c>
      <c r="S32" s="4" t="s">
        <v>86</v>
      </c>
    </row>
    <row r="33" spans="1:19" x14ac:dyDescent="0.25">
      <c r="A33" s="9">
        <v>44839</v>
      </c>
      <c r="B33" s="9">
        <v>44839</v>
      </c>
      <c r="C33" s="4" t="s">
        <v>121</v>
      </c>
      <c r="D33" s="4" t="s">
        <v>174</v>
      </c>
      <c r="E33" s="4" t="str">
        <f>+VLOOKUP($D33,Sheet1!$C$5:$C$39,1,0)</f>
        <v>00045902</v>
      </c>
      <c r="F33" s="4" t="s">
        <v>35</v>
      </c>
      <c r="G33" s="4" t="s">
        <v>19</v>
      </c>
      <c r="H33" s="4" t="s">
        <v>136</v>
      </c>
      <c r="I33" s="4" t="s">
        <v>152</v>
      </c>
      <c r="J33" s="4" t="s">
        <v>151</v>
      </c>
      <c r="K33" s="2">
        <v>3417520</v>
      </c>
      <c r="L33" s="2">
        <v>329136</v>
      </c>
      <c r="M33" s="2">
        <v>247071</v>
      </c>
      <c r="N33" s="2">
        <v>3335455</v>
      </c>
      <c r="O33" s="4" t="s">
        <v>76</v>
      </c>
      <c r="P33" s="4" t="s">
        <v>20</v>
      </c>
      <c r="Q33" s="4" t="s">
        <v>78</v>
      </c>
      <c r="R33" s="4" t="s">
        <v>113</v>
      </c>
      <c r="S33" s="4" t="s">
        <v>86</v>
      </c>
    </row>
    <row r="34" spans="1:19" x14ac:dyDescent="0.25">
      <c r="A34" s="9">
        <v>44838</v>
      </c>
      <c r="B34" s="9">
        <v>44838</v>
      </c>
      <c r="C34" s="4" t="s">
        <v>146</v>
      </c>
      <c r="D34" s="4" t="s">
        <v>96</v>
      </c>
      <c r="E34" s="4" t="str">
        <f>+VLOOKUP($D34,Sheet1!$C$5:$C$39,1,0)</f>
        <v>00045844</v>
      </c>
      <c r="F34" s="4" t="s">
        <v>35</v>
      </c>
      <c r="G34" s="4" t="s">
        <v>111</v>
      </c>
      <c r="H34" s="4" t="s">
        <v>136</v>
      </c>
      <c r="I34" s="4" t="s">
        <v>104</v>
      </c>
      <c r="J34" s="4" t="s">
        <v>151</v>
      </c>
      <c r="K34" s="2">
        <v>1256493</v>
      </c>
      <c r="L34" s="2">
        <v>141954</v>
      </c>
      <c r="M34" s="2">
        <v>89163</v>
      </c>
      <c r="N34" s="2">
        <v>1203702</v>
      </c>
      <c r="O34" s="4" t="s">
        <v>76</v>
      </c>
      <c r="P34" s="4" t="s">
        <v>20</v>
      </c>
      <c r="Q34" s="4" t="s">
        <v>78</v>
      </c>
      <c r="R34" s="4" t="s">
        <v>113</v>
      </c>
      <c r="S34" s="4" t="s">
        <v>86</v>
      </c>
    </row>
    <row r="35" spans="1:19" x14ac:dyDescent="0.25">
      <c r="A35" s="9">
        <v>44838</v>
      </c>
      <c r="B35" s="9">
        <v>44838</v>
      </c>
      <c r="C35" s="4" t="s">
        <v>72</v>
      </c>
      <c r="D35" s="4" t="s">
        <v>167</v>
      </c>
      <c r="E35" s="4" t="str">
        <f>+VLOOKUP($D35,Sheet1!$C$5:$C$39,1,0)</f>
        <v>00045796</v>
      </c>
      <c r="F35" s="4" t="s">
        <v>35</v>
      </c>
      <c r="G35" s="4" t="s">
        <v>95</v>
      </c>
      <c r="H35" s="4" t="s">
        <v>136</v>
      </c>
      <c r="I35" s="4" t="s">
        <v>94</v>
      </c>
      <c r="J35" s="4" t="s">
        <v>151</v>
      </c>
      <c r="K35" s="2">
        <v>1839297</v>
      </c>
      <c r="L35" s="2">
        <v>171093</v>
      </c>
      <c r="M35" s="2">
        <v>133456</v>
      </c>
      <c r="N35" s="2">
        <v>1801660</v>
      </c>
      <c r="O35" s="4" t="s">
        <v>76</v>
      </c>
      <c r="P35" s="4" t="s">
        <v>20</v>
      </c>
      <c r="Q35" s="4" t="s">
        <v>78</v>
      </c>
      <c r="R35" s="4" t="s">
        <v>113</v>
      </c>
      <c r="S35" s="4" t="s">
        <v>86</v>
      </c>
    </row>
    <row r="36" spans="1:19" x14ac:dyDescent="0.25">
      <c r="A36" s="9">
        <v>44837</v>
      </c>
      <c r="B36" s="9">
        <v>44837</v>
      </c>
      <c r="C36" s="4" t="s">
        <v>140</v>
      </c>
      <c r="D36" s="4" t="s">
        <v>85</v>
      </c>
      <c r="E36" s="4" t="str">
        <f>+VLOOKUP($D36,Sheet1!$C$5:$C$39,1,0)</f>
        <v>00045756</v>
      </c>
      <c r="F36" s="4" t="s">
        <v>35</v>
      </c>
      <c r="G36" s="4" t="s">
        <v>80</v>
      </c>
      <c r="H36" s="4" t="s">
        <v>136</v>
      </c>
      <c r="I36" s="4" t="s">
        <v>127</v>
      </c>
      <c r="J36" s="4" t="s">
        <v>151</v>
      </c>
      <c r="K36" s="2">
        <v>2544318</v>
      </c>
      <c r="L36" s="2">
        <v>222171</v>
      </c>
      <c r="M36" s="2">
        <v>185772</v>
      </c>
      <c r="N36" s="2">
        <v>2507919</v>
      </c>
      <c r="O36" s="4" t="s">
        <v>76</v>
      </c>
      <c r="P36" s="4" t="s">
        <v>20</v>
      </c>
      <c r="Q36" s="4" t="s">
        <v>78</v>
      </c>
      <c r="R36" s="4" t="s">
        <v>113</v>
      </c>
      <c r="S36" s="4" t="s">
        <v>86</v>
      </c>
    </row>
    <row r="37" spans="1:19" x14ac:dyDescent="0.25">
      <c r="A37" s="9">
        <v>44837</v>
      </c>
      <c r="B37" s="9">
        <v>44837</v>
      </c>
      <c r="C37" s="4" t="s">
        <v>125</v>
      </c>
      <c r="D37" s="4" t="s">
        <v>44</v>
      </c>
      <c r="E37" s="4" t="str">
        <f>+VLOOKUP($D37,Sheet1!$C$5:$C$39,1,0)</f>
        <v>00045748</v>
      </c>
      <c r="F37" s="4" t="s">
        <v>35</v>
      </c>
      <c r="G37" s="4" t="s">
        <v>22</v>
      </c>
      <c r="H37" s="4" t="s">
        <v>136</v>
      </c>
      <c r="I37" s="4" t="s">
        <v>88</v>
      </c>
      <c r="J37" s="4" t="s">
        <v>151</v>
      </c>
      <c r="K37" s="2">
        <v>1447527</v>
      </c>
      <c r="L37" s="2">
        <v>104028</v>
      </c>
      <c r="M37" s="2">
        <v>107480</v>
      </c>
      <c r="N37" s="2">
        <v>1450979</v>
      </c>
      <c r="O37" s="4" t="s">
        <v>76</v>
      </c>
      <c r="P37" s="4" t="s">
        <v>20</v>
      </c>
      <c r="Q37" s="4" t="s">
        <v>78</v>
      </c>
      <c r="R37" s="4" t="s">
        <v>15</v>
      </c>
      <c r="S37" s="4" t="s">
        <v>86</v>
      </c>
    </row>
    <row r="38" spans="1:19" x14ac:dyDescent="0.25">
      <c r="A38" s="5" t="s">
        <v>166</v>
      </c>
      <c r="E38" s="4"/>
      <c r="K38" s="21">
        <f>+SUM(K3:K37)</f>
        <v>66814082</v>
      </c>
      <c r="L38" s="21">
        <f>+SUM(L3:L37)</f>
        <v>5730411</v>
      </c>
      <c r="M38" s="21">
        <f>+SUM(M3:M37)</f>
        <v>4886695</v>
      </c>
      <c r="N38" s="8">
        <f>+SUM(N3:N37)</f>
        <v>65970366</v>
      </c>
    </row>
    <row r="39" spans="1:19" x14ac:dyDescent="0.25">
      <c r="E39" s="4"/>
      <c r="N39" s="6">
        <f>+N38-Sheet1!J4</f>
        <v>0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E028-32F6-4343-BFF0-E36E4D6F4995}">
  <dimension ref="A1:K39"/>
  <sheetViews>
    <sheetView topLeftCell="A22" workbookViewId="0">
      <selection activeCell="D5" sqref="D5:D39"/>
    </sheetView>
  </sheetViews>
  <sheetFormatPr defaultRowHeight="15" x14ac:dyDescent="0.25"/>
  <cols>
    <col min="4" max="4" width="9.140625" style="13"/>
    <col min="10" max="10" width="17.42578125" customWidth="1"/>
  </cols>
  <sheetData>
    <row r="1" spans="1:11" ht="18.75" x14ac:dyDescent="0.3">
      <c r="A1" s="11" t="s">
        <v>175</v>
      </c>
      <c r="B1" s="11"/>
      <c r="C1" s="11"/>
      <c r="D1" s="11"/>
      <c r="E1" s="11"/>
      <c r="F1" s="11"/>
      <c r="G1" s="11"/>
      <c r="H1" s="11"/>
      <c r="I1" s="11"/>
      <c r="J1" s="11"/>
      <c r="K1" s="13"/>
    </row>
    <row r="2" spans="1:11" x14ac:dyDescent="0.25">
      <c r="A2" s="12" t="s">
        <v>176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42" x14ac:dyDescent="0.25">
      <c r="A3" s="13"/>
      <c r="B3" s="15" t="s">
        <v>177</v>
      </c>
      <c r="C3" s="20" t="s">
        <v>0</v>
      </c>
      <c r="D3" s="20"/>
      <c r="E3" s="20" t="s">
        <v>155</v>
      </c>
      <c r="F3" s="20" t="s">
        <v>120</v>
      </c>
      <c r="G3" s="17" t="s">
        <v>178</v>
      </c>
      <c r="H3" s="20" t="s">
        <v>179</v>
      </c>
      <c r="I3" s="17" t="s">
        <v>180</v>
      </c>
      <c r="J3" s="20" t="s">
        <v>181</v>
      </c>
      <c r="K3" s="20" t="s">
        <v>182</v>
      </c>
    </row>
    <row r="4" spans="1:11" x14ac:dyDescent="0.25">
      <c r="A4" s="14" t="s">
        <v>183</v>
      </c>
      <c r="B4" s="13"/>
      <c r="C4" s="13"/>
      <c r="E4" s="13"/>
      <c r="F4" s="13"/>
      <c r="G4" s="21">
        <f>+SUM(G5:G39)</f>
        <v>61083671</v>
      </c>
      <c r="H4" s="13"/>
      <c r="I4" s="21">
        <f>+SUM(I5:I39)</f>
        <v>4886695</v>
      </c>
      <c r="J4" s="22">
        <f>+I4+G4</f>
        <v>65970366</v>
      </c>
      <c r="K4" s="13"/>
    </row>
    <row r="5" spans="1:11" x14ac:dyDescent="0.25">
      <c r="A5" s="13"/>
      <c r="B5" s="19">
        <v>44837</v>
      </c>
      <c r="C5" s="23" t="s">
        <v>44</v>
      </c>
      <c r="D5" s="23" t="str">
        <f>+VLOOKUP($C5,Ban_hang!$D$3:$D$37,1,0)</f>
        <v>00045748</v>
      </c>
      <c r="E5" s="23" t="s">
        <v>35</v>
      </c>
      <c r="F5" s="23" t="s">
        <v>88</v>
      </c>
      <c r="G5" s="16">
        <v>1343499</v>
      </c>
      <c r="H5" s="18" t="s">
        <v>184</v>
      </c>
      <c r="I5" s="16">
        <v>107480</v>
      </c>
      <c r="J5" s="23" t="s">
        <v>136</v>
      </c>
      <c r="K5" s="23" t="s">
        <v>185</v>
      </c>
    </row>
    <row r="6" spans="1:11" x14ac:dyDescent="0.25">
      <c r="A6" s="13"/>
      <c r="B6" s="19">
        <v>44837</v>
      </c>
      <c r="C6" s="23" t="s">
        <v>85</v>
      </c>
      <c r="D6" s="23" t="str">
        <f>+VLOOKUP($C6,Ban_hang!$D$3:$D$37,1,0)</f>
        <v>00045756</v>
      </c>
      <c r="E6" s="23" t="s">
        <v>35</v>
      </c>
      <c r="F6" s="23" t="s">
        <v>127</v>
      </c>
      <c r="G6" s="16">
        <v>2322147</v>
      </c>
      <c r="H6" s="18" t="s">
        <v>184</v>
      </c>
      <c r="I6" s="16">
        <v>185772</v>
      </c>
      <c r="J6" s="23" t="s">
        <v>136</v>
      </c>
      <c r="K6" s="23" t="s">
        <v>185</v>
      </c>
    </row>
    <row r="7" spans="1:11" x14ac:dyDescent="0.25">
      <c r="A7" s="13"/>
      <c r="B7" s="19">
        <v>44838</v>
      </c>
      <c r="C7" s="23" t="s">
        <v>167</v>
      </c>
      <c r="D7" s="23" t="str">
        <f>+VLOOKUP($C7,Ban_hang!$D$3:$D$37,1,0)</f>
        <v>00045796</v>
      </c>
      <c r="E7" s="23" t="s">
        <v>35</v>
      </c>
      <c r="F7" s="23" t="s">
        <v>94</v>
      </c>
      <c r="G7" s="16">
        <v>1668204</v>
      </c>
      <c r="H7" s="18" t="s">
        <v>184</v>
      </c>
      <c r="I7" s="16">
        <v>133456</v>
      </c>
      <c r="J7" s="23" t="s">
        <v>136</v>
      </c>
      <c r="K7" s="23" t="s">
        <v>185</v>
      </c>
    </row>
    <row r="8" spans="1:11" x14ac:dyDescent="0.25">
      <c r="A8" s="13"/>
      <c r="B8" s="19">
        <v>44838</v>
      </c>
      <c r="C8" s="23" t="s">
        <v>96</v>
      </c>
      <c r="D8" s="23" t="str">
        <f>+VLOOKUP($C8,Ban_hang!$D$3:$D$37,1,0)</f>
        <v>00045844</v>
      </c>
      <c r="E8" s="23" t="s">
        <v>35</v>
      </c>
      <c r="F8" s="23" t="s">
        <v>104</v>
      </c>
      <c r="G8" s="16">
        <v>1114539</v>
      </c>
      <c r="H8" s="18" t="s">
        <v>184</v>
      </c>
      <c r="I8" s="16">
        <v>89163</v>
      </c>
      <c r="J8" s="23" t="s">
        <v>136</v>
      </c>
      <c r="K8" s="23" t="s">
        <v>185</v>
      </c>
    </row>
    <row r="9" spans="1:11" x14ac:dyDescent="0.25">
      <c r="A9" s="13"/>
      <c r="B9" s="19">
        <v>44839</v>
      </c>
      <c r="C9" s="23" t="s">
        <v>174</v>
      </c>
      <c r="D9" s="23" t="str">
        <f>+VLOOKUP($C9,Ban_hang!$D$3:$D$37,1,0)</f>
        <v>00045902</v>
      </c>
      <c r="E9" s="23" t="s">
        <v>35</v>
      </c>
      <c r="F9" s="23" t="s">
        <v>152</v>
      </c>
      <c r="G9" s="16">
        <v>3088384</v>
      </c>
      <c r="H9" s="18" t="s">
        <v>184</v>
      </c>
      <c r="I9" s="16">
        <v>247071</v>
      </c>
      <c r="J9" s="23" t="s">
        <v>136</v>
      </c>
      <c r="K9" s="23" t="s">
        <v>185</v>
      </c>
    </row>
    <row r="10" spans="1:11" x14ac:dyDescent="0.25">
      <c r="A10" s="13"/>
      <c r="B10" s="19">
        <v>44840</v>
      </c>
      <c r="C10" s="23" t="s">
        <v>46</v>
      </c>
      <c r="D10" s="23" t="str">
        <f>+VLOOKUP($C10,Ban_hang!$D$3:$D$37,1,0)</f>
        <v>00046527</v>
      </c>
      <c r="E10" s="23" t="s">
        <v>35</v>
      </c>
      <c r="F10" s="23" t="s">
        <v>100</v>
      </c>
      <c r="G10" s="16">
        <v>2821480</v>
      </c>
      <c r="H10" s="18" t="s">
        <v>184</v>
      </c>
      <c r="I10" s="16">
        <v>225718</v>
      </c>
      <c r="J10" s="23" t="s">
        <v>136</v>
      </c>
      <c r="K10" s="23" t="s">
        <v>185</v>
      </c>
    </row>
    <row r="11" spans="1:11" x14ac:dyDescent="0.25">
      <c r="A11" s="13"/>
      <c r="B11" s="19">
        <v>44842</v>
      </c>
      <c r="C11" s="23" t="s">
        <v>150</v>
      </c>
      <c r="D11" s="23" t="str">
        <f>+VLOOKUP($C11,Ban_hang!$D$3:$D$37,1,0)</f>
        <v>00046887</v>
      </c>
      <c r="E11" s="23" t="s">
        <v>35</v>
      </c>
      <c r="F11" s="23" t="s">
        <v>156</v>
      </c>
      <c r="G11" s="16">
        <v>1035558</v>
      </c>
      <c r="H11" s="18" t="s">
        <v>184</v>
      </c>
      <c r="I11" s="16">
        <v>82845</v>
      </c>
      <c r="J11" s="23" t="s">
        <v>136</v>
      </c>
      <c r="K11" s="23" t="s">
        <v>185</v>
      </c>
    </row>
    <row r="12" spans="1:11" x14ac:dyDescent="0.25">
      <c r="A12" s="13"/>
      <c r="B12" s="19">
        <v>44844</v>
      </c>
      <c r="C12" s="23" t="s">
        <v>159</v>
      </c>
      <c r="D12" s="23" t="str">
        <f>+VLOOKUP($C12,Ban_hang!$D$3:$D$37,1,0)</f>
        <v>00046957</v>
      </c>
      <c r="E12" s="23" t="s">
        <v>35</v>
      </c>
      <c r="F12" s="23" t="s">
        <v>89</v>
      </c>
      <c r="G12" s="16">
        <v>2317848</v>
      </c>
      <c r="H12" s="18" t="s">
        <v>184</v>
      </c>
      <c r="I12" s="16">
        <v>185428</v>
      </c>
      <c r="J12" s="23" t="s">
        <v>136</v>
      </c>
      <c r="K12" s="23" t="s">
        <v>185</v>
      </c>
    </row>
    <row r="13" spans="1:11" x14ac:dyDescent="0.25">
      <c r="A13" s="13"/>
      <c r="B13" s="19">
        <v>44844</v>
      </c>
      <c r="C13" s="23" t="s">
        <v>99</v>
      </c>
      <c r="D13" s="23" t="str">
        <f>+VLOOKUP($C13,Ban_hang!$D$3:$D$37,1,0)</f>
        <v>00046985</v>
      </c>
      <c r="E13" s="23" t="s">
        <v>35</v>
      </c>
      <c r="F13" s="23" t="s">
        <v>30</v>
      </c>
      <c r="G13" s="16">
        <v>896793</v>
      </c>
      <c r="H13" s="18" t="s">
        <v>184</v>
      </c>
      <c r="I13" s="16">
        <v>71743</v>
      </c>
      <c r="J13" s="23" t="s">
        <v>136</v>
      </c>
      <c r="K13" s="23" t="s">
        <v>185</v>
      </c>
    </row>
    <row r="14" spans="1:11" x14ac:dyDescent="0.25">
      <c r="A14" s="13"/>
      <c r="B14" s="19">
        <v>44845</v>
      </c>
      <c r="C14" s="23" t="s">
        <v>8</v>
      </c>
      <c r="D14" s="23" t="str">
        <f>+VLOOKUP($C14,Ban_hang!$D$3:$D$37,1,0)</f>
        <v>00047009</v>
      </c>
      <c r="E14" s="23" t="s">
        <v>35</v>
      </c>
      <c r="F14" s="23" t="s">
        <v>43</v>
      </c>
      <c r="G14" s="16">
        <v>641843</v>
      </c>
      <c r="H14" s="18" t="s">
        <v>184</v>
      </c>
      <c r="I14" s="16">
        <v>51347</v>
      </c>
      <c r="J14" s="23" t="s">
        <v>136</v>
      </c>
      <c r="K14" s="23" t="s">
        <v>185</v>
      </c>
    </row>
    <row r="15" spans="1:11" x14ac:dyDescent="0.25">
      <c r="A15" s="13"/>
      <c r="B15" s="19">
        <v>44845</v>
      </c>
      <c r="C15" s="23" t="s">
        <v>14</v>
      </c>
      <c r="D15" s="23" t="str">
        <f>+VLOOKUP($C15,Ban_hang!$D$3:$D$37,1,0)</f>
        <v>00047020</v>
      </c>
      <c r="E15" s="23" t="s">
        <v>35</v>
      </c>
      <c r="F15" s="23" t="s">
        <v>11</v>
      </c>
      <c r="G15" s="16">
        <v>1338775</v>
      </c>
      <c r="H15" s="18" t="s">
        <v>184</v>
      </c>
      <c r="I15" s="16">
        <v>107102</v>
      </c>
      <c r="J15" s="23" t="s">
        <v>136</v>
      </c>
      <c r="K15" s="23" t="s">
        <v>185</v>
      </c>
    </row>
    <row r="16" spans="1:11" x14ac:dyDescent="0.25">
      <c r="A16" s="13"/>
      <c r="B16" s="19">
        <v>44846</v>
      </c>
      <c r="C16" s="23" t="s">
        <v>18</v>
      </c>
      <c r="D16" s="23" t="str">
        <f>+VLOOKUP($C16,Ban_hang!$D$3:$D$37,1,0)</f>
        <v>00047088</v>
      </c>
      <c r="E16" s="23" t="s">
        <v>35</v>
      </c>
      <c r="F16" s="23" t="s">
        <v>33</v>
      </c>
      <c r="G16" s="16">
        <v>2668783</v>
      </c>
      <c r="H16" s="18" t="s">
        <v>184</v>
      </c>
      <c r="I16" s="16">
        <v>213503</v>
      </c>
      <c r="J16" s="23" t="s">
        <v>136</v>
      </c>
      <c r="K16" s="23" t="s">
        <v>185</v>
      </c>
    </row>
    <row r="17" spans="2:11" x14ac:dyDescent="0.25">
      <c r="B17" s="19">
        <v>44846</v>
      </c>
      <c r="C17" s="23" t="s">
        <v>128</v>
      </c>
      <c r="D17" s="23" t="str">
        <f>+VLOOKUP($C17,Ban_hang!$D$3:$D$37,1,0)</f>
        <v>00047104</v>
      </c>
      <c r="E17" s="23" t="s">
        <v>35</v>
      </c>
      <c r="F17" s="23" t="s">
        <v>54</v>
      </c>
      <c r="G17" s="16">
        <v>5204042</v>
      </c>
      <c r="H17" s="18" t="s">
        <v>184</v>
      </c>
      <c r="I17" s="16">
        <v>416323</v>
      </c>
      <c r="J17" s="23" t="s">
        <v>136</v>
      </c>
      <c r="K17" s="23" t="s">
        <v>185</v>
      </c>
    </row>
    <row r="18" spans="2:11" x14ac:dyDescent="0.25">
      <c r="B18" s="19">
        <v>44846</v>
      </c>
      <c r="C18" s="23" t="s">
        <v>81</v>
      </c>
      <c r="D18" s="23" t="str">
        <f>+VLOOKUP($C18,Ban_hang!$D$3:$D$37,1,0)</f>
        <v>00047106</v>
      </c>
      <c r="E18" s="23" t="s">
        <v>35</v>
      </c>
      <c r="F18" s="23" t="s">
        <v>158</v>
      </c>
      <c r="G18" s="16">
        <v>1865197</v>
      </c>
      <c r="H18" s="18" t="s">
        <v>184</v>
      </c>
      <c r="I18" s="16">
        <v>149216</v>
      </c>
      <c r="J18" s="23" t="s">
        <v>136</v>
      </c>
      <c r="K18" s="23" t="s">
        <v>185</v>
      </c>
    </row>
    <row r="19" spans="2:11" x14ac:dyDescent="0.25">
      <c r="B19" s="19">
        <v>44846</v>
      </c>
      <c r="C19" s="23" t="s">
        <v>32</v>
      </c>
      <c r="D19" s="23" t="str">
        <f>+VLOOKUP($C19,Ban_hang!$D$3:$D$37,1,0)</f>
        <v>00047107</v>
      </c>
      <c r="E19" s="23" t="s">
        <v>35</v>
      </c>
      <c r="F19" s="23" t="s">
        <v>21</v>
      </c>
      <c r="G19" s="16">
        <v>2538773</v>
      </c>
      <c r="H19" s="18" t="s">
        <v>184</v>
      </c>
      <c r="I19" s="16">
        <v>203102</v>
      </c>
      <c r="J19" s="23" t="s">
        <v>136</v>
      </c>
      <c r="K19" s="23" t="s">
        <v>185</v>
      </c>
    </row>
    <row r="20" spans="2:11" x14ac:dyDescent="0.25">
      <c r="B20" s="19">
        <v>44847</v>
      </c>
      <c r="C20" s="23" t="s">
        <v>57</v>
      </c>
      <c r="D20" s="23" t="str">
        <f>+VLOOKUP($C20,Ban_hang!$D$3:$D$37,1,0)</f>
        <v>00047521</v>
      </c>
      <c r="E20" s="23" t="s">
        <v>35</v>
      </c>
      <c r="F20" s="23" t="s">
        <v>92</v>
      </c>
      <c r="G20" s="16">
        <v>2433032</v>
      </c>
      <c r="H20" s="18" t="s">
        <v>184</v>
      </c>
      <c r="I20" s="16">
        <v>194643</v>
      </c>
      <c r="J20" s="23" t="s">
        <v>136</v>
      </c>
      <c r="K20" s="23" t="s">
        <v>185</v>
      </c>
    </row>
    <row r="21" spans="2:11" x14ac:dyDescent="0.25">
      <c r="B21" s="19">
        <v>44848</v>
      </c>
      <c r="C21" s="23" t="s">
        <v>48</v>
      </c>
      <c r="D21" s="23" t="str">
        <f>+VLOOKUP($C21,Ban_hang!$D$3:$D$37,1,0)</f>
        <v>00047609</v>
      </c>
      <c r="E21" s="23" t="s">
        <v>35</v>
      </c>
      <c r="F21" s="23" t="s">
        <v>42</v>
      </c>
      <c r="G21" s="16">
        <v>819573</v>
      </c>
      <c r="H21" s="18" t="s">
        <v>184</v>
      </c>
      <c r="I21" s="16">
        <v>65566</v>
      </c>
      <c r="J21" s="23" t="s">
        <v>136</v>
      </c>
      <c r="K21" s="23" t="s">
        <v>185</v>
      </c>
    </row>
    <row r="22" spans="2:11" x14ac:dyDescent="0.25">
      <c r="B22" s="19">
        <v>44849</v>
      </c>
      <c r="C22" s="23" t="s">
        <v>1</v>
      </c>
      <c r="D22" s="23" t="str">
        <f>+VLOOKUP($C22,Ban_hang!$D$3:$D$37,1,0)</f>
        <v>00047739</v>
      </c>
      <c r="E22" s="23" t="s">
        <v>35</v>
      </c>
      <c r="F22" s="23" t="s">
        <v>154</v>
      </c>
      <c r="G22" s="16">
        <v>1055677</v>
      </c>
      <c r="H22" s="18" t="s">
        <v>184</v>
      </c>
      <c r="I22" s="16">
        <v>84454</v>
      </c>
      <c r="J22" s="23" t="s">
        <v>136</v>
      </c>
      <c r="K22" s="23" t="s">
        <v>185</v>
      </c>
    </row>
    <row r="23" spans="2:11" x14ac:dyDescent="0.25">
      <c r="B23" s="19">
        <v>44849</v>
      </c>
      <c r="C23" s="23" t="s">
        <v>164</v>
      </c>
      <c r="D23" s="23" t="str">
        <f>+VLOOKUP($C23,Ban_hang!$D$3:$D$37,1,0)</f>
        <v>00047759</v>
      </c>
      <c r="E23" s="23" t="s">
        <v>35</v>
      </c>
      <c r="F23" s="23" t="s">
        <v>103</v>
      </c>
      <c r="G23" s="16">
        <v>2892792</v>
      </c>
      <c r="H23" s="18" t="s">
        <v>184</v>
      </c>
      <c r="I23" s="16">
        <v>231423</v>
      </c>
      <c r="J23" s="23" t="s">
        <v>136</v>
      </c>
      <c r="K23" s="23" t="s">
        <v>185</v>
      </c>
    </row>
    <row r="24" spans="2:11" x14ac:dyDescent="0.25">
      <c r="B24" s="19">
        <v>44851</v>
      </c>
      <c r="C24" s="23" t="s">
        <v>172</v>
      </c>
      <c r="D24" s="23" t="str">
        <f>+VLOOKUP($C24,Ban_hang!$D$3:$D$37,1,0)</f>
        <v>00047771</v>
      </c>
      <c r="E24" s="23" t="s">
        <v>35</v>
      </c>
      <c r="F24" s="23" t="s">
        <v>122</v>
      </c>
      <c r="G24" s="16">
        <v>1582576</v>
      </c>
      <c r="H24" s="18" t="s">
        <v>184</v>
      </c>
      <c r="I24" s="16">
        <v>126606</v>
      </c>
      <c r="J24" s="23" t="s">
        <v>136</v>
      </c>
      <c r="K24" s="23" t="s">
        <v>185</v>
      </c>
    </row>
    <row r="25" spans="2:11" x14ac:dyDescent="0.25">
      <c r="B25" s="19">
        <v>44851</v>
      </c>
      <c r="C25" s="23" t="s">
        <v>68</v>
      </c>
      <c r="D25" s="23" t="str">
        <f>+VLOOKUP($C25,Ban_hang!$D$3:$D$37,1,0)</f>
        <v>00047782</v>
      </c>
      <c r="E25" s="23" t="s">
        <v>35</v>
      </c>
      <c r="F25" s="23" t="s">
        <v>27</v>
      </c>
      <c r="G25" s="16">
        <v>4168473</v>
      </c>
      <c r="H25" s="18" t="s">
        <v>184</v>
      </c>
      <c r="I25" s="16">
        <v>333478</v>
      </c>
      <c r="J25" s="23" t="s">
        <v>136</v>
      </c>
      <c r="K25" s="23" t="s">
        <v>185</v>
      </c>
    </row>
    <row r="26" spans="2:11" x14ac:dyDescent="0.25">
      <c r="B26" s="19">
        <v>44854</v>
      </c>
      <c r="C26" s="23" t="s">
        <v>51</v>
      </c>
      <c r="D26" s="23" t="str">
        <f>+VLOOKUP($C26,Ban_hang!$D$3:$D$37,1,0)</f>
        <v>00048439</v>
      </c>
      <c r="E26" s="23" t="s">
        <v>35</v>
      </c>
      <c r="F26" s="23" t="s">
        <v>37</v>
      </c>
      <c r="G26" s="16">
        <v>869207</v>
      </c>
      <c r="H26" s="18" t="s">
        <v>184</v>
      </c>
      <c r="I26" s="16">
        <v>69537</v>
      </c>
      <c r="J26" s="23" t="s">
        <v>136</v>
      </c>
      <c r="K26" s="23" t="s">
        <v>185</v>
      </c>
    </row>
    <row r="27" spans="2:11" x14ac:dyDescent="0.25">
      <c r="B27" s="19">
        <v>44854</v>
      </c>
      <c r="C27" s="23" t="s">
        <v>102</v>
      </c>
      <c r="D27" s="23" t="str">
        <f>+VLOOKUP($C27,Ban_hang!$D$3:$D$37,1,0)</f>
        <v>00048538</v>
      </c>
      <c r="E27" s="23" t="s">
        <v>35</v>
      </c>
      <c r="F27" s="23" t="s">
        <v>160</v>
      </c>
      <c r="G27" s="16">
        <v>852969</v>
      </c>
      <c r="H27" s="18" t="s">
        <v>184</v>
      </c>
      <c r="I27" s="16">
        <v>68238</v>
      </c>
      <c r="J27" s="23" t="s">
        <v>136</v>
      </c>
      <c r="K27" s="23" t="s">
        <v>185</v>
      </c>
    </row>
    <row r="28" spans="2:11" x14ac:dyDescent="0.25">
      <c r="B28" s="19">
        <v>44854</v>
      </c>
      <c r="C28" s="23" t="s">
        <v>7</v>
      </c>
      <c r="D28" s="23" t="str">
        <f>+VLOOKUP($C28,Ban_hang!$D$3:$D$37,1,0)</f>
        <v>00048541</v>
      </c>
      <c r="E28" s="23" t="s">
        <v>35</v>
      </c>
      <c r="F28" s="23" t="s">
        <v>74</v>
      </c>
      <c r="G28" s="16">
        <v>939701</v>
      </c>
      <c r="H28" s="18" t="s">
        <v>184</v>
      </c>
      <c r="I28" s="16">
        <v>75176</v>
      </c>
      <c r="J28" s="23" t="s">
        <v>136</v>
      </c>
      <c r="K28" s="23" t="s">
        <v>185</v>
      </c>
    </row>
    <row r="29" spans="2:11" x14ac:dyDescent="0.25">
      <c r="B29" s="19">
        <v>44855</v>
      </c>
      <c r="C29" s="23" t="s">
        <v>58</v>
      </c>
      <c r="D29" s="23" t="str">
        <f>+VLOOKUP($C29,Ban_hang!$D$3:$D$37,1,0)</f>
        <v>00048573</v>
      </c>
      <c r="E29" s="23" t="s">
        <v>35</v>
      </c>
      <c r="F29" s="23" t="s">
        <v>71</v>
      </c>
      <c r="G29" s="16">
        <v>1259674</v>
      </c>
      <c r="H29" s="18" t="s">
        <v>184</v>
      </c>
      <c r="I29" s="16">
        <v>100774</v>
      </c>
      <c r="J29" s="23" t="s">
        <v>136</v>
      </c>
      <c r="K29" s="23" t="s">
        <v>185</v>
      </c>
    </row>
    <row r="30" spans="2:11" x14ac:dyDescent="0.25">
      <c r="B30" s="19">
        <v>44855</v>
      </c>
      <c r="C30" s="23" t="s">
        <v>129</v>
      </c>
      <c r="D30" s="23" t="str">
        <f>+VLOOKUP($C30,Ban_hang!$D$3:$D$37,1,0)</f>
        <v>00048574</v>
      </c>
      <c r="E30" s="23" t="s">
        <v>35</v>
      </c>
      <c r="F30" s="23" t="s">
        <v>141</v>
      </c>
      <c r="G30" s="16">
        <v>1982832</v>
      </c>
      <c r="H30" s="18" t="s">
        <v>184</v>
      </c>
      <c r="I30" s="16">
        <v>158627</v>
      </c>
      <c r="J30" s="23" t="s">
        <v>136</v>
      </c>
      <c r="K30" s="23" t="s">
        <v>185</v>
      </c>
    </row>
    <row r="31" spans="2:11" x14ac:dyDescent="0.25">
      <c r="B31" s="19">
        <v>44856</v>
      </c>
      <c r="C31" s="23" t="s">
        <v>49</v>
      </c>
      <c r="D31" s="23" t="str">
        <f>+VLOOKUP($C31,Ban_hang!$D$3:$D$37,1,0)</f>
        <v>00048716</v>
      </c>
      <c r="E31" s="23" t="s">
        <v>35</v>
      </c>
      <c r="F31" s="23" t="s">
        <v>116</v>
      </c>
      <c r="G31" s="16">
        <v>1620614</v>
      </c>
      <c r="H31" s="18" t="s">
        <v>184</v>
      </c>
      <c r="I31" s="16">
        <v>129649</v>
      </c>
      <c r="J31" s="23" t="s">
        <v>136</v>
      </c>
      <c r="K31" s="23" t="s">
        <v>185</v>
      </c>
    </row>
    <row r="32" spans="2:11" x14ac:dyDescent="0.25">
      <c r="B32" s="19">
        <v>44856</v>
      </c>
      <c r="C32" s="23" t="s">
        <v>130</v>
      </c>
      <c r="D32" s="23" t="str">
        <f>+VLOOKUP($C32,Ban_hang!$D$3:$D$37,1,0)</f>
        <v>00048718</v>
      </c>
      <c r="E32" s="23" t="s">
        <v>35</v>
      </c>
      <c r="F32" s="23" t="s">
        <v>52</v>
      </c>
      <c r="G32" s="16">
        <v>665312</v>
      </c>
      <c r="H32" s="18" t="s">
        <v>184</v>
      </c>
      <c r="I32" s="16">
        <v>53225</v>
      </c>
      <c r="J32" s="23" t="s">
        <v>136</v>
      </c>
      <c r="K32" s="23" t="s">
        <v>185</v>
      </c>
    </row>
    <row r="33" spans="2:11" x14ac:dyDescent="0.25">
      <c r="B33" s="19">
        <v>44858</v>
      </c>
      <c r="C33" s="23" t="s">
        <v>12</v>
      </c>
      <c r="D33" s="23" t="str">
        <f>+VLOOKUP($C33,Ban_hang!$D$3:$D$37,1,0)</f>
        <v>00048722</v>
      </c>
      <c r="E33" s="23" t="s">
        <v>35</v>
      </c>
      <c r="F33" s="23" t="s">
        <v>131</v>
      </c>
      <c r="G33" s="16">
        <v>2879715</v>
      </c>
      <c r="H33" s="18" t="s">
        <v>184</v>
      </c>
      <c r="I33" s="16">
        <v>230377</v>
      </c>
      <c r="J33" s="23" t="s">
        <v>136</v>
      </c>
      <c r="K33" s="23" t="s">
        <v>185</v>
      </c>
    </row>
    <row r="34" spans="2:11" x14ac:dyDescent="0.25">
      <c r="B34" s="19">
        <v>44858</v>
      </c>
      <c r="C34" s="23" t="s">
        <v>69</v>
      </c>
      <c r="D34" s="23" t="str">
        <f>+VLOOKUP($C34,Ban_hang!$D$3:$D$37,1,0)</f>
        <v>00048756</v>
      </c>
      <c r="E34" s="23" t="s">
        <v>35</v>
      </c>
      <c r="F34" s="23" t="s">
        <v>115</v>
      </c>
      <c r="G34" s="16">
        <v>697594</v>
      </c>
      <c r="H34" s="18" t="s">
        <v>184</v>
      </c>
      <c r="I34" s="16">
        <v>55808</v>
      </c>
      <c r="J34" s="23" t="s">
        <v>136</v>
      </c>
      <c r="K34" s="23" t="s">
        <v>185</v>
      </c>
    </row>
    <row r="35" spans="2:11" x14ac:dyDescent="0.25">
      <c r="B35" s="19">
        <v>44858</v>
      </c>
      <c r="C35" s="23" t="s">
        <v>98</v>
      </c>
      <c r="D35" s="23" t="str">
        <f>+VLOOKUP($C35,Ban_hang!$D$3:$D$37,1,0)</f>
        <v>00048757</v>
      </c>
      <c r="E35" s="23" t="s">
        <v>35</v>
      </c>
      <c r="F35" s="23" t="s">
        <v>132</v>
      </c>
      <c r="G35" s="16">
        <v>833976</v>
      </c>
      <c r="H35" s="18" t="s">
        <v>184</v>
      </c>
      <c r="I35" s="16">
        <v>66718</v>
      </c>
      <c r="J35" s="23" t="s">
        <v>136</v>
      </c>
      <c r="K35" s="23" t="s">
        <v>185</v>
      </c>
    </row>
    <row r="36" spans="2:11" x14ac:dyDescent="0.25">
      <c r="B36" s="19">
        <v>44860</v>
      </c>
      <c r="C36" s="23" t="s">
        <v>139</v>
      </c>
      <c r="D36" s="23" t="str">
        <f>+VLOOKUP($C36,Ban_hang!$D$3:$D$37,1,0)</f>
        <v>00048888</v>
      </c>
      <c r="E36" s="23" t="s">
        <v>35</v>
      </c>
      <c r="F36" s="23" t="s">
        <v>90</v>
      </c>
      <c r="G36" s="16">
        <v>1055051</v>
      </c>
      <c r="H36" s="18" t="s">
        <v>184</v>
      </c>
      <c r="I36" s="16">
        <v>84404</v>
      </c>
      <c r="J36" s="23" t="s">
        <v>136</v>
      </c>
      <c r="K36" s="23" t="s">
        <v>185</v>
      </c>
    </row>
    <row r="37" spans="2:11" x14ac:dyDescent="0.25">
      <c r="B37" s="19">
        <v>44860</v>
      </c>
      <c r="C37" s="23" t="s">
        <v>77</v>
      </c>
      <c r="D37" s="23" t="str">
        <f>+VLOOKUP($C37,Ban_hang!$D$3:$D$37,1,0)</f>
        <v>00048889</v>
      </c>
      <c r="E37" s="23" t="s">
        <v>35</v>
      </c>
      <c r="F37" s="23" t="s">
        <v>149</v>
      </c>
      <c r="G37" s="16">
        <v>1168896</v>
      </c>
      <c r="H37" s="18" t="s">
        <v>184</v>
      </c>
      <c r="I37" s="16">
        <v>93512</v>
      </c>
      <c r="J37" s="23" t="s">
        <v>136</v>
      </c>
      <c r="K37" s="23" t="s">
        <v>185</v>
      </c>
    </row>
    <row r="38" spans="2:11" x14ac:dyDescent="0.25">
      <c r="B38" s="19">
        <v>44862</v>
      </c>
      <c r="C38" s="23" t="s">
        <v>169</v>
      </c>
      <c r="D38" s="23" t="str">
        <f>+VLOOKUP($C38,Ban_hang!$D$3:$D$37,1,0)</f>
        <v>00049324</v>
      </c>
      <c r="E38" s="23" t="s">
        <v>35</v>
      </c>
      <c r="F38" s="23" t="s">
        <v>10</v>
      </c>
      <c r="G38" s="16">
        <v>814299</v>
      </c>
      <c r="H38" s="18" t="s">
        <v>184</v>
      </c>
      <c r="I38" s="16">
        <v>65144</v>
      </c>
      <c r="J38" s="23" t="s">
        <v>136</v>
      </c>
      <c r="K38" s="23" t="s">
        <v>185</v>
      </c>
    </row>
    <row r="39" spans="2:11" x14ac:dyDescent="0.25">
      <c r="B39" s="19">
        <v>44862</v>
      </c>
      <c r="C39" s="23" t="s">
        <v>64</v>
      </c>
      <c r="D39" s="23" t="str">
        <f>+VLOOKUP($C39,Ban_hang!$D$3:$D$37,1,0)</f>
        <v>00049366</v>
      </c>
      <c r="E39" s="23" t="s">
        <v>35</v>
      </c>
      <c r="F39" s="23" t="s">
        <v>118</v>
      </c>
      <c r="G39" s="16">
        <v>1625843</v>
      </c>
      <c r="H39" s="18" t="s">
        <v>184</v>
      </c>
      <c r="I39" s="16">
        <v>130067</v>
      </c>
      <c r="J39" s="23" t="s">
        <v>136</v>
      </c>
      <c r="K39" s="23" t="s">
        <v>185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2023-02-23T04:23:51Z</dcterms:created>
  <dcterms:modified xsi:type="dcterms:W3CDTF">2023-02-23T04:29:04Z</dcterms:modified>
</cp:coreProperties>
</file>