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7 Chill ( seven )\Công Nợ\"/>
    </mc:Choice>
  </mc:AlternateContent>
  <xr:revisionPtr revIDLastSave="0" documentId="13_ncr:1_{07E739D3-E5AC-4647-A9BB-F0D54A5D44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óa đơn xuất sai" sheetId="6" r:id="rId1"/>
    <sheet name="Tổng Hợp" sheetId="2" r:id="rId2"/>
    <sheet name="Hàng trả" sheetId="3" r:id="rId3"/>
    <sheet name="Sheet3" sheetId="4" r:id="rId4"/>
    <sheet name="Báo cáo" sheetId="1" r:id="rId5"/>
  </sheets>
  <definedNames>
    <definedName name="_xlnm._FilterDatabase" localSheetId="4" hidden="1">'Báo cáo'!$A$4:$L$105</definedName>
    <definedName name="_xlnm._FilterDatabase" localSheetId="2" hidden="1">'Hàng trả'!$A$4:$J$8</definedName>
    <definedName name="_xlnm._FilterDatabase" localSheetId="0" hidden="1">'Hóa đơn xuất sai'!$A$4:$L$25</definedName>
  </definedNames>
  <calcPr calcId="191029"/>
</workbook>
</file>

<file path=xl/calcChain.xml><?xml version="1.0" encoding="utf-8"?>
<calcChain xmlns="http://schemas.openxmlformats.org/spreadsheetml/2006/main">
  <c r="J4" i="6" l="1"/>
  <c r="K4" i="6" s="1"/>
  <c r="H4" i="6"/>
  <c r="I67" i="4" l="1"/>
  <c r="G67" i="4"/>
  <c r="I66" i="4"/>
  <c r="G66" i="4"/>
  <c r="I65" i="4"/>
  <c r="G65" i="4"/>
  <c r="I64" i="4"/>
  <c r="G64" i="4"/>
  <c r="I63" i="4"/>
  <c r="G63" i="4"/>
  <c r="I62" i="4"/>
  <c r="G62" i="4"/>
  <c r="I61" i="4"/>
  <c r="G61" i="4"/>
  <c r="I60" i="4"/>
  <c r="G60" i="4"/>
  <c r="I59" i="4"/>
  <c r="G59" i="4"/>
  <c r="I58" i="4"/>
  <c r="G58" i="4"/>
  <c r="I57" i="4"/>
  <c r="G57" i="4"/>
  <c r="I56" i="4"/>
  <c r="G56" i="4"/>
  <c r="I55" i="4"/>
  <c r="G55" i="4"/>
  <c r="I54" i="4"/>
  <c r="G54" i="4"/>
  <c r="I53" i="4"/>
  <c r="G53" i="4"/>
  <c r="I52" i="4"/>
  <c r="G52" i="4"/>
  <c r="I51" i="4"/>
  <c r="G51" i="4"/>
  <c r="I50" i="4"/>
  <c r="G50" i="4"/>
  <c r="I49" i="4"/>
  <c r="G49" i="4"/>
  <c r="I48" i="4"/>
  <c r="G48" i="4"/>
  <c r="I47" i="4"/>
  <c r="G47" i="4"/>
  <c r="I46" i="4"/>
  <c r="G46" i="4"/>
  <c r="I45" i="4"/>
  <c r="G45" i="4"/>
  <c r="I44" i="4"/>
  <c r="G44" i="4"/>
  <c r="I43" i="4"/>
  <c r="G43" i="4"/>
  <c r="I42" i="4"/>
  <c r="G42" i="4"/>
  <c r="I41" i="4"/>
  <c r="G41" i="4"/>
  <c r="I40" i="4"/>
  <c r="G40" i="4"/>
  <c r="I39" i="4"/>
  <c r="G39" i="4"/>
  <c r="I38" i="4"/>
  <c r="G38" i="4"/>
  <c r="I37" i="4"/>
  <c r="G37" i="4"/>
  <c r="I36" i="4"/>
  <c r="G36" i="4"/>
  <c r="I35" i="4"/>
  <c r="G35" i="4"/>
  <c r="I34" i="4"/>
  <c r="G34" i="4"/>
  <c r="I33" i="4"/>
  <c r="G33" i="4"/>
  <c r="I32" i="4"/>
  <c r="G32" i="4"/>
  <c r="I31" i="4"/>
  <c r="G31" i="4"/>
  <c r="I30" i="4"/>
  <c r="G30" i="4"/>
  <c r="I29" i="4"/>
  <c r="G29" i="4"/>
  <c r="I28" i="4"/>
  <c r="G28" i="4"/>
  <c r="I27" i="4"/>
  <c r="G27" i="4"/>
  <c r="I26" i="4"/>
  <c r="G26" i="4"/>
  <c r="I25" i="4"/>
  <c r="G25" i="4"/>
  <c r="I24" i="4"/>
  <c r="G24" i="4"/>
  <c r="I23" i="4"/>
  <c r="G23" i="4"/>
  <c r="I22" i="4"/>
  <c r="G22" i="4"/>
  <c r="I21" i="4"/>
  <c r="G21" i="4"/>
  <c r="I20" i="4"/>
  <c r="G20" i="4"/>
  <c r="I19" i="4"/>
  <c r="G19" i="4"/>
  <c r="I18" i="4"/>
  <c r="G18" i="4"/>
  <c r="I17" i="4"/>
  <c r="G17" i="4"/>
  <c r="I16" i="4"/>
  <c r="G16" i="4"/>
  <c r="I15" i="4"/>
  <c r="G15" i="4"/>
  <c r="I14" i="4"/>
  <c r="G14" i="4"/>
  <c r="I13" i="4"/>
  <c r="G13" i="4"/>
  <c r="I12" i="4"/>
  <c r="G12" i="4"/>
  <c r="I11" i="4"/>
  <c r="G11" i="4"/>
  <c r="I10" i="4"/>
  <c r="G10" i="4"/>
  <c r="I9" i="4"/>
  <c r="G9" i="4"/>
  <c r="I8" i="4"/>
  <c r="G8" i="4"/>
  <c r="I7" i="4"/>
  <c r="G7" i="4"/>
  <c r="I6" i="4"/>
  <c r="G6" i="4"/>
  <c r="I5" i="4"/>
  <c r="I4" i="4" s="1"/>
  <c r="G5" i="4"/>
  <c r="G4" i="4" s="1"/>
  <c r="E4" i="4"/>
  <c r="C4" i="4"/>
  <c r="H35" i="2" l="1"/>
  <c r="D8" i="2" l="1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E7" i="2"/>
  <c r="D7" i="2"/>
  <c r="J4" i="1"/>
  <c r="H4" i="1"/>
  <c r="I4" i="3"/>
  <c r="H4" i="3"/>
  <c r="F4" i="3"/>
  <c r="K4" i="1" l="1"/>
  <c r="F27" i="2" l="1"/>
  <c r="D19" i="2" l="1"/>
  <c r="E19" i="2"/>
  <c r="D20" i="2" l="1"/>
  <c r="H36" i="2" s="1"/>
</calcChain>
</file>

<file path=xl/sharedStrings.xml><?xml version="1.0" encoding="utf-8"?>
<sst xmlns="http://schemas.openxmlformats.org/spreadsheetml/2006/main" count="1050" uniqueCount="369">
  <si>
    <t>Số hóa đơn</t>
  </si>
  <si>
    <t>00053802</t>
  </si>
  <si>
    <t>00053804</t>
  </si>
  <si>
    <t>0012787</t>
  </si>
  <si>
    <t>00015052</t>
  </si>
  <si>
    <t>00051810</t>
  </si>
  <si>
    <t>Bán hàng CÔNG TY CỔ PHẦN  SEVEN SYSTEM VIỆT NAM theo hóa đơn 0006571</t>
  </si>
  <si>
    <t>S00002JCV</t>
  </si>
  <si>
    <t>00051812</t>
  </si>
  <si>
    <t>10%</t>
  </si>
  <si>
    <t>0012785</t>
  </si>
  <si>
    <t>Bán hàng CÔNG TY CỔ PHẦN  SEVEN SYSTEM VIỆT NAM theo hóa đơn 00005606</t>
  </si>
  <si>
    <t>00057916</t>
  </si>
  <si>
    <t>00005603</t>
  </si>
  <si>
    <t>00029274</t>
  </si>
  <si>
    <t>0006562</t>
  </si>
  <si>
    <t>0012783</t>
  </si>
  <si>
    <t>0006564</t>
  </si>
  <si>
    <t>00029272</t>
  </si>
  <si>
    <t>0014390</t>
  </si>
  <si>
    <t>Bán hàng CÔNG TY CỔ PHẦN  SEVEN SYSTEM VIỆT NAM theo hóa đơn 0006572</t>
  </si>
  <si>
    <t>S000029M5</t>
  </si>
  <si>
    <t>S00002G4W</t>
  </si>
  <si>
    <t>Thuế suất</t>
  </si>
  <si>
    <t>00047683</t>
  </si>
  <si>
    <t>PG0000304T</t>
  </si>
  <si>
    <t>0014393</t>
  </si>
  <si>
    <t>00023474</t>
  </si>
  <si>
    <t>00055508</t>
  </si>
  <si>
    <t>Từ ngày 01/01/2022 đến ngày 04/3/2023</t>
  </si>
  <si>
    <t>S00002FJ3</t>
  </si>
  <si>
    <t>0313330856</t>
  </si>
  <si>
    <t>NT/21E</t>
  </si>
  <si>
    <t>Bán hàng CÔNG TY CỔ PHẦN  SEVEN SYSTEM VIỆT NAM theo hóa đơn 0014390</t>
  </si>
  <si>
    <t>Bán hàng CÔNG TY CỔ PHẦN  SEVEN SYSTEM VIỆT NAM theo hóa đơn 0006564</t>
  </si>
  <si>
    <t>82</t>
  </si>
  <si>
    <t>Bán hàng CÔNG TY CỔ PHẦN  SEVEN SYSTEM VIỆT NAM theo hóa đơn 0012787</t>
  </si>
  <si>
    <t>S00002GCU</t>
  </si>
  <si>
    <t>PG00002YCU</t>
  </si>
  <si>
    <t>00029263</t>
  </si>
  <si>
    <t>S00002F48</t>
  </si>
  <si>
    <t>S00002H7F</t>
  </si>
  <si>
    <t>Bán hàng CÔNG TY CỔ PHẦN  SEVEN SYSTEM VIỆT NAM theo hóa đơn 00005600</t>
  </si>
  <si>
    <t>00047675</t>
  </si>
  <si>
    <t>S00002HTD</t>
  </si>
  <si>
    <t>Ngày hóa đơn</t>
  </si>
  <si>
    <t>8%</t>
  </si>
  <si>
    <t>Bán hàng CÔNG TY CỔ PHẦN  SEVEN SYSTEM VIỆT NAM theo hóa đơn 00005603</t>
  </si>
  <si>
    <t>365</t>
  </si>
  <si>
    <t>S00002C6G</t>
  </si>
  <si>
    <t>S00002HMN</t>
  </si>
  <si>
    <t>00047679</t>
  </si>
  <si>
    <t>Bán hàng CÔNG TY CỔ PHẦN  SEVEN SYSTEM VIỆT NAM theo hóa đơn 0012784</t>
  </si>
  <si>
    <t>S00002LSC</t>
  </si>
  <si>
    <t>S00002EBL</t>
  </si>
  <si>
    <t>Bán hàng CÔNG TY CỔ PHẦN  SEVEN SYSTEM VIỆT NAM theo hóa đơn 0006563</t>
  </si>
  <si>
    <t>S00002B3J</t>
  </si>
  <si>
    <t>1C22TNT</t>
  </si>
  <si>
    <t>00023476</t>
  </si>
  <si>
    <t>00005604</t>
  </si>
  <si>
    <t>PG000038VF</t>
  </si>
  <si>
    <t>S000027ZG</t>
  </si>
  <si>
    <t>Bán hàng CÔNG TY CỔ PHẦN  SEVEN SYSTEM VIỆT NAM theo hóa đơn 00011622</t>
  </si>
  <si>
    <t>00051813</t>
  </si>
  <si>
    <t>00053806</t>
  </si>
  <si>
    <t>0014392</t>
  </si>
  <si>
    <t>S00002BJ2</t>
  </si>
  <si>
    <t>S00002J57</t>
  </si>
  <si>
    <t>00052672</t>
  </si>
  <si>
    <t>00011625</t>
  </si>
  <si>
    <t>Bán hàng CÔNG TY CỔ PHẦN  SEVEN SYSTEM VIỆT NAM theo hóa đơn 00011621</t>
  </si>
  <si>
    <t>S00002I2F</t>
  </si>
  <si>
    <t>S00002CLH</t>
  </si>
  <si>
    <t>Bán hàng CÔNG TY CỔ PHẦN  SEVEN SYSTEM VIỆT NAM theo hóa đơn 00011625</t>
  </si>
  <si>
    <t>Bán hàng CÔNG TY CỔ PHẦN  SEVEN SYSTEM VIỆT NAM theo hóa đơn 0014391</t>
  </si>
  <si>
    <t>00049515</t>
  </si>
  <si>
    <t>00057650</t>
  </si>
  <si>
    <t>00005602</t>
  </si>
  <si>
    <t>Bán hàng CÔNG TY CỔ PHẦN  SEVEN SYSTEM VIỆT NAM theo hóa đơn 00011624</t>
  </si>
  <si>
    <t>S00002K03</t>
  </si>
  <si>
    <t>Bán hàng CÔNG TY CỔ PHẦN  SEVEN SYSTEM VIỆT NAM theo hóa đơn 00011626</t>
  </si>
  <si>
    <t>00053809</t>
  </si>
  <si>
    <t>00029273</t>
  </si>
  <si>
    <t>210</t>
  </si>
  <si>
    <t>Bán hàng CÔNG TY CỔ PHẦN  SEVEN SYSTEM VIỆT NAM theo hóa đơn 0012786</t>
  </si>
  <si>
    <t>0006560</t>
  </si>
  <si>
    <t>S00002JJT</t>
  </si>
  <si>
    <t>Mã số thuế người mua</t>
  </si>
  <si>
    <t>Bán hàng CÔNG TY CỔ PHẦN  SEVEN SYSTEM VIỆT NAM theo hóa đơn 0006568</t>
  </si>
  <si>
    <t>S00002KOS</t>
  </si>
  <si>
    <t>00023479</t>
  </si>
  <si>
    <t>S00002DH7</t>
  </si>
  <si>
    <t>S00002AH9</t>
  </si>
  <si>
    <t>00047693</t>
  </si>
  <si>
    <t>00053807</t>
  </si>
  <si>
    <t>00047692</t>
  </si>
  <si>
    <t>Hàng bán trả lại HD: 000097</t>
  </si>
  <si>
    <t>00005601</t>
  </si>
  <si>
    <t>00015053</t>
  </si>
  <si>
    <t>S00002K8P</t>
  </si>
  <si>
    <t>00055043</t>
  </si>
  <si>
    <t>Bán hàng CÔNG TY CỔ PHẦN  SEVEN SYSTEM VIỆT NAM theo hóa đơn 0006557</t>
  </si>
  <si>
    <t>0006561</t>
  </si>
  <si>
    <t>Bán hàng CÔNG TY CỔ PHẦN  SEVEN SYSTEM VIỆT NAM theo hóa đơn 00011627</t>
  </si>
  <si>
    <t>S00002I9L</t>
  </si>
  <si>
    <t>Bán hàng CÔNG TY CỔ PHẦN  SEVEN SYSTEM VIỆT NAM theo hóa đơn 0006560</t>
  </si>
  <si>
    <t>S00002JSH</t>
  </si>
  <si>
    <t>0006568</t>
  </si>
  <si>
    <t>0012784</t>
  </si>
  <si>
    <t>S00002FY0</t>
  </si>
  <si>
    <t>S00002LCA</t>
  </si>
  <si>
    <t>Doanh số bán chưa có thuế GTGT</t>
  </si>
  <si>
    <t>0012788</t>
  </si>
  <si>
    <t>0000097</t>
  </si>
  <si>
    <t>S00002CSX</t>
  </si>
  <si>
    <t>S000029E7</t>
  </si>
  <si>
    <t>00053811</t>
  </si>
  <si>
    <t>00005607</t>
  </si>
  <si>
    <t>S00002EWD</t>
  </si>
  <si>
    <t>0006565</t>
  </si>
  <si>
    <t>00047690</t>
  </si>
  <si>
    <t>0006559</t>
  </si>
  <si>
    <t>Bán hàng CÔNG TY CỔ PHẦN  SEVEN SYSTEM VIỆT NAM theo hóa đơn 0012785</t>
  </si>
  <si>
    <t>00011621</t>
  </si>
  <si>
    <t>00023471</t>
  </si>
  <si>
    <t>Bán hàng CÔNG TY CỔ PHẦN  SEVEN SYSTEM VIỆT NAM theo hóa đơn 0006556</t>
  </si>
  <si>
    <t>0006557</t>
  </si>
  <si>
    <t>00051814</t>
  </si>
  <si>
    <t>Bán hàng CÔNG TY CỔ PHẦN  SEVEN SYSTEM VIỆT NAM theo hóa đơn 00005601</t>
  </si>
  <si>
    <t>00015057</t>
  </si>
  <si>
    <t>Bán hàng CÔNG TY CỔ PHẦN  SEVEN SYSTEM VIỆT NAM theo hóa đơn 0006565</t>
  </si>
  <si>
    <t>00047688</t>
  </si>
  <si>
    <t>00023477</t>
  </si>
  <si>
    <t>Bán Hàng Công ty Cổ Phần SEVEN SYSTEM</t>
  </si>
  <si>
    <t>S00002IY5</t>
  </si>
  <si>
    <t>Hàng bán trả lại</t>
  </si>
  <si>
    <t>S00002DO7</t>
  </si>
  <si>
    <t>S00002FPV</t>
  </si>
  <si>
    <t>S00002977</t>
  </si>
  <si>
    <t>S00002E3K</t>
  </si>
  <si>
    <t>00055506</t>
  </si>
  <si>
    <t>S00002LL5</t>
  </si>
  <si>
    <t>00049517</t>
  </si>
  <si>
    <t>00011602</t>
  </si>
  <si>
    <t>00053808</t>
  </si>
  <si>
    <t>00005606</t>
  </si>
  <si>
    <t>00047678</t>
  </si>
  <si>
    <t>00047681</t>
  </si>
  <si>
    <t>Tên người mua</t>
  </si>
  <si>
    <t>00011627</t>
  </si>
  <si>
    <t>Bán hàng CÔNG TY CỔ PHẦN  SEVEN SYSTEM VIỆT NAM theo hóa đơn 0006561</t>
  </si>
  <si>
    <t>00049516</t>
  </si>
  <si>
    <t>00056813</t>
  </si>
  <si>
    <t>00047689</t>
  </si>
  <si>
    <t>Bán hàng CÔNG TY CỔ PHẦN  SEVEN SYSTEM VIỆT NAM theo hóa đơn 00005605</t>
  </si>
  <si>
    <t>00053810</t>
  </si>
  <si>
    <t>S00002A1O</t>
  </si>
  <si>
    <t>Bán hàng CÔNG TY CỔ PHẦN  SEVEN SYSTEM VIỆT NAM theo hóa đơn 00005602</t>
  </si>
  <si>
    <t>S00002M0J</t>
  </si>
  <si>
    <t>S00002AOF</t>
  </si>
  <si>
    <t>1K22TXA</t>
  </si>
  <si>
    <t>0006567</t>
  </si>
  <si>
    <t>00005600</t>
  </si>
  <si>
    <t>00029275</t>
  </si>
  <si>
    <t>Bán hàng CÔNG TY CỔ PHẦN  SEVEN SYSTEM VIỆT NAM theo hóa đơn 0006566</t>
  </si>
  <si>
    <t>0006563</t>
  </si>
  <si>
    <t>00011622</t>
  </si>
  <si>
    <t>00011626</t>
  </si>
  <si>
    <t>00053805</t>
  </si>
  <si>
    <t>S00002AWO</t>
  </si>
  <si>
    <t>00029276</t>
  </si>
  <si>
    <t>00047674</t>
  </si>
  <si>
    <t>00015056</t>
  </si>
  <si>
    <t>00051811</t>
  </si>
  <si>
    <t>CÔNG TY CỔ PHẦN  SEVEN SYSTEM VIỆT NAM</t>
  </si>
  <si>
    <t>0014391</t>
  </si>
  <si>
    <t>Bán hàng CÔNG TY CỔ PHẦN  SEVEN SYSTEM VIỆT NAM theo hóa đơn 0006558</t>
  </si>
  <si>
    <t>PG000031A3</t>
  </si>
  <si>
    <t>PG000031Z1</t>
  </si>
  <si>
    <t>0012786</t>
  </si>
  <si>
    <t>00049514</t>
  </si>
  <si>
    <t>00047682</t>
  </si>
  <si>
    <t>Diễn giải</t>
  </si>
  <si>
    <t>Bán hàng CÔNG TY CỔ PHẦN  SEVEN SYSTEM VIỆT NAM theo hóa đơn 0014392</t>
  </si>
  <si>
    <t>Bán hàng CÔNG TY CỔ PHẦN  SEVEN SYSTEM VIỆT NAM theo hóa đơn 0014393</t>
  </si>
  <si>
    <t>00047677</t>
  </si>
  <si>
    <t>00047676</t>
  </si>
  <si>
    <t>00015051</t>
  </si>
  <si>
    <t>S000029TA</t>
  </si>
  <si>
    <t>Bán hàng CÔNG TY CỔ PHẦN  SEVEN SYSTEM VIỆT NAM theo hóa đơn 0006570</t>
  </si>
  <si>
    <t>00055507</t>
  </si>
  <si>
    <t>S00002GJQ</t>
  </si>
  <si>
    <t>00005599</t>
  </si>
  <si>
    <t>00023478</t>
  </si>
  <si>
    <t>S00002D0Y</t>
  </si>
  <si>
    <t>S00002KWG</t>
  </si>
  <si>
    <t>00047685</t>
  </si>
  <si>
    <t>PG00002ZND</t>
  </si>
  <si>
    <t>S00002CDU</t>
  </si>
  <si>
    <t>Bán hàng CÔNG TY CỔ PHẦN  SEVEN SYSTEM VIỆT NAM theo hóa đơn 0012783</t>
  </si>
  <si>
    <t>Thuế GTGT</t>
  </si>
  <si>
    <t>Bán hàng CÔNG TY CỔ PHẦN  SEVEN SYSTEM VIỆT NAM theo hóa đơn 0006559</t>
  </si>
  <si>
    <t>00047686</t>
  </si>
  <si>
    <t>0006572</t>
  </si>
  <si>
    <t>1K22TSV</t>
  </si>
  <si>
    <t>S00002IPL</t>
  </si>
  <si>
    <t>00011623</t>
  </si>
  <si>
    <t>PG000031YX</t>
  </si>
  <si>
    <t>Bán hàng CÔNG TY CỔ PHẦN  SEVEN SYSTEM VIỆT NAM theo hóa đơn 0006567</t>
  </si>
  <si>
    <t>BẢNG KÊ HÓA ĐƠN, CHỨNG TỪ HÀNG HÓA, DỊCH VỤ BÁN RA (MẪU QUẢN TRỊ)</t>
  </si>
  <si>
    <t>S00002EIV</t>
  </si>
  <si>
    <t>00005605</t>
  </si>
  <si>
    <t>00023472</t>
  </si>
  <si>
    <t>00029265</t>
  </si>
  <si>
    <t>00029264</t>
  </si>
  <si>
    <t>Bán hàng CÔNG TY CỔ PHẦN  SEVEN SYSTEM VIỆT NAM theo hóa đơn 0006562</t>
  </si>
  <si>
    <t>S00002BBL</t>
  </si>
  <si>
    <t>00015058</t>
  </si>
  <si>
    <t>S00002IHY</t>
  </si>
  <si>
    <t>S00002BR9</t>
  </si>
  <si>
    <t>S00002D7V</t>
  </si>
  <si>
    <t>Bán hàng CÔNG TY CỔ PHẦN  SEVEN SYSTEM VIỆT NAM theo hóa đơn 0006569</t>
  </si>
  <si>
    <t>00023473</t>
  </si>
  <si>
    <t>PG000030SW</t>
  </si>
  <si>
    <t>S00002HEN</t>
  </si>
  <si>
    <t>00053803</t>
  </si>
  <si>
    <t>0006571</t>
  </si>
  <si>
    <t/>
  </si>
  <si>
    <t>Bán hàng CÔNG TY CỔ PHẦN  SEVEN SYSTEM VIỆT NAM theo hóa đơn 0012782</t>
  </si>
  <si>
    <t>00015054</t>
  </si>
  <si>
    <t>S00002A9H</t>
  </si>
  <si>
    <t>00047680</t>
  </si>
  <si>
    <t>0006569</t>
  </si>
  <si>
    <t>S00002BYH</t>
  </si>
  <si>
    <t>00047687</t>
  </si>
  <si>
    <t>Bán hàng CÔNG TY CỔ PHẦN  SEVEN SYSTEM VIỆT NAM theo hóa đơn 00005604</t>
  </si>
  <si>
    <t>00015055</t>
  </si>
  <si>
    <t>0006570</t>
  </si>
  <si>
    <t>Ký hiệu HĐ</t>
  </si>
  <si>
    <t>0012782</t>
  </si>
  <si>
    <t>00056993</t>
  </si>
  <si>
    <t>Nhóm HHDV : 4. Hàng hóa, dịch vụ chịu thuế suất thuế GTGT 10% (128 )</t>
  </si>
  <si>
    <t>Bán hàng CÔNG TY CỔ PHẦN  SEVEN SYSTEM VIỆT NAM theo hóa đơn 0012788</t>
  </si>
  <si>
    <t>00056003</t>
  </si>
  <si>
    <t>00011624</t>
  </si>
  <si>
    <t>PG000031A7</t>
  </si>
  <si>
    <t>Bán hàng CÔNG TY CỔ PHẦN  SEVEN SYSTEM VIỆT NAM theo hóa đơn 00011623</t>
  </si>
  <si>
    <t>00052671</t>
  </si>
  <si>
    <t>00023475</t>
  </si>
  <si>
    <t>Hàng trả</t>
  </si>
  <si>
    <t>0006566</t>
  </si>
  <si>
    <t>0006556</t>
  </si>
  <si>
    <t>00056259</t>
  </si>
  <si>
    <t>00052673</t>
  </si>
  <si>
    <t>0006558</t>
  </si>
  <si>
    <t>Bán hàng CÔNG TY CỔ PHẦN  SEVEN SYSTEM VIỆT NAM theo hóa đơn 00011602</t>
  </si>
  <si>
    <t>S00002FB2</t>
  </si>
  <si>
    <t>00047691</t>
  </si>
  <si>
    <t>Bán hàng CÔNG TY CỔ PHẦN  SEVEN SYSTEM VIỆT NAM theo hóa đơn 00005599</t>
  </si>
  <si>
    <t>Bán hàng CÔNG TY CỔ PHẦN  SEVEN SYSTEM VIỆT NAM theo hóa đơn 00005607</t>
  </si>
  <si>
    <t>PG000030T2</t>
  </si>
  <si>
    <t>S00002L4Y</t>
  </si>
  <si>
    <t>S00002KG4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</si>
  <si>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</si>
  <si>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</si>
  <si>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</si>
  <si>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</si>
  <si>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</si>
  <si>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</si>
  <si>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</si>
  <si>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</si>
  <si>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</si>
  <si>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</si>
  <si>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</si>
  <si>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</si>
  <si>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Tổng bán hàng</t>
  </si>
  <si>
    <t>Tổng hàng trả</t>
  </si>
  <si>
    <t>Tổng thanh toán 2022</t>
  </si>
  <si>
    <t>Tổng đã thanh toán</t>
  </si>
  <si>
    <t>Dư nợ phải thu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</si>
  <si>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</si>
  <si>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</si>
  <si>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>MST: 0309391503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</si>
  <si>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</si>
  <si>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</si>
  <si>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</si>
  <si>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</si>
  <si>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</si>
  <si>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</si>
  <si>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</si>
  <si>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ID: 3910818</t>
  </si>
  <si>
    <t>Invoice Number</t>
  </si>
  <si>
    <t>Document Date</t>
  </si>
  <si>
    <t>Sum of Amount</t>
  </si>
  <si>
    <t>Tax Code</t>
  </si>
  <si>
    <t>Sum of Total</t>
  </si>
  <si>
    <t>Tỷ lệ hỗ trợ vận chuyển</t>
  </si>
  <si>
    <t>Số tiền hỗ trợ vận chuyển</t>
  </si>
  <si>
    <t>Tỷ lệ hỗ trợ trưng bày</t>
  </si>
  <si>
    <t>Số tiền hỗ trợ trưng bày</t>
  </si>
  <si>
    <t>NT/21E.6556</t>
  </si>
  <si>
    <t>A2</t>
  </si>
  <si>
    <t>NT/21E.6557</t>
  </si>
  <si>
    <t>NT/21E.6558</t>
  </si>
  <si>
    <t>NT/21E.6559</t>
  </si>
  <si>
    <t>NT/21E.6560</t>
  </si>
  <si>
    <t>NT/21E.6563</t>
  </si>
  <si>
    <t>NT/21E.6561</t>
  </si>
  <si>
    <t>NT/21E.6562</t>
  </si>
  <si>
    <t>NT/21E.6564</t>
  </si>
  <si>
    <t>NT/21E.6565</t>
  </si>
  <si>
    <t>NT/21E.6566</t>
  </si>
  <si>
    <t>NT/21E.6567</t>
  </si>
  <si>
    <t>NT/21E.6568</t>
  </si>
  <si>
    <t>NT/21E.6569</t>
  </si>
  <si>
    <t>NT/21E.6570</t>
  </si>
  <si>
    <t>NT/21E.6571</t>
  </si>
  <si>
    <t>NT/21E.6572</t>
  </si>
  <si>
    <t>NT/21E.12782</t>
  </si>
  <si>
    <t>NT/21E.12783</t>
  </si>
  <si>
    <t>NT/21E.12784</t>
  </si>
  <si>
    <t>NT/21E.12785</t>
  </si>
  <si>
    <t>NT/21E.12786</t>
  </si>
  <si>
    <t>NT/21E.12787</t>
  </si>
  <si>
    <t>NT/21E.12788</t>
  </si>
  <si>
    <t>NT/21E.14390</t>
  </si>
  <si>
    <t>NT/21E.14391</t>
  </si>
  <si>
    <t>NT/21E.14392</t>
  </si>
  <si>
    <t>NT/21E.14393</t>
  </si>
  <si>
    <t>1C22TNT.5599</t>
  </si>
  <si>
    <t>1C22TNT.5600</t>
  </si>
  <si>
    <t>1C22TNT.5601</t>
  </si>
  <si>
    <t>1C22TNT.5602</t>
  </si>
  <si>
    <t>1C22TNT.5603</t>
  </si>
  <si>
    <t>1C22TNT.5604</t>
  </si>
  <si>
    <t>1C22TNT.5605</t>
  </si>
  <si>
    <t>1C22TNT.5606</t>
  </si>
  <si>
    <t>1C22TNT.5607</t>
  </si>
  <si>
    <t>1C22TNT.11602</t>
  </si>
  <si>
    <t>1C22TNT.11621</t>
  </si>
  <si>
    <t>1C22TNT.11622</t>
  </si>
  <si>
    <t>1C22TNT.11627</t>
  </si>
  <si>
    <t>1C22TNT.11623</t>
  </si>
  <si>
    <t>1C22TNT.11624</t>
  </si>
  <si>
    <t>1C22TNT.11625</t>
  </si>
  <si>
    <t>1C22TNT.11626</t>
  </si>
  <si>
    <t>1C22TNT.15051</t>
  </si>
  <si>
    <t>1C22TNT.15052</t>
  </si>
  <si>
    <t>1C22TNT.15053</t>
  </si>
  <si>
    <t>1C22TNT.15054</t>
  </si>
  <si>
    <t>1C22TNT.15055</t>
  </si>
  <si>
    <t>1C22TNT.15056</t>
  </si>
  <si>
    <t>1C22TNT.15057</t>
  </si>
  <si>
    <t>1C22TNT.15058</t>
  </si>
  <si>
    <t>1C22TNT.23471</t>
  </si>
  <si>
    <t>1C22TNT.23473</t>
  </si>
  <si>
    <t>1C22TNT.23474</t>
  </si>
  <si>
    <t>1C22TNT.23472</t>
  </si>
  <si>
    <t>1C22TNT.23475</t>
  </si>
  <si>
    <t>1C22TNT.23478</t>
  </si>
  <si>
    <t>1C22TNT.23479</t>
  </si>
  <si>
    <t>1C22TNT.23477</t>
  </si>
  <si>
    <t>1C22TNT.29263</t>
  </si>
  <si>
    <t>1C22TNT.29264</t>
  </si>
  <si>
    <t>Đã Thanh Toán</t>
  </si>
  <si>
    <t>q</t>
  </si>
  <si>
    <t>sai</t>
  </si>
  <si>
    <t>00052674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</si>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</sst>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"/>
    <numFmt numFmtId="165" formatCode="_(* #,##0_);_(* \(#,##0\);_(* &quot;-&quot;??_);_(@_)"/>
    <numFmt numFmtId="166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9"/>
      <color rgb="FF333E48"/>
      <name val="Open Sans"/>
      <family val="2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 val="singleAccounting"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66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1">
    <xf numFmtId="0" fontId="0" fillId="0" borderId="0" xfId="0"/>
    <xf numFmtId="38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38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14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5" fontId="8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165" fontId="9" fillId="0" borderId="4" xfId="1" applyNumberFormat="1" applyFont="1" applyBorder="1" applyAlignment="1">
      <alignment horizontal="center"/>
    </xf>
    <xf numFmtId="165" fontId="9" fillId="0" borderId="4" xfId="1" applyNumberFormat="1" applyFont="1" applyBorder="1"/>
    <xf numFmtId="165" fontId="10" fillId="0" borderId="0" xfId="0" applyNumberFormat="1" applyFont="1"/>
    <xf numFmtId="165" fontId="9" fillId="0" borderId="0" xfId="1" applyNumberFormat="1" applyFont="1"/>
    <xf numFmtId="38" fontId="4" fillId="0" borderId="4" xfId="0" applyNumberFormat="1" applyFont="1" applyBorder="1" applyAlignment="1">
      <alignment horizontal="right" vertical="center"/>
    </xf>
    <xf numFmtId="165" fontId="11" fillId="0" borderId="4" xfId="1" applyNumberFormat="1" applyFont="1" applyBorder="1" applyAlignment="1">
      <alignment horizontal="left" vertical="center"/>
    </xf>
    <xf numFmtId="14" fontId="9" fillId="0" borderId="5" xfId="0" applyNumberFormat="1" applyFont="1" applyBorder="1" applyAlignment="1">
      <alignment horizontal="center"/>
    </xf>
    <xf numFmtId="0" fontId="9" fillId="0" borderId="4" xfId="0" applyFont="1" applyBorder="1"/>
    <xf numFmtId="165" fontId="8" fillId="4" borderId="4" xfId="1" applyNumberFormat="1" applyFont="1" applyFill="1" applyBorder="1" applyAlignment="1">
      <alignment horizontal="center"/>
    </xf>
    <xf numFmtId="165" fontId="8" fillId="4" borderId="4" xfId="1" applyNumberFormat="1" applyFont="1" applyFill="1" applyBorder="1"/>
    <xf numFmtId="0" fontId="9" fillId="0" borderId="6" xfId="0" applyFont="1" applyBorder="1" applyAlignment="1">
      <alignment horizontal="left"/>
    </xf>
    <xf numFmtId="0" fontId="8" fillId="4" borderId="4" xfId="0" applyFont="1" applyFill="1" applyBorder="1"/>
    <xf numFmtId="165" fontId="8" fillId="0" borderId="4" xfId="1" applyNumberFormat="1" applyFont="1" applyFill="1" applyBorder="1" applyAlignment="1">
      <alignment horizontal="center"/>
    </xf>
    <xf numFmtId="165" fontId="9" fillId="0" borderId="0" xfId="0" applyNumberFormat="1" applyFont="1"/>
    <xf numFmtId="165" fontId="12" fillId="4" borderId="4" xfId="1" applyNumberFormat="1" applyFont="1" applyFill="1" applyBorder="1" applyAlignment="1">
      <alignment horizontal="center" vertical="center"/>
    </xf>
    <xf numFmtId="165" fontId="12" fillId="4" borderId="4" xfId="1" applyNumberFormat="1" applyFont="1" applyFill="1" applyBorder="1" applyAlignment="1">
      <alignment horizontal="left" vertical="center"/>
    </xf>
    <xf numFmtId="165" fontId="8" fillId="4" borderId="4" xfId="0" applyNumberFormat="1" applyFont="1" applyFill="1" applyBorder="1"/>
    <xf numFmtId="165" fontId="14" fillId="5" borderId="4" xfId="0" applyNumberFormat="1" applyFont="1" applyFill="1" applyBorder="1"/>
    <xf numFmtId="14" fontId="11" fillId="0" borderId="0" xfId="0" quotePrefix="1" applyNumberFormat="1" applyFont="1" applyAlignment="1">
      <alignment horizontal="center" vertical="center"/>
    </xf>
    <xf numFmtId="14" fontId="11" fillId="0" borderId="0" xfId="0" quotePrefix="1" applyNumberFormat="1" applyFont="1" applyAlignment="1">
      <alignment horizontal="left" vertical="center"/>
    </xf>
    <xf numFmtId="165" fontId="11" fillId="0" borderId="0" xfId="1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center"/>
    </xf>
    <xf numFmtId="165" fontId="15" fillId="0" borderId="0" xfId="1" applyNumberFormat="1" applyFont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0" fontId="16" fillId="0" borderId="0" xfId="0" applyFont="1"/>
    <xf numFmtId="14" fontId="17" fillId="0" borderId="0" xfId="0" applyNumberFormat="1" applyFont="1" applyAlignment="1">
      <alignment horizontal="left"/>
    </xf>
    <xf numFmtId="38" fontId="10" fillId="5" borderId="0" xfId="0" applyNumberFormat="1" applyFont="1" applyFill="1" applyAlignment="1">
      <alignment horizontal="center"/>
    </xf>
    <xf numFmtId="38" fontId="3" fillId="5" borderId="2" xfId="0" applyNumberFormat="1" applyFont="1" applyFill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65" fontId="8" fillId="0" borderId="4" xfId="1" applyNumberFormat="1" applyFont="1" applyFill="1" applyBorder="1"/>
    <xf numFmtId="164" fontId="9" fillId="0" borderId="4" xfId="1" applyNumberFormat="1" applyFont="1" applyBorder="1" applyAlignment="1">
      <alignment horizontal="center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6" fontId="19" fillId="0" borderId="0" xfId="0" applyNumberFormat="1" applyFont="1" applyAlignment="1">
      <alignment horizontal="right" vertical="top"/>
    </xf>
    <xf numFmtId="0" fontId="20" fillId="8" borderId="4" xfId="0" applyFont="1" applyFill="1" applyBorder="1" applyAlignment="1">
      <alignment horizontal="center" vertical="top" wrapText="1"/>
    </xf>
    <xf numFmtId="0" fontId="21" fillId="8" borderId="4" xfId="0" applyFont="1" applyFill="1" applyBorder="1" applyAlignment="1">
      <alignment horizontal="center" vertical="top" wrapText="1"/>
    </xf>
    <xf numFmtId="166" fontId="21" fillId="8" borderId="4" xfId="0" applyNumberFormat="1" applyFont="1" applyFill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166" fontId="22" fillId="9" borderId="4" xfId="0" applyNumberFormat="1" applyFont="1" applyFill="1" applyBorder="1" applyAlignment="1">
      <alignment horizontal="center" vertical="top" wrapText="1"/>
    </xf>
    <xf numFmtId="0" fontId="20" fillId="0" borderId="4" xfId="0" applyFont="1" applyBorder="1" applyAlignment="1">
      <alignment vertical="top"/>
    </xf>
    <xf numFmtId="166" fontId="23" fillId="0" borderId="4" xfId="0" applyNumberFormat="1" applyFont="1" applyBorder="1" applyAlignment="1">
      <alignment vertical="top"/>
    </xf>
    <xf numFmtId="0" fontId="23" fillId="0" borderId="4" xfId="0" applyFont="1" applyBorder="1" applyAlignment="1">
      <alignment vertical="top"/>
    </xf>
    <xf numFmtId="166" fontId="24" fillId="0" borderId="0" xfId="0" applyNumberFormat="1" applyFont="1" applyAlignment="1">
      <alignment horizontal="left"/>
    </xf>
    <xf numFmtId="0" fontId="21" fillId="0" borderId="11" xfId="0" applyFont="1" applyBorder="1"/>
    <xf numFmtId="1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0" fontId="0" fillId="0" borderId="0" xfId="0" applyNumberFormat="1" applyAlignment="1">
      <alignment horizontal="center" vertical="top"/>
    </xf>
    <xf numFmtId="165" fontId="0" fillId="0" borderId="0" xfId="1" applyNumberFormat="1" applyFont="1" applyAlignment="1">
      <alignment vertical="top"/>
    </xf>
    <xf numFmtId="0" fontId="6" fillId="0" borderId="11" xfId="0" applyFont="1" applyBorder="1"/>
    <xf numFmtId="14" fontId="0" fillId="0" borderId="0" xfId="0" applyNumberFormat="1"/>
    <xf numFmtId="165" fontId="0" fillId="0" borderId="0" xfId="0" applyNumberFormat="1"/>
    <xf numFmtId="0" fontId="4" fillId="5" borderId="2" xfId="0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center" vertical="center"/>
    </xf>
    <xf numFmtId="38" fontId="10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9" fillId="6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65" fontId="8" fillId="0" borderId="5" xfId="1" applyNumberFormat="1" applyFont="1" applyFill="1" applyBorder="1" applyAlignment="1">
      <alignment vertical="center" wrapText="1"/>
    </xf>
    <xf numFmtId="165" fontId="8" fillId="0" borderId="6" xfId="1" applyNumberFormat="1" applyFont="1" applyFill="1" applyBorder="1" applyAlignment="1">
      <alignment vertical="center" wrapText="1"/>
    </xf>
    <xf numFmtId="14" fontId="8" fillId="0" borderId="5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4" fontId="8" fillId="4" borderId="5" xfId="0" applyNumberFormat="1" applyFont="1" applyFill="1" applyBorder="1" applyAlignment="1">
      <alignment horizontal="center"/>
    </xf>
    <xf numFmtId="14" fontId="8" fillId="4" borderId="6" xfId="0" applyNumberFormat="1" applyFont="1" applyFill="1" applyBorder="1" applyAlignment="1">
      <alignment horizontal="center"/>
    </xf>
    <xf numFmtId="14" fontId="13" fillId="5" borderId="5" xfId="0" quotePrefix="1" applyNumberFormat="1" applyFont="1" applyFill="1" applyBorder="1" applyAlignment="1">
      <alignment horizontal="center" vertical="center"/>
    </xf>
    <xf numFmtId="14" fontId="13" fillId="5" borderId="7" xfId="0" quotePrefix="1" applyNumberFormat="1" applyFont="1" applyFill="1" applyBorder="1" applyAlignment="1">
      <alignment horizontal="center" vertical="center"/>
    </xf>
    <xf numFmtId="14" fontId="13" fillId="5" borderId="6" xfId="0" quotePrefix="1" applyNumberFormat="1" applyFont="1" applyFill="1" applyBorder="1" applyAlignment="1">
      <alignment horizontal="center" vertical="center"/>
    </xf>
    <xf numFmtId="165" fontId="8" fillId="7" borderId="5" xfId="1" applyNumberFormat="1" applyFont="1" applyFill="1" applyBorder="1" applyAlignment="1"/>
    <xf numFmtId="165" fontId="8" fillId="7" borderId="6" xfId="1" applyNumberFormat="1" applyFont="1" applyFill="1" applyBorder="1" applyAlignme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5" borderId="0" xfId="0" applyFill="1"/>
    <xf numFmtId="164" fontId="4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38" fontId="4" fillId="5" borderId="2" xfId="0" applyNumberFormat="1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9525</xdr:colOff>
      <xdr:row>3</xdr:row>
      <xdr:rowOff>240734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2BA816-497B-2266-0385-DAC51F0B5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0" y="0"/>
          <a:ext cx="962025" cy="936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29120-10BF-4AD1-9A42-2B6BADAF49E2}">
  <sheetPr>
    <outlinePr summaryBelow="0"/>
  </sheetPr>
  <dimension ref="A1:L25"/>
  <sheetViews>
    <sheetView tabSelected="1" zoomScaleNormal="100" workbookViewId="0">
      <selection activeCell="H18" sqref="H18"/>
    </sheetView>
  </sheetViews>
  <sheetFormatPr defaultColWidth="9.140625" defaultRowHeight="15" outlineLevelRow="1" x14ac:dyDescent="0.25"/>
  <cols>
    <col min="1" max="1" width="4.28515625" customWidth="1"/>
    <col min="2" max="2" width="14.28515625" style="2" customWidth="1"/>
    <col min="3" max="4" width="11.42578125" customWidth="1"/>
    <col min="5" max="5" width="16.5703125" customWidth="1"/>
    <col min="6" max="6" width="8.7109375" customWidth="1"/>
    <col min="7" max="7" width="15.5703125" customWidth="1"/>
    <col min="8" max="8" width="15.140625" style="1" customWidth="1"/>
    <col min="9" max="9" width="7.42578125" customWidth="1"/>
    <col min="10" max="10" width="13.42578125" style="1" customWidth="1"/>
    <col min="11" max="11" width="38.28515625" customWidth="1"/>
    <col min="12" max="12" width="15.140625" customWidth="1"/>
    <col min="13" max="13" width="17" customWidth="1"/>
  </cols>
  <sheetData>
    <row r="1" spans="1:12" ht="18.75" x14ac:dyDescent="0.3">
      <c r="A1" s="86" t="s">
        <v>209</v>
      </c>
      <c r="B1" s="86"/>
      <c r="C1" s="87"/>
      <c r="D1" s="86"/>
      <c r="E1" s="86"/>
      <c r="F1" s="86"/>
      <c r="G1" s="86"/>
      <c r="H1" s="86"/>
      <c r="I1" s="86"/>
      <c r="J1" s="86"/>
      <c r="K1" s="86"/>
    </row>
    <row r="2" spans="1:12" x14ac:dyDescent="0.25">
      <c r="A2" s="88" t="s">
        <v>29</v>
      </c>
      <c r="B2" s="88"/>
      <c r="C2" s="89"/>
      <c r="D2" s="88"/>
      <c r="E2" s="88"/>
      <c r="F2" s="88"/>
      <c r="G2" s="88"/>
      <c r="H2" s="88"/>
      <c r="I2" s="88"/>
      <c r="J2" s="88"/>
      <c r="K2" s="88"/>
    </row>
    <row r="3" spans="1:12" ht="24.75" customHeight="1" x14ac:dyDescent="0.25">
      <c r="B3" s="78" t="s">
        <v>45</v>
      </c>
      <c r="C3" s="79" t="s">
        <v>0</v>
      </c>
      <c r="D3" s="79"/>
      <c r="E3" s="10"/>
      <c r="F3" s="79" t="s">
        <v>238</v>
      </c>
      <c r="G3" s="79" t="s">
        <v>182</v>
      </c>
      <c r="H3" s="81" t="s">
        <v>111</v>
      </c>
      <c r="I3" s="79" t="s">
        <v>23</v>
      </c>
      <c r="J3" s="81" t="s">
        <v>200</v>
      </c>
      <c r="K3" s="79" t="s">
        <v>148</v>
      </c>
      <c r="L3" s="79" t="s">
        <v>87</v>
      </c>
    </row>
    <row r="4" spans="1:12" x14ac:dyDescent="0.25">
      <c r="A4" s="80" t="s">
        <v>241</v>
      </c>
      <c r="H4" s="82">
        <f>+SUBTOTAL(9,H5:H25)</f>
        <v>97467380</v>
      </c>
      <c r="J4" s="82">
        <f>+SUBTOTAL(9,J5:J25)</f>
        <v>7797389</v>
      </c>
      <c r="K4" s="83">
        <f>+J4+H4</f>
        <v>105264769</v>
      </c>
    </row>
    <row r="5" spans="1:12" outlineLevel="1" x14ac:dyDescent="0.25">
      <c r="A5">
        <v>8</v>
      </c>
      <c r="B5" s="8">
        <v>44776</v>
      </c>
      <c r="C5" s="77" t="s">
        <v>14</v>
      </c>
      <c r="D5" s="4">
        <v>29274</v>
      </c>
      <c r="E5" t="s">
        <v>366</v>
      </c>
      <c r="F5" s="4" t="s">
        <v>57</v>
      </c>
      <c r="G5" s="4" t="s">
        <v>233</v>
      </c>
      <c r="H5" s="6">
        <v>5058203</v>
      </c>
      <c r="I5" s="7" t="s">
        <v>46</v>
      </c>
      <c r="J5" s="6">
        <v>404656</v>
      </c>
      <c r="K5" s="4" t="s">
        <v>174</v>
      </c>
      <c r="L5" s="4" t="s">
        <v>31</v>
      </c>
    </row>
    <row r="6" spans="1:12" outlineLevel="1" x14ac:dyDescent="0.25">
      <c r="A6">
        <v>10</v>
      </c>
      <c r="B6" s="8">
        <v>44848</v>
      </c>
      <c r="C6" s="77" t="s">
        <v>171</v>
      </c>
      <c r="D6" s="4">
        <v>47674</v>
      </c>
      <c r="E6" t="s">
        <v>366</v>
      </c>
      <c r="F6" s="4" t="s">
        <v>57</v>
      </c>
      <c r="G6" s="4" t="s">
        <v>72</v>
      </c>
      <c r="H6" s="6">
        <v>5003163</v>
      </c>
      <c r="I6" s="7" t="s">
        <v>46</v>
      </c>
      <c r="J6" s="6">
        <v>400253</v>
      </c>
      <c r="K6" s="4" t="s">
        <v>174</v>
      </c>
      <c r="L6" s="4" t="s">
        <v>31</v>
      </c>
    </row>
    <row r="7" spans="1:12" outlineLevel="1" x14ac:dyDescent="0.25">
      <c r="A7">
        <v>10</v>
      </c>
      <c r="B7" s="8">
        <v>44848</v>
      </c>
      <c r="C7" s="77" t="s">
        <v>186</v>
      </c>
      <c r="D7" s="4">
        <v>47676</v>
      </c>
      <c r="E7" t="s">
        <v>366</v>
      </c>
      <c r="F7" s="4" t="s">
        <v>57</v>
      </c>
      <c r="G7" s="4" t="s">
        <v>194</v>
      </c>
      <c r="H7" s="6">
        <v>4814364</v>
      </c>
      <c r="I7" s="7" t="s">
        <v>46</v>
      </c>
      <c r="J7" s="6">
        <v>385149</v>
      </c>
      <c r="K7" s="4" t="s">
        <v>174</v>
      </c>
      <c r="L7" s="4" t="s">
        <v>31</v>
      </c>
    </row>
    <row r="8" spans="1:12" outlineLevel="1" x14ac:dyDescent="0.25">
      <c r="A8">
        <v>10</v>
      </c>
      <c r="B8" s="8">
        <v>44848</v>
      </c>
      <c r="C8" s="77" t="s">
        <v>147</v>
      </c>
      <c r="D8" s="4">
        <v>47681</v>
      </c>
      <c r="E8" t="s">
        <v>366</v>
      </c>
      <c r="F8" s="4" t="s">
        <v>57</v>
      </c>
      <c r="G8" s="4" t="s">
        <v>139</v>
      </c>
      <c r="H8" s="6">
        <v>4059170</v>
      </c>
      <c r="I8" s="7" t="s">
        <v>46</v>
      </c>
      <c r="J8" s="6">
        <v>324734</v>
      </c>
      <c r="K8" s="4" t="s">
        <v>174</v>
      </c>
      <c r="L8" s="4" t="s">
        <v>31</v>
      </c>
    </row>
    <row r="9" spans="1:12" outlineLevel="1" x14ac:dyDescent="0.25">
      <c r="A9">
        <v>10</v>
      </c>
      <c r="B9" s="8">
        <v>44848</v>
      </c>
      <c r="C9" s="77" t="s">
        <v>181</v>
      </c>
      <c r="D9" s="4">
        <v>47682</v>
      </c>
      <c r="E9" t="s">
        <v>366</v>
      </c>
      <c r="F9" s="4" t="s">
        <v>57</v>
      </c>
      <c r="G9" s="4" t="s">
        <v>54</v>
      </c>
      <c r="H9" s="6">
        <v>3681573</v>
      </c>
      <c r="I9" s="7" t="s">
        <v>46</v>
      </c>
      <c r="J9" s="6">
        <v>294526</v>
      </c>
      <c r="K9" s="4" t="s">
        <v>174</v>
      </c>
      <c r="L9" s="4" t="s">
        <v>31</v>
      </c>
    </row>
    <row r="10" spans="1:12" outlineLevel="1" x14ac:dyDescent="0.25">
      <c r="A10">
        <v>10</v>
      </c>
      <c r="B10" s="8">
        <v>44848</v>
      </c>
      <c r="C10" s="77" t="s">
        <v>24</v>
      </c>
      <c r="D10" s="4">
        <v>47683</v>
      </c>
      <c r="E10" t="s">
        <v>366</v>
      </c>
      <c r="F10" s="4" t="s">
        <v>57</v>
      </c>
      <c r="G10" s="4" t="s">
        <v>210</v>
      </c>
      <c r="H10" s="6">
        <v>4814364</v>
      </c>
      <c r="I10" s="7" t="s">
        <v>46</v>
      </c>
      <c r="J10" s="6">
        <v>385149</v>
      </c>
      <c r="K10" s="4" t="s">
        <v>174</v>
      </c>
      <c r="L10" s="4" t="s">
        <v>31</v>
      </c>
    </row>
    <row r="11" spans="1:12" outlineLevel="1" x14ac:dyDescent="0.25">
      <c r="A11">
        <v>10</v>
      </c>
      <c r="B11" s="8">
        <v>44848</v>
      </c>
      <c r="C11" s="77" t="s">
        <v>202</v>
      </c>
      <c r="D11" s="4">
        <v>47686</v>
      </c>
      <c r="E11" t="s">
        <v>366</v>
      </c>
      <c r="F11" s="4" t="s">
        <v>57</v>
      </c>
      <c r="G11" s="4" t="s">
        <v>40</v>
      </c>
      <c r="H11" s="6">
        <v>2776450</v>
      </c>
      <c r="I11" s="7" t="s">
        <v>46</v>
      </c>
      <c r="J11" s="6">
        <v>222116</v>
      </c>
      <c r="K11" s="4" t="s">
        <v>174</v>
      </c>
      <c r="L11" s="4" t="s">
        <v>31</v>
      </c>
    </row>
    <row r="12" spans="1:12" outlineLevel="1" x14ac:dyDescent="0.25">
      <c r="A12">
        <v>10</v>
      </c>
      <c r="B12" s="8">
        <v>44848</v>
      </c>
      <c r="C12" s="77" t="s">
        <v>234</v>
      </c>
      <c r="D12" s="4">
        <v>47687</v>
      </c>
      <c r="E12" t="s">
        <v>366</v>
      </c>
      <c r="F12" s="4" t="s">
        <v>57</v>
      </c>
      <c r="G12" s="4" t="s">
        <v>256</v>
      </c>
      <c r="H12" s="6">
        <v>2665392</v>
      </c>
      <c r="I12" s="7" t="s">
        <v>46</v>
      </c>
      <c r="J12" s="6">
        <v>213231</v>
      </c>
      <c r="K12" s="4" t="s">
        <v>174</v>
      </c>
      <c r="L12" s="4" t="s">
        <v>31</v>
      </c>
    </row>
    <row r="13" spans="1:12" outlineLevel="1" x14ac:dyDescent="0.25">
      <c r="A13">
        <v>10</v>
      </c>
      <c r="B13" s="8">
        <v>44848</v>
      </c>
      <c r="C13" s="77" t="s">
        <v>153</v>
      </c>
      <c r="D13" s="4">
        <v>47689</v>
      </c>
      <c r="E13" t="s">
        <v>366</v>
      </c>
      <c r="F13" s="4" t="s">
        <v>57</v>
      </c>
      <c r="G13" s="4" t="s">
        <v>109</v>
      </c>
      <c r="H13" s="6">
        <v>6774538</v>
      </c>
      <c r="I13" s="7" t="s">
        <v>46</v>
      </c>
      <c r="J13" s="6">
        <v>541963</v>
      </c>
      <c r="K13" s="4" t="s">
        <v>174</v>
      </c>
      <c r="L13" s="4" t="s">
        <v>31</v>
      </c>
    </row>
    <row r="14" spans="1:12" outlineLevel="1" x14ac:dyDescent="0.25">
      <c r="A14">
        <v>10</v>
      </c>
      <c r="B14" s="8">
        <v>44848</v>
      </c>
      <c r="C14" s="77" t="s">
        <v>95</v>
      </c>
      <c r="D14" s="4">
        <v>47692</v>
      </c>
      <c r="E14" t="s">
        <v>366</v>
      </c>
      <c r="F14" s="4" t="s">
        <v>57</v>
      </c>
      <c r="G14" s="4" t="s">
        <v>37</v>
      </c>
      <c r="H14" s="6">
        <v>4648888</v>
      </c>
      <c r="I14" s="7" t="s">
        <v>46</v>
      </c>
      <c r="J14" s="6">
        <v>371911</v>
      </c>
      <c r="K14" s="4" t="s">
        <v>174</v>
      </c>
      <c r="L14" s="4" t="s">
        <v>31</v>
      </c>
    </row>
    <row r="15" spans="1:12" outlineLevel="1" x14ac:dyDescent="0.25">
      <c r="A15">
        <v>10</v>
      </c>
      <c r="B15" s="8">
        <v>44865</v>
      </c>
      <c r="C15" s="77" t="s">
        <v>151</v>
      </c>
      <c r="D15" s="4">
        <v>49516</v>
      </c>
      <c r="E15" t="s">
        <v>366</v>
      </c>
      <c r="F15" s="4" t="s">
        <v>57</v>
      </c>
      <c r="G15" s="4" t="s">
        <v>44</v>
      </c>
      <c r="H15" s="6">
        <v>9907026</v>
      </c>
      <c r="I15" s="7" t="s">
        <v>46</v>
      </c>
      <c r="J15" s="6">
        <v>792562</v>
      </c>
      <c r="K15" s="4" t="s">
        <v>174</v>
      </c>
      <c r="L15" s="4" t="s">
        <v>31</v>
      </c>
    </row>
    <row r="16" spans="1:12" outlineLevel="1" x14ac:dyDescent="0.25">
      <c r="A16">
        <v>11</v>
      </c>
      <c r="B16" s="8">
        <v>44884</v>
      </c>
      <c r="C16" s="77" t="s">
        <v>5</v>
      </c>
      <c r="D16" s="4">
        <v>51810</v>
      </c>
      <c r="E16" t="s">
        <v>366</v>
      </c>
      <c r="F16" s="4" t="s">
        <v>57</v>
      </c>
      <c r="G16" s="4" t="s">
        <v>218</v>
      </c>
      <c r="H16" s="6">
        <v>4244637</v>
      </c>
      <c r="I16" s="7" t="s">
        <v>46</v>
      </c>
      <c r="J16" s="6">
        <v>339571</v>
      </c>
      <c r="K16" s="4" t="s">
        <v>174</v>
      </c>
      <c r="L16" s="4" t="s">
        <v>31</v>
      </c>
    </row>
    <row r="17" spans="1:12" outlineLevel="1" x14ac:dyDescent="0.25">
      <c r="A17">
        <v>11</v>
      </c>
      <c r="B17" s="8">
        <v>44884</v>
      </c>
      <c r="C17" s="77" t="s">
        <v>63</v>
      </c>
      <c r="D17" s="4">
        <v>51813</v>
      </c>
      <c r="E17" t="s">
        <v>366</v>
      </c>
      <c r="F17" s="4" t="s">
        <v>57</v>
      </c>
      <c r="G17" s="4" t="s">
        <v>205</v>
      </c>
      <c r="H17" s="6">
        <v>6457041</v>
      </c>
      <c r="I17" s="7" t="s">
        <v>46</v>
      </c>
      <c r="J17" s="6">
        <v>516563</v>
      </c>
      <c r="K17" s="4" t="s">
        <v>174</v>
      </c>
      <c r="L17" s="4" t="s">
        <v>31</v>
      </c>
    </row>
    <row r="18" spans="1:12" outlineLevel="1" x14ac:dyDescent="0.25">
      <c r="A18">
        <v>11</v>
      </c>
      <c r="B18" s="8">
        <v>44884</v>
      </c>
      <c r="C18" s="77" t="s">
        <v>127</v>
      </c>
      <c r="D18" s="4">
        <v>51814</v>
      </c>
      <c r="E18" t="s">
        <v>366</v>
      </c>
      <c r="F18" s="4" t="s">
        <v>57</v>
      </c>
      <c r="G18" s="4" t="s">
        <v>134</v>
      </c>
      <c r="H18" s="6">
        <v>5559874</v>
      </c>
      <c r="I18" s="7" t="s">
        <v>46</v>
      </c>
      <c r="J18" s="6">
        <v>444790</v>
      </c>
      <c r="K18" s="4" t="s">
        <v>174</v>
      </c>
      <c r="L18" s="4" t="s">
        <v>31</v>
      </c>
    </row>
    <row r="19" spans="1:12" outlineLevel="1" x14ac:dyDescent="0.25">
      <c r="A19">
        <v>11</v>
      </c>
      <c r="B19" s="8">
        <v>44890</v>
      </c>
      <c r="C19" s="77" t="s">
        <v>247</v>
      </c>
      <c r="D19" s="4">
        <v>52671</v>
      </c>
      <c r="E19" t="s">
        <v>366</v>
      </c>
      <c r="F19" s="4" t="s">
        <v>57</v>
      </c>
      <c r="G19" s="4" t="s">
        <v>67</v>
      </c>
      <c r="H19" s="6">
        <v>5723618</v>
      </c>
      <c r="I19" s="7" t="s">
        <v>46</v>
      </c>
      <c r="J19" s="6">
        <v>457889</v>
      </c>
      <c r="K19" s="4" t="s">
        <v>174</v>
      </c>
      <c r="L19" s="4" t="s">
        <v>31</v>
      </c>
    </row>
    <row r="20" spans="1:12" outlineLevel="1" x14ac:dyDescent="0.25">
      <c r="A20">
        <v>11</v>
      </c>
      <c r="B20" s="8">
        <v>44890</v>
      </c>
      <c r="C20" s="77" t="s">
        <v>253</v>
      </c>
      <c r="D20" s="4">
        <v>52673</v>
      </c>
      <c r="E20" t="s">
        <v>366</v>
      </c>
      <c r="F20" s="4" t="s">
        <v>57</v>
      </c>
      <c r="G20" s="4" t="s">
        <v>86</v>
      </c>
      <c r="H20" s="6">
        <v>2609151</v>
      </c>
      <c r="I20" s="7" t="s">
        <v>46</v>
      </c>
      <c r="J20" s="6">
        <v>208732</v>
      </c>
      <c r="K20" s="4" t="s">
        <v>174</v>
      </c>
      <c r="L20" s="4" t="s">
        <v>31</v>
      </c>
    </row>
    <row r="21" spans="1:12" outlineLevel="1" x14ac:dyDescent="0.25">
      <c r="A21">
        <v>12</v>
      </c>
      <c r="B21" s="8">
        <v>44896</v>
      </c>
      <c r="C21" s="77" t="s">
        <v>116</v>
      </c>
      <c r="D21" s="4">
        <v>53811</v>
      </c>
      <c r="E21" t="s">
        <v>366</v>
      </c>
      <c r="F21" s="4" t="s">
        <v>57</v>
      </c>
      <c r="G21" s="4" t="s">
        <v>245</v>
      </c>
      <c r="H21" s="6">
        <v>505314</v>
      </c>
      <c r="I21" s="7" t="s">
        <v>46</v>
      </c>
      <c r="J21" s="6">
        <v>40425</v>
      </c>
      <c r="K21" s="4" t="s">
        <v>174</v>
      </c>
      <c r="L21" s="4" t="s">
        <v>31</v>
      </c>
    </row>
    <row r="22" spans="1:12" outlineLevel="1" x14ac:dyDescent="0.25">
      <c r="A22">
        <v>12</v>
      </c>
      <c r="B22" s="8">
        <v>44903</v>
      </c>
      <c r="C22" s="77" t="s">
        <v>100</v>
      </c>
      <c r="D22" s="4">
        <v>55043</v>
      </c>
      <c r="E22" t="s">
        <v>366</v>
      </c>
      <c r="F22" s="4" t="s">
        <v>57</v>
      </c>
      <c r="G22" s="4" t="s">
        <v>79</v>
      </c>
      <c r="H22" s="6">
        <v>3674063</v>
      </c>
      <c r="I22" s="7" t="s">
        <v>46</v>
      </c>
      <c r="J22" s="6">
        <v>293925</v>
      </c>
      <c r="K22" s="4" t="s">
        <v>174</v>
      </c>
      <c r="L22" s="4" t="s">
        <v>31</v>
      </c>
    </row>
    <row r="23" spans="1:12" outlineLevel="1" x14ac:dyDescent="0.25">
      <c r="A23">
        <v>12</v>
      </c>
      <c r="B23" s="8">
        <v>44909</v>
      </c>
      <c r="C23" s="77" t="s">
        <v>190</v>
      </c>
      <c r="D23" s="4">
        <v>55507</v>
      </c>
      <c r="E23" t="s">
        <v>366</v>
      </c>
      <c r="F23" s="4" t="s">
        <v>57</v>
      </c>
      <c r="G23" s="4" t="s">
        <v>99</v>
      </c>
      <c r="H23" s="6">
        <v>4240709</v>
      </c>
      <c r="I23" s="7" t="s">
        <v>46</v>
      </c>
      <c r="J23" s="6">
        <v>339257</v>
      </c>
      <c r="K23" s="4" t="s">
        <v>174</v>
      </c>
      <c r="L23" s="4" t="s">
        <v>31</v>
      </c>
    </row>
    <row r="24" spans="1:12" outlineLevel="1" x14ac:dyDescent="0.25">
      <c r="A24">
        <v>12</v>
      </c>
      <c r="B24" s="8">
        <v>44909</v>
      </c>
      <c r="C24" s="77" t="s">
        <v>28</v>
      </c>
      <c r="D24" s="4">
        <v>55508</v>
      </c>
      <c r="E24" t="s">
        <v>366</v>
      </c>
      <c r="F24" s="4" t="s">
        <v>57</v>
      </c>
      <c r="G24" s="4" t="s">
        <v>89</v>
      </c>
      <c r="H24" s="6">
        <v>7229741</v>
      </c>
      <c r="I24" s="7" t="s">
        <v>46</v>
      </c>
      <c r="J24" s="6">
        <v>578379</v>
      </c>
      <c r="K24" s="4" t="s">
        <v>174</v>
      </c>
      <c r="L24" s="4" t="s">
        <v>31</v>
      </c>
    </row>
    <row r="25" spans="1:12" outlineLevel="1" x14ac:dyDescent="0.25">
      <c r="A25">
        <v>12</v>
      </c>
      <c r="B25" s="8">
        <v>44912</v>
      </c>
      <c r="C25" s="77" t="s">
        <v>243</v>
      </c>
      <c r="D25" s="4">
        <v>56003</v>
      </c>
      <c r="E25" t="s">
        <v>366</v>
      </c>
      <c r="F25" s="4" t="s">
        <v>57</v>
      </c>
      <c r="G25" s="4" t="s">
        <v>195</v>
      </c>
      <c r="H25" s="6">
        <v>3020101</v>
      </c>
      <c r="I25" s="7" t="s">
        <v>46</v>
      </c>
      <c r="J25" s="6">
        <v>241608</v>
      </c>
      <c r="K25" s="4" t="s">
        <v>174</v>
      </c>
      <c r="L25" s="4" t="s">
        <v>31</v>
      </c>
    </row>
  </sheetData>
  <autoFilter ref="A4:L25" xr:uid="{00000000-0001-0000-0000-000000000000}"/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290A-D1A7-4FA3-9AD2-7031B206AA9A}">
  <dimension ref="A1:J41"/>
  <sheetViews>
    <sheetView topLeftCell="A16" workbookViewId="0">
      <selection activeCell="J21" sqref="J21"/>
    </sheetView>
  </sheetViews>
  <sheetFormatPr defaultRowHeight="15" x14ac:dyDescent="0.25"/>
  <cols>
    <col min="2" max="2" width="6" customWidth="1"/>
    <col min="3" max="3" width="31.85546875" customWidth="1"/>
    <col min="4" max="4" width="15.7109375" customWidth="1"/>
    <col min="5" max="5" width="18.140625" customWidth="1"/>
    <col min="6" max="6" width="15.42578125" customWidth="1"/>
    <col min="8" max="8" width="18" customWidth="1"/>
  </cols>
  <sheetData>
    <row r="1" spans="1:10" ht="15.75" x14ac:dyDescent="0.3">
      <c r="C1" s="47" t="s">
        <v>280</v>
      </c>
    </row>
    <row r="2" spans="1:10" ht="19.5" x14ac:dyDescent="0.3">
      <c r="B2" s="11"/>
      <c r="C2" s="47" t="s">
        <v>281</v>
      </c>
      <c r="D2" s="11"/>
      <c r="E2" s="11"/>
      <c r="F2" s="11"/>
      <c r="G2" s="11"/>
      <c r="H2" s="11"/>
    </row>
    <row r="3" spans="1:10" ht="19.5" x14ac:dyDescent="0.3">
      <c r="B3" s="11"/>
      <c r="C3" s="48" t="s">
        <v>282</v>
      </c>
      <c r="D3" s="11"/>
      <c r="E3" s="11"/>
      <c r="F3" s="11"/>
      <c r="G3" s="11"/>
      <c r="H3" s="11"/>
    </row>
    <row r="4" spans="1:10" ht="19.5" x14ac:dyDescent="0.3">
      <c r="B4" s="11"/>
      <c r="C4" s="91" t="s">
        <v>174</v>
      </c>
      <c r="D4" s="91"/>
      <c r="E4" s="91"/>
      <c r="F4" s="91"/>
      <c r="G4" s="91"/>
      <c r="H4" s="91"/>
      <c r="I4" s="91"/>
    </row>
    <row r="5" spans="1:10" ht="63" x14ac:dyDescent="0.25">
      <c r="B5" s="12" t="s">
        <v>263</v>
      </c>
      <c r="C5" s="13" t="s">
        <v>264</v>
      </c>
      <c r="D5" s="14" t="s">
        <v>265</v>
      </c>
      <c r="E5" s="14" t="s">
        <v>200</v>
      </c>
      <c r="F5" s="13" t="s">
        <v>266</v>
      </c>
      <c r="G5" s="13" t="s">
        <v>267</v>
      </c>
      <c r="H5" s="13" t="s">
        <v>268</v>
      </c>
      <c r="I5" s="15"/>
      <c r="J5" s="15"/>
    </row>
    <row r="6" spans="1:10" ht="15.75" x14ac:dyDescent="0.25">
      <c r="B6" s="16"/>
      <c r="C6" s="17" t="s">
        <v>269</v>
      </c>
      <c r="D6" s="92">
        <v>1305441</v>
      </c>
      <c r="E6" s="93"/>
      <c r="F6" s="17"/>
      <c r="G6" s="17"/>
      <c r="H6" s="17"/>
      <c r="I6" s="15"/>
      <c r="J6" s="15"/>
    </row>
    <row r="7" spans="1:10" ht="15.75" x14ac:dyDescent="0.25">
      <c r="A7">
        <v>1</v>
      </c>
      <c r="B7" s="18"/>
      <c r="C7" s="19" t="s">
        <v>270</v>
      </c>
      <c r="D7" s="20">
        <f>+SUMIFS('Báo cáo'!$H$5:$H$105,'Báo cáo'!$A$5:$A$105,'Tổng Hợp'!$A7)</f>
        <v>94123024</v>
      </c>
      <c r="E7" s="20">
        <f>+SUMIFS('Báo cáo'!$J$5:$J$105,'Báo cáo'!$A$5:$A$105,'Tổng Hợp'!$A7)</f>
        <v>9412303</v>
      </c>
      <c r="F7" s="20"/>
      <c r="G7" s="21"/>
      <c r="H7" s="21"/>
      <c r="I7" s="22"/>
      <c r="J7" s="23"/>
    </row>
    <row r="8" spans="1:10" ht="15.75" x14ac:dyDescent="0.25">
      <c r="A8">
        <v>2</v>
      </c>
      <c r="B8" s="18"/>
      <c r="C8" s="19" t="s">
        <v>271</v>
      </c>
      <c r="D8" s="20">
        <f>+SUMIFS('Báo cáo'!$H$5:$H$105,'Báo cáo'!$A$5:$A$105,'Tổng Hợp'!$A8)</f>
        <v>44413091</v>
      </c>
      <c r="E8" s="20">
        <f>+SUMIFS('Báo cáo'!$J$5:$J$105,'Báo cáo'!$A$5:$A$105,'Tổng Hợp'!$A8)</f>
        <v>3553048</v>
      </c>
      <c r="F8" s="20"/>
      <c r="G8" s="21"/>
      <c r="H8" s="24"/>
      <c r="I8" s="22"/>
      <c r="J8" s="23"/>
    </row>
    <row r="9" spans="1:10" ht="15.75" x14ac:dyDescent="0.25">
      <c r="A9">
        <v>3</v>
      </c>
      <c r="B9" s="18"/>
      <c r="C9" s="19" t="s">
        <v>272</v>
      </c>
      <c r="D9" s="20">
        <f>+SUMIFS('Báo cáo'!$H$5:$H$105,'Báo cáo'!$A$5:$A$105,'Tổng Hợp'!$A9)</f>
        <v>16185906</v>
      </c>
      <c r="E9" s="20">
        <f>+SUMIFS('Báo cáo'!$J$5:$J$105,'Báo cáo'!$A$5:$A$105,'Tổng Hợp'!$A9)</f>
        <v>1294872</v>
      </c>
      <c r="F9" s="25"/>
      <c r="G9" s="21"/>
      <c r="H9" s="24"/>
      <c r="I9" s="22"/>
      <c r="J9" s="23"/>
    </row>
    <row r="10" spans="1:10" ht="15.75" x14ac:dyDescent="0.25">
      <c r="A10">
        <v>4</v>
      </c>
      <c r="B10" s="26"/>
      <c r="C10" s="19" t="s">
        <v>273</v>
      </c>
      <c r="D10" s="20">
        <f>+SUMIFS('Báo cáo'!$H$5:$H$105,'Báo cáo'!$A$5:$A$105,'Tổng Hợp'!$A10)</f>
        <v>36573568</v>
      </c>
      <c r="E10" s="20">
        <f>+SUMIFS('Báo cáo'!$J$5:$J$105,'Báo cáo'!$A$5:$A$105,'Tổng Hợp'!$A10)</f>
        <v>2925884</v>
      </c>
      <c r="F10" s="25"/>
      <c r="G10" s="21"/>
      <c r="H10" s="24"/>
      <c r="I10" s="22"/>
    </row>
    <row r="11" spans="1:10" ht="15.75" x14ac:dyDescent="0.25">
      <c r="A11">
        <v>5</v>
      </c>
      <c r="B11" s="26"/>
      <c r="C11" s="19" t="s">
        <v>274</v>
      </c>
      <c r="D11" s="20">
        <f>+SUMIFS('Báo cáo'!$H$5:$H$105,'Báo cáo'!$A$5:$A$105,'Tổng Hợp'!$A11)</f>
        <v>64489427</v>
      </c>
      <c r="E11" s="20">
        <f>+SUMIFS('Báo cáo'!$J$5:$J$105,'Báo cáo'!$A$5:$A$105,'Tổng Hợp'!$A11)</f>
        <v>5159154</v>
      </c>
      <c r="F11" s="25"/>
      <c r="G11" s="21"/>
      <c r="H11" s="24"/>
      <c r="I11" s="22"/>
    </row>
    <row r="12" spans="1:10" ht="15.75" x14ac:dyDescent="0.25">
      <c r="A12">
        <v>6</v>
      </c>
      <c r="B12" s="26"/>
      <c r="C12" s="19" t="s">
        <v>283</v>
      </c>
      <c r="D12" s="20">
        <f>+SUMIFS('Báo cáo'!$H$5:$H$105,'Báo cáo'!$A$5:$A$105,'Tổng Hợp'!$A12)</f>
        <v>0</v>
      </c>
      <c r="E12" s="20">
        <f>+SUMIFS('Báo cáo'!$J$5:$J$105,'Báo cáo'!$A$5:$A$105,'Tổng Hợp'!$A12)</f>
        <v>0</v>
      </c>
      <c r="F12" s="25"/>
      <c r="G12" s="21"/>
      <c r="H12" s="27"/>
      <c r="I12" s="22"/>
    </row>
    <row r="13" spans="1:10" ht="15.75" x14ac:dyDescent="0.25">
      <c r="A13">
        <v>7</v>
      </c>
      <c r="B13" s="26"/>
      <c r="C13" s="19" t="s">
        <v>284</v>
      </c>
      <c r="D13" s="20">
        <f>+SUMIFS('Báo cáo'!$H$5:$H$105,'Báo cáo'!$A$5:$A$105,'Tổng Hợp'!$A13)</f>
        <v>43659122</v>
      </c>
      <c r="E13" s="20">
        <f>+SUMIFS('Báo cáo'!$J$5:$J$105,'Báo cáo'!$A$5:$A$105,'Tổng Hợp'!$A13)</f>
        <v>3492729</v>
      </c>
      <c r="F13" s="25"/>
      <c r="G13" s="21"/>
      <c r="H13" s="27"/>
      <c r="I13" s="22"/>
    </row>
    <row r="14" spans="1:10" ht="15.75" x14ac:dyDescent="0.25">
      <c r="A14">
        <v>8</v>
      </c>
      <c r="B14" s="26"/>
      <c r="C14" s="19" t="s">
        <v>285</v>
      </c>
      <c r="D14" s="20">
        <f>+SUMIFS('Báo cáo'!$H$5:$H$105,'Báo cáo'!$A$5:$A$105,'Tổng Hợp'!$A14)</f>
        <v>30135951</v>
      </c>
      <c r="E14" s="20">
        <f>+SUMIFS('Báo cáo'!$J$5:$J$105,'Báo cáo'!$A$5:$A$105,'Tổng Hợp'!$A14)</f>
        <v>2410876</v>
      </c>
      <c r="F14" s="20"/>
      <c r="G14" s="21"/>
      <c r="H14" s="27"/>
      <c r="I14" s="22"/>
    </row>
    <row r="15" spans="1:10" ht="15.75" x14ac:dyDescent="0.25">
      <c r="A15">
        <v>9</v>
      </c>
      <c r="B15" s="26"/>
      <c r="C15" s="19" t="s">
        <v>286</v>
      </c>
      <c r="D15" s="20">
        <f>+SUMIFS('Báo cáo'!$H$5:$H$105,'Báo cáo'!$A$5:$A$105,'Tổng Hợp'!$A15)</f>
        <v>0</v>
      </c>
      <c r="E15" s="20">
        <f>+SUMIFS('Báo cáo'!$J$5:$J$105,'Báo cáo'!$A$5:$A$105,'Tổng Hợp'!$A15)</f>
        <v>0</v>
      </c>
      <c r="F15" s="25"/>
      <c r="G15" s="21"/>
      <c r="H15" s="27"/>
      <c r="I15" s="22"/>
    </row>
    <row r="16" spans="1:10" ht="15.75" x14ac:dyDescent="0.25">
      <c r="A16">
        <v>10</v>
      </c>
      <c r="B16" s="26"/>
      <c r="C16" s="19" t="s">
        <v>287</v>
      </c>
      <c r="D16" s="20">
        <f>+SUMIFS('Báo cáo'!$H$5:$H$105,'Báo cáo'!$A$5:$A$105,'Tổng Hợp'!$A16)</f>
        <v>56580719</v>
      </c>
      <c r="E16" s="20">
        <f>+SUMIFS('Báo cáo'!$J$5:$J$105,'Báo cáo'!$A$5:$A$105,'Tổng Hợp'!$A16)</f>
        <v>4526458</v>
      </c>
      <c r="F16" s="25"/>
      <c r="G16" s="21"/>
      <c r="H16" s="27"/>
      <c r="I16" s="22"/>
    </row>
    <row r="17" spans="1:10" ht="15.75" x14ac:dyDescent="0.25">
      <c r="A17">
        <v>11</v>
      </c>
      <c r="B17" s="26"/>
      <c r="C17" s="19" t="s">
        <v>288</v>
      </c>
      <c r="D17" s="20">
        <f>+SUMIFS('Báo cáo'!$H$5:$H$105,'Báo cáo'!$A$5:$A$105,'Tổng Hợp'!$A17)</f>
        <v>16843397</v>
      </c>
      <c r="E17" s="20">
        <f>+SUMIFS('Báo cáo'!$J$5:$J$105,'Báo cáo'!$A$5:$A$105,'Tổng Hợp'!$A17)</f>
        <v>1347472</v>
      </c>
      <c r="F17" s="25"/>
      <c r="G17" s="21"/>
      <c r="H17" s="27"/>
      <c r="I17" s="22"/>
    </row>
    <row r="18" spans="1:10" ht="15.75" x14ac:dyDescent="0.25">
      <c r="A18">
        <v>12</v>
      </c>
      <c r="B18" s="26"/>
      <c r="C18" s="19" t="s">
        <v>289</v>
      </c>
      <c r="D18" s="20">
        <f>+SUMIFS('Báo cáo'!$H$5:$H$105,'Báo cáo'!$A$5:$A$105,'Tổng Hợp'!$A18)</f>
        <v>62414050</v>
      </c>
      <c r="E18" s="20">
        <f>+SUMIFS('Báo cáo'!$J$5:$J$105,'Báo cáo'!$A$5:$A$105,'Tổng Hợp'!$A18)</f>
        <v>4993124</v>
      </c>
      <c r="F18" s="25"/>
      <c r="G18" s="21"/>
      <c r="H18" s="27"/>
      <c r="I18" s="22"/>
    </row>
    <row r="19" spans="1:10" ht="15.75" x14ac:dyDescent="0.25">
      <c r="B19" s="94"/>
      <c r="C19" s="95"/>
      <c r="D19" s="32">
        <f>SUM(D7:D18)</f>
        <v>465418255</v>
      </c>
      <c r="E19" s="32">
        <f>SUM(E7:E18)</f>
        <v>39115920</v>
      </c>
      <c r="F19" s="32"/>
      <c r="G19" s="53"/>
      <c r="H19" s="32"/>
    </row>
    <row r="20" spans="1:10" ht="15.75" x14ac:dyDescent="0.25">
      <c r="B20" s="51"/>
      <c r="C20" s="52" t="s">
        <v>275</v>
      </c>
      <c r="D20" s="101">
        <f>+D19+E19</f>
        <v>504534175</v>
      </c>
      <c r="E20" s="102"/>
      <c r="F20" s="32"/>
      <c r="G20" s="53"/>
      <c r="H20" s="32"/>
    </row>
    <row r="21" spans="1:10" ht="15.75" x14ac:dyDescent="0.25">
      <c r="B21" s="18"/>
      <c r="C21" s="30" t="s">
        <v>276</v>
      </c>
      <c r="D21" s="20"/>
      <c r="E21" s="20"/>
      <c r="F21" s="20">
        <v>2598701</v>
      </c>
      <c r="G21" s="21"/>
      <c r="H21" s="27"/>
    </row>
    <row r="22" spans="1:10" ht="15.75" x14ac:dyDescent="0.25">
      <c r="B22" s="18"/>
      <c r="C22" s="30"/>
      <c r="D22" s="20"/>
      <c r="E22" s="20"/>
      <c r="F22" s="20"/>
      <c r="G22" s="21"/>
      <c r="H22" s="27"/>
    </row>
    <row r="23" spans="1:10" ht="15.75" x14ac:dyDescent="0.25">
      <c r="B23" s="18"/>
      <c r="C23" s="30"/>
      <c r="D23" s="20"/>
      <c r="E23" s="20"/>
      <c r="F23" s="20"/>
      <c r="G23" s="21"/>
      <c r="H23" s="27"/>
    </row>
    <row r="24" spans="1:10" ht="15.75" x14ac:dyDescent="0.25">
      <c r="B24" s="18"/>
      <c r="C24" s="30"/>
      <c r="D24" s="20"/>
      <c r="E24" s="20"/>
      <c r="F24" s="20"/>
      <c r="G24" s="21"/>
      <c r="H24" s="27"/>
    </row>
    <row r="25" spans="1:10" ht="15.75" x14ac:dyDescent="0.25">
      <c r="B25" s="18"/>
      <c r="C25" s="30"/>
      <c r="D25" s="20"/>
      <c r="E25" s="20"/>
      <c r="F25" s="20"/>
      <c r="G25" s="21"/>
      <c r="H25" s="27"/>
    </row>
    <row r="26" spans="1:10" ht="15.75" x14ac:dyDescent="0.25">
      <c r="B26" s="18"/>
      <c r="C26" s="30"/>
      <c r="D26" s="20"/>
      <c r="E26" s="20"/>
      <c r="F26" s="20"/>
      <c r="G26" s="21"/>
      <c r="H26" s="27"/>
    </row>
    <row r="27" spans="1:10" ht="15.75" x14ac:dyDescent="0.25">
      <c r="B27" s="96" t="s">
        <v>276</v>
      </c>
      <c r="C27" s="97"/>
      <c r="D27" s="28"/>
      <c r="E27" s="28"/>
      <c r="F27" s="28">
        <f>SUM(F21:F26)</f>
        <v>2598701</v>
      </c>
      <c r="G27" s="29"/>
      <c r="H27" s="31"/>
    </row>
    <row r="28" spans="1:10" ht="15.75" x14ac:dyDescent="0.25">
      <c r="B28" s="18"/>
      <c r="C28" s="103" t="s">
        <v>277</v>
      </c>
      <c r="D28" s="54">
        <v>44617</v>
      </c>
      <c r="E28" s="20"/>
      <c r="F28" s="20"/>
      <c r="G28" s="21"/>
      <c r="H28" s="32">
        <v>102369436</v>
      </c>
      <c r="J28" s="33"/>
    </row>
    <row r="29" spans="1:10" ht="15.75" x14ac:dyDescent="0.25">
      <c r="B29" s="18"/>
      <c r="C29" s="104"/>
      <c r="D29" s="54">
        <v>44648</v>
      </c>
      <c r="E29" s="20"/>
      <c r="F29" s="20"/>
      <c r="G29" s="21"/>
      <c r="H29" s="21">
        <v>47287439</v>
      </c>
      <c r="J29" s="33"/>
    </row>
    <row r="30" spans="1:10" ht="15.75" x14ac:dyDescent="0.25">
      <c r="B30" s="18"/>
      <c r="C30" s="104"/>
      <c r="D30" s="54">
        <v>44677</v>
      </c>
      <c r="E30" s="20"/>
      <c r="F30" s="20"/>
      <c r="G30" s="21"/>
      <c r="H30" s="21">
        <v>17460778</v>
      </c>
    </row>
    <row r="31" spans="1:10" ht="15.75" x14ac:dyDescent="0.25">
      <c r="B31" s="18"/>
      <c r="C31" s="104"/>
      <c r="D31" s="54">
        <v>44708</v>
      </c>
      <c r="E31" s="20"/>
      <c r="F31" s="20"/>
      <c r="G31" s="21"/>
      <c r="H31" s="21">
        <v>37757747</v>
      </c>
    </row>
    <row r="32" spans="1:10" ht="15.75" x14ac:dyDescent="0.25">
      <c r="B32" s="18"/>
      <c r="C32" s="104"/>
      <c r="D32" s="54">
        <v>44739</v>
      </c>
      <c r="E32" s="20"/>
      <c r="F32" s="20"/>
      <c r="G32" s="21"/>
      <c r="H32" s="21">
        <v>68373186</v>
      </c>
    </row>
    <row r="33" spans="2:8" ht="15.75" x14ac:dyDescent="0.25">
      <c r="B33" s="18"/>
      <c r="C33" s="104"/>
      <c r="D33" s="54">
        <v>44798</v>
      </c>
      <c r="E33" s="20"/>
      <c r="F33" s="20"/>
      <c r="G33" s="21"/>
      <c r="H33" s="21">
        <v>40480897</v>
      </c>
    </row>
    <row r="34" spans="2:8" ht="15.75" x14ac:dyDescent="0.25">
      <c r="B34" s="18"/>
      <c r="C34" s="105"/>
      <c r="D34" s="54">
        <v>44831</v>
      </c>
      <c r="E34" s="20"/>
      <c r="F34" s="20"/>
      <c r="G34" s="21"/>
      <c r="H34" s="21">
        <v>10993008</v>
      </c>
    </row>
    <row r="35" spans="2:8" ht="15.75" x14ac:dyDescent="0.25">
      <c r="B35" s="96" t="s">
        <v>278</v>
      </c>
      <c r="C35" s="97"/>
      <c r="D35" s="34"/>
      <c r="E35" s="34"/>
      <c r="F35" s="35"/>
      <c r="G35" s="31"/>
      <c r="H35" s="36">
        <f>SUM(H28:H34)</f>
        <v>324722491</v>
      </c>
    </row>
    <row r="36" spans="2:8" ht="18.75" x14ac:dyDescent="0.3">
      <c r="B36" s="98" t="s">
        <v>279</v>
      </c>
      <c r="C36" s="99"/>
      <c r="D36" s="99"/>
      <c r="E36" s="99"/>
      <c r="F36" s="99"/>
      <c r="G36" s="100"/>
      <c r="H36" s="37">
        <f>+D6+D20-F27-H35</f>
        <v>178518424</v>
      </c>
    </row>
    <row r="37" spans="2:8" ht="15.75" x14ac:dyDescent="0.25">
      <c r="B37" s="38"/>
      <c r="C37" s="39"/>
      <c r="D37" s="40"/>
      <c r="E37" s="40"/>
      <c r="F37" s="41"/>
    </row>
    <row r="38" spans="2:8" ht="15.75" x14ac:dyDescent="0.25">
      <c r="B38" s="38"/>
      <c r="C38" s="39"/>
      <c r="D38" s="40"/>
      <c r="E38" s="40"/>
      <c r="F38" s="41"/>
      <c r="G38" s="90"/>
      <c r="H38" s="90"/>
    </row>
    <row r="39" spans="2:8" ht="15.75" x14ac:dyDescent="0.25">
      <c r="B39" s="38"/>
      <c r="C39" s="39"/>
      <c r="D39" s="40"/>
      <c r="E39" s="40"/>
      <c r="F39" s="41"/>
      <c r="G39" s="42"/>
      <c r="H39" s="43"/>
    </row>
    <row r="40" spans="2:8" ht="15.75" x14ac:dyDescent="0.25">
      <c r="B40" s="44"/>
      <c r="D40" s="45"/>
      <c r="E40" s="45"/>
      <c r="F40" s="46"/>
      <c r="G40" s="42"/>
      <c r="H40" s="42"/>
    </row>
    <row r="41" spans="2:8" ht="15.75" x14ac:dyDescent="0.25">
      <c r="G41" s="42"/>
      <c r="H41" s="42"/>
    </row>
  </sheetData>
  <mergeCells count="9">
    <mergeCell ref="G38:H38"/>
    <mergeCell ref="C4:I4"/>
    <mergeCell ref="D6:E6"/>
    <mergeCell ref="B19:C19"/>
    <mergeCell ref="B27:C27"/>
    <mergeCell ref="B35:C35"/>
    <mergeCell ref="B36:G36"/>
    <mergeCell ref="D20:E20"/>
    <mergeCell ref="C28:C3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25172-B8B4-4AD9-93E1-44CC06447C6F}">
  <sheetPr>
    <outlinePr summaryBelow="0"/>
  </sheetPr>
  <dimension ref="A1:J8"/>
  <sheetViews>
    <sheetView zoomScaleNormal="100" workbookViewId="0">
      <selection activeCell="I4" sqref="I4"/>
    </sheetView>
  </sheetViews>
  <sheetFormatPr defaultColWidth="9.140625" defaultRowHeight="15" outlineLevelRow="1" x14ac:dyDescent="0.25"/>
  <cols>
    <col min="1" max="1" width="4.28515625" customWidth="1"/>
    <col min="2" max="2" width="14.28515625" style="2" customWidth="1"/>
    <col min="3" max="4" width="11.42578125" customWidth="1"/>
    <col min="5" max="5" width="57.140625" customWidth="1"/>
    <col min="6" max="6" width="17.140625" style="1" customWidth="1"/>
    <col min="7" max="7" width="11.42578125" customWidth="1"/>
    <col min="8" max="8" width="15.7109375" style="1" customWidth="1"/>
    <col min="9" max="9" width="50" customWidth="1"/>
    <col min="10" max="10" width="21.42578125" customWidth="1"/>
  </cols>
  <sheetData>
    <row r="1" spans="1:10" ht="18.75" x14ac:dyDescent="0.3">
      <c r="A1" s="86" t="s">
        <v>209</v>
      </c>
      <c r="B1" s="86"/>
      <c r="C1" s="86"/>
      <c r="D1" s="86"/>
      <c r="E1" s="86"/>
      <c r="F1" s="86"/>
      <c r="G1" s="86"/>
      <c r="H1" s="86"/>
      <c r="I1" s="86"/>
    </row>
    <row r="2" spans="1:10" x14ac:dyDescent="0.25">
      <c r="A2" s="88" t="s">
        <v>29</v>
      </c>
      <c r="B2" s="88"/>
      <c r="C2" s="88"/>
      <c r="D2" s="88"/>
      <c r="E2" s="88"/>
      <c r="F2" s="88"/>
      <c r="G2" s="88"/>
      <c r="H2" s="88"/>
      <c r="I2" s="88"/>
    </row>
    <row r="3" spans="1:10" ht="24.75" customHeight="1" x14ac:dyDescent="0.25">
      <c r="B3" s="5" t="s">
        <v>45</v>
      </c>
      <c r="C3" s="10" t="s">
        <v>0</v>
      </c>
      <c r="D3" s="10" t="s">
        <v>238</v>
      </c>
      <c r="E3" s="10" t="s">
        <v>182</v>
      </c>
      <c r="F3" s="9" t="s">
        <v>111</v>
      </c>
      <c r="G3" s="10" t="s">
        <v>23</v>
      </c>
      <c r="H3" s="9" t="s">
        <v>200</v>
      </c>
      <c r="I3" s="10" t="s">
        <v>148</v>
      </c>
      <c r="J3" s="10" t="s">
        <v>87</v>
      </c>
    </row>
    <row r="4" spans="1:10" x14ac:dyDescent="0.25">
      <c r="A4" s="3" t="s">
        <v>241</v>
      </c>
      <c r="F4" s="50">
        <f>+SUM(F5:F8)</f>
        <v>-2406204</v>
      </c>
      <c r="H4" s="50">
        <f>+SUM(H5:H8)</f>
        <v>-192497</v>
      </c>
      <c r="I4" s="49">
        <f>+H4+F4</f>
        <v>-2598701</v>
      </c>
    </row>
    <row r="5" spans="1:10" outlineLevel="1" x14ac:dyDescent="0.25">
      <c r="A5">
        <v>3</v>
      </c>
      <c r="B5" s="8">
        <v>44621</v>
      </c>
      <c r="C5" s="4" t="s">
        <v>113</v>
      </c>
      <c r="D5" s="4" t="s">
        <v>204</v>
      </c>
      <c r="E5" s="4" t="s">
        <v>96</v>
      </c>
      <c r="F5" s="6">
        <v>-609907</v>
      </c>
      <c r="G5" s="7" t="s">
        <v>46</v>
      </c>
      <c r="H5" s="6">
        <v>-48793</v>
      </c>
      <c r="I5" s="4" t="s">
        <v>174</v>
      </c>
      <c r="J5" s="4" t="s">
        <v>31</v>
      </c>
    </row>
    <row r="6" spans="1:10" outlineLevel="1" x14ac:dyDescent="0.25">
      <c r="A6">
        <v>5</v>
      </c>
      <c r="B6" s="8">
        <v>44712</v>
      </c>
      <c r="C6" s="4" t="s">
        <v>83</v>
      </c>
      <c r="D6" s="4" t="s">
        <v>227</v>
      </c>
      <c r="E6" s="4" t="s">
        <v>135</v>
      </c>
      <c r="F6" s="6">
        <v>-550960</v>
      </c>
      <c r="G6" s="7" t="s">
        <v>46</v>
      </c>
      <c r="H6" s="6">
        <v>-44077</v>
      </c>
      <c r="I6" s="4" t="s">
        <v>174</v>
      </c>
      <c r="J6" s="4" t="s">
        <v>31</v>
      </c>
    </row>
    <row r="7" spans="1:10" outlineLevel="1" x14ac:dyDescent="0.25">
      <c r="A7">
        <v>5</v>
      </c>
      <c r="B7" s="8">
        <v>44712</v>
      </c>
      <c r="C7" s="4" t="s">
        <v>48</v>
      </c>
      <c r="D7" s="4" t="s">
        <v>227</v>
      </c>
      <c r="E7" s="4" t="s">
        <v>135</v>
      </c>
      <c r="F7" s="6">
        <v>-1043211</v>
      </c>
      <c r="G7" s="7" t="s">
        <v>46</v>
      </c>
      <c r="H7" s="6">
        <v>-83457</v>
      </c>
      <c r="I7" s="4" t="s">
        <v>174</v>
      </c>
      <c r="J7" s="4" t="s">
        <v>31</v>
      </c>
    </row>
    <row r="8" spans="1:10" outlineLevel="1" x14ac:dyDescent="0.25">
      <c r="A8">
        <v>12</v>
      </c>
      <c r="B8" s="8">
        <v>44926</v>
      </c>
      <c r="C8" s="4" t="s">
        <v>35</v>
      </c>
      <c r="D8" s="4" t="s">
        <v>160</v>
      </c>
      <c r="E8" s="4" t="s">
        <v>249</v>
      </c>
      <c r="F8" s="6">
        <v>-202126</v>
      </c>
      <c r="G8" s="7" t="s">
        <v>46</v>
      </c>
      <c r="H8" s="6">
        <v>-16170</v>
      </c>
      <c r="I8" s="4" t="s">
        <v>174</v>
      </c>
      <c r="J8" s="4" t="s">
        <v>31</v>
      </c>
    </row>
  </sheetData>
  <autoFilter ref="A4:J8" xr:uid="{B7225172-B8B4-4AD9-93E1-44CC06447C6F}"/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8321-E9F2-4604-92D4-BEB37B9374EA}">
  <dimension ref="A1:J69"/>
  <sheetViews>
    <sheetView topLeftCell="A53" workbookViewId="0">
      <selection activeCell="A66" sqref="A1:A1048576"/>
    </sheetView>
  </sheetViews>
  <sheetFormatPr defaultRowHeight="15" x14ac:dyDescent="0.25"/>
  <cols>
    <col min="1" max="1" width="15.140625" style="55" customWidth="1"/>
    <col min="2" max="2" width="10.7109375" style="56" customWidth="1"/>
    <col min="3" max="3" width="15.7109375" style="56" customWidth="1"/>
    <col min="4" max="4" width="7.140625" style="56" customWidth="1"/>
    <col min="5" max="5" width="14.140625" style="56" customWidth="1"/>
    <col min="6" max="6" width="8.140625" style="56" customWidth="1"/>
    <col min="7" max="7" width="11.140625" style="56" customWidth="1"/>
    <col min="8" max="8" width="8.140625" style="56" customWidth="1"/>
    <col min="9" max="9" width="10.42578125" style="56" customWidth="1"/>
    <col min="10" max="10" width="11.140625" customWidth="1"/>
    <col min="11" max="16384" width="9.140625" style="56"/>
  </cols>
  <sheetData>
    <row r="1" spans="1:10" x14ac:dyDescent="0.25">
      <c r="C1" s="57"/>
      <c r="E1" s="57"/>
      <c r="G1" s="57"/>
      <c r="I1" s="57"/>
    </row>
    <row r="2" spans="1:10" x14ac:dyDescent="0.25">
      <c r="C2" s="57"/>
      <c r="E2" s="57"/>
      <c r="G2" s="57"/>
      <c r="I2" s="58" t="s">
        <v>290</v>
      </c>
    </row>
    <row r="3" spans="1:10" ht="51" x14ac:dyDescent="0.25">
      <c r="A3" s="59" t="s">
        <v>291</v>
      </c>
      <c r="B3" s="60" t="s">
        <v>292</v>
      </c>
      <c r="C3" s="61" t="s">
        <v>293</v>
      </c>
      <c r="D3" s="60" t="s">
        <v>294</v>
      </c>
      <c r="E3" s="61" t="s">
        <v>295</v>
      </c>
      <c r="F3" s="62" t="s">
        <v>296</v>
      </c>
      <c r="G3" s="63" t="s">
        <v>297</v>
      </c>
      <c r="H3" s="62" t="s">
        <v>298</v>
      </c>
      <c r="I3" s="63" t="s">
        <v>299</v>
      </c>
    </row>
    <row r="4" spans="1:10" x14ac:dyDescent="0.25">
      <c r="A4" s="64"/>
      <c r="B4" s="64"/>
      <c r="C4" s="65">
        <f>ROUND(SUM(C5:C100),0)</f>
        <v>306922783</v>
      </c>
      <c r="D4" s="66"/>
      <c r="E4" s="65">
        <f>ROUND(SUM(E5:E100),0)</f>
        <v>333359026</v>
      </c>
      <c r="F4" s="66"/>
      <c r="G4" s="65">
        <f>ROUND(SUM(G5:G100),0)</f>
        <v>1534614</v>
      </c>
      <c r="H4" s="66"/>
      <c r="I4" s="65">
        <f>ROUND(SUM(I5:I100),0)</f>
        <v>1534614</v>
      </c>
      <c r="J4" s="67">
        <v>3069228</v>
      </c>
    </row>
    <row r="5" spans="1:10" x14ac:dyDescent="0.2">
      <c r="A5" s="68" t="s">
        <v>300</v>
      </c>
      <c r="B5" s="69">
        <v>44566</v>
      </c>
      <c r="C5" s="70">
        <v>2527995</v>
      </c>
      <c r="D5" s="71" t="s">
        <v>301</v>
      </c>
      <c r="E5" s="70">
        <v>2780794</v>
      </c>
      <c r="F5" s="72">
        <v>5.0000000000000001E-3</v>
      </c>
      <c r="G5" s="73">
        <f>C5*F5</f>
        <v>12639.975</v>
      </c>
      <c r="H5" s="72">
        <v>5.0000000000000001E-3</v>
      </c>
      <c r="I5" s="73">
        <f>H5*C5</f>
        <v>12639.975</v>
      </c>
      <c r="J5" s="56"/>
    </row>
    <row r="6" spans="1:10" x14ac:dyDescent="0.2">
      <c r="A6" s="68" t="s">
        <v>302</v>
      </c>
      <c r="B6" s="69">
        <v>44566</v>
      </c>
      <c r="C6" s="70">
        <v>6729675</v>
      </c>
      <c r="D6" s="71" t="s">
        <v>301</v>
      </c>
      <c r="E6" s="70">
        <v>7402643</v>
      </c>
      <c r="F6" s="72">
        <v>5.0000000000000001E-3</v>
      </c>
      <c r="G6" s="73">
        <f t="shared" ref="G6:G67" si="0">C6*F6</f>
        <v>33648.375</v>
      </c>
      <c r="H6" s="72">
        <v>5.0000000000000001E-3</v>
      </c>
      <c r="I6" s="73">
        <f t="shared" ref="I6:I67" si="1">H6*C6</f>
        <v>33648.375</v>
      </c>
      <c r="J6" s="56"/>
    </row>
    <row r="7" spans="1:10" x14ac:dyDescent="0.2">
      <c r="A7" s="68" t="s">
        <v>303</v>
      </c>
      <c r="B7" s="69">
        <v>44566</v>
      </c>
      <c r="C7" s="70">
        <v>11987624</v>
      </c>
      <c r="D7" s="71" t="s">
        <v>301</v>
      </c>
      <c r="E7" s="70">
        <v>13186389</v>
      </c>
      <c r="F7" s="72">
        <v>5.0000000000000001E-3</v>
      </c>
      <c r="G7" s="73">
        <f t="shared" si="0"/>
        <v>59938.12</v>
      </c>
      <c r="H7" s="72">
        <v>5.0000000000000001E-3</v>
      </c>
      <c r="I7" s="73">
        <f t="shared" si="1"/>
        <v>59938.12</v>
      </c>
      <c r="J7" s="56"/>
    </row>
    <row r="8" spans="1:10" x14ac:dyDescent="0.2">
      <c r="A8" s="68" t="s">
        <v>304</v>
      </c>
      <c r="B8" s="69">
        <v>44566</v>
      </c>
      <c r="C8" s="70">
        <v>4071239</v>
      </c>
      <c r="D8" s="71" t="s">
        <v>301</v>
      </c>
      <c r="E8" s="70">
        <v>4478364</v>
      </c>
      <c r="F8" s="72">
        <v>5.0000000000000001E-3</v>
      </c>
      <c r="G8" s="73">
        <f t="shared" si="0"/>
        <v>20356.195</v>
      </c>
      <c r="H8" s="72">
        <v>5.0000000000000001E-3</v>
      </c>
      <c r="I8" s="73">
        <f t="shared" si="1"/>
        <v>20356.195</v>
      </c>
      <c r="J8" s="56"/>
    </row>
    <row r="9" spans="1:10" x14ac:dyDescent="0.2">
      <c r="A9" s="68" t="s">
        <v>305</v>
      </c>
      <c r="B9" s="69">
        <v>44566</v>
      </c>
      <c r="C9" s="70">
        <v>2591834</v>
      </c>
      <c r="D9" s="71" t="s">
        <v>301</v>
      </c>
      <c r="E9" s="70">
        <v>2851018</v>
      </c>
      <c r="F9" s="72">
        <v>5.0000000000000001E-3</v>
      </c>
      <c r="G9" s="73">
        <f t="shared" si="0"/>
        <v>12959.17</v>
      </c>
      <c r="H9" s="72">
        <v>5.0000000000000001E-3</v>
      </c>
      <c r="I9" s="73">
        <f t="shared" si="1"/>
        <v>12959.17</v>
      </c>
      <c r="J9" s="56"/>
    </row>
    <row r="10" spans="1:10" x14ac:dyDescent="0.2">
      <c r="A10" s="68" t="s">
        <v>306</v>
      </c>
      <c r="B10" s="69">
        <v>44566</v>
      </c>
      <c r="C10" s="70">
        <v>7362108</v>
      </c>
      <c r="D10" s="71" t="s">
        <v>301</v>
      </c>
      <c r="E10" s="70">
        <v>8098323</v>
      </c>
      <c r="F10" s="72">
        <v>5.0000000000000001E-3</v>
      </c>
      <c r="G10" s="73">
        <f t="shared" si="0"/>
        <v>36810.54</v>
      </c>
      <c r="H10" s="72">
        <v>5.0000000000000001E-3</v>
      </c>
      <c r="I10" s="73">
        <f t="shared" si="1"/>
        <v>36810.54</v>
      </c>
      <c r="J10" s="56"/>
    </row>
    <row r="11" spans="1:10" x14ac:dyDescent="0.2">
      <c r="A11" s="68" t="s">
        <v>307</v>
      </c>
      <c r="B11" s="69">
        <v>44566</v>
      </c>
      <c r="C11" s="70">
        <v>8717341</v>
      </c>
      <c r="D11" s="71" t="s">
        <v>301</v>
      </c>
      <c r="E11" s="70">
        <v>9589077</v>
      </c>
      <c r="F11" s="72">
        <v>5.0000000000000001E-3</v>
      </c>
      <c r="G11" s="73">
        <f t="shared" si="0"/>
        <v>43586.705000000002</v>
      </c>
      <c r="H11" s="72">
        <v>5.0000000000000001E-3</v>
      </c>
      <c r="I11" s="73">
        <f t="shared" si="1"/>
        <v>43586.705000000002</v>
      </c>
      <c r="J11" s="56"/>
    </row>
    <row r="12" spans="1:10" x14ac:dyDescent="0.2">
      <c r="A12" s="68" t="s">
        <v>308</v>
      </c>
      <c r="B12" s="69">
        <v>44566</v>
      </c>
      <c r="C12" s="70">
        <v>5386083</v>
      </c>
      <c r="D12" s="71" t="s">
        <v>301</v>
      </c>
      <c r="E12" s="70">
        <v>5924693</v>
      </c>
      <c r="F12" s="72">
        <v>5.0000000000000001E-3</v>
      </c>
      <c r="G12" s="73">
        <f t="shared" si="0"/>
        <v>26930.415000000001</v>
      </c>
      <c r="H12" s="72">
        <v>5.0000000000000001E-3</v>
      </c>
      <c r="I12" s="73">
        <f t="shared" si="1"/>
        <v>26930.415000000001</v>
      </c>
      <c r="J12" s="56"/>
    </row>
    <row r="13" spans="1:10" x14ac:dyDescent="0.2">
      <c r="A13" s="68" t="s">
        <v>309</v>
      </c>
      <c r="B13" s="69">
        <v>44566</v>
      </c>
      <c r="C13" s="70">
        <v>4334578</v>
      </c>
      <c r="D13" s="71" t="s">
        <v>301</v>
      </c>
      <c r="E13" s="70">
        <v>4768036</v>
      </c>
      <c r="F13" s="72">
        <v>5.0000000000000001E-3</v>
      </c>
      <c r="G13" s="73">
        <f t="shared" si="0"/>
        <v>21672.89</v>
      </c>
      <c r="H13" s="72">
        <v>5.0000000000000001E-3</v>
      </c>
      <c r="I13" s="73">
        <f t="shared" si="1"/>
        <v>21672.89</v>
      </c>
      <c r="J13" s="56"/>
    </row>
    <row r="14" spans="1:10" x14ac:dyDescent="0.2">
      <c r="A14" s="68" t="s">
        <v>310</v>
      </c>
      <c r="B14" s="69">
        <v>44566</v>
      </c>
      <c r="C14" s="70">
        <v>5956728</v>
      </c>
      <c r="D14" s="71" t="s">
        <v>301</v>
      </c>
      <c r="E14" s="70">
        <v>6552402</v>
      </c>
      <c r="F14" s="72">
        <v>5.0000000000000001E-3</v>
      </c>
      <c r="G14" s="73">
        <f t="shared" si="0"/>
        <v>29783.64</v>
      </c>
      <c r="H14" s="72">
        <v>5.0000000000000001E-3</v>
      </c>
      <c r="I14" s="73">
        <f t="shared" si="1"/>
        <v>29783.64</v>
      </c>
      <c r="J14" s="56"/>
    </row>
    <row r="15" spans="1:10" x14ac:dyDescent="0.2">
      <c r="A15" s="68" t="s">
        <v>311</v>
      </c>
      <c r="B15" s="69">
        <v>44566</v>
      </c>
      <c r="C15" s="70">
        <v>5263550</v>
      </c>
      <c r="D15" s="71" t="s">
        <v>301</v>
      </c>
      <c r="E15" s="70">
        <v>5789909</v>
      </c>
      <c r="F15" s="72">
        <v>5.0000000000000001E-3</v>
      </c>
      <c r="G15" s="73">
        <f t="shared" si="0"/>
        <v>26317.75</v>
      </c>
      <c r="H15" s="72">
        <v>5.0000000000000001E-3</v>
      </c>
      <c r="I15" s="73">
        <f t="shared" si="1"/>
        <v>26317.75</v>
      </c>
      <c r="J15" s="56"/>
    </row>
    <row r="16" spans="1:10" x14ac:dyDescent="0.2">
      <c r="A16" s="68" t="s">
        <v>312</v>
      </c>
      <c r="B16" s="69">
        <v>44566</v>
      </c>
      <c r="C16" s="70">
        <v>7772968</v>
      </c>
      <c r="D16" s="71" t="s">
        <v>301</v>
      </c>
      <c r="E16" s="70">
        <v>8550267</v>
      </c>
      <c r="F16" s="72">
        <v>5.0000000000000001E-3</v>
      </c>
      <c r="G16" s="73">
        <f t="shared" si="0"/>
        <v>38864.840000000004</v>
      </c>
      <c r="H16" s="72">
        <v>5.0000000000000001E-3</v>
      </c>
      <c r="I16" s="73">
        <f t="shared" si="1"/>
        <v>38864.840000000004</v>
      </c>
      <c r="J16" s="56"/>
    </row>
    <row r="17" spans="1:10" x14ac:dyDescent="0.2">
      <c r="A17" s="68" t="s">
        <v>313</v>
      </c>
      <c r="B17" s="69">
        <v>44566</v>
      </c>
      <c r="C17" s="70">
        <v>4855504</v>
      </c>
      <c r="D17" s="71" t="s">
        <v>301</v>
      </c>
      <c r="E17" s="70">
        <v>5341056</v>
      </c>
      <c r="F17" s="72">
        <v>5.0000000000000001E-3</v>
      </c>
      <c r="G17" s="73">
        <f t="shared" si="0"/>
        <v>24277.52</v>
      </c>
      <c r="H17" s="72">
        <v>5.0000000000000001E-3</v>
      </c>
      <c r="I17" s="73">
        <f t="shared" si="1"/>
        <v>24277.52</v>
      </c>
      <c r="J17" s="56"/>
    </row>
    <row r="18" spans="1:10" x14ac:dyDescent="0.2">
      <c r="A18" s="68" t="s">
        <v>314</v>
      </c>
      <c r="B18" s="69">
        <v>44566</v>
      </c>
      <c r="C18" s="70">
        <v>5477629</v>
      </c>
      <c r="D18" s="71" t="s">
        <v>301</v>
      </c>
      <c r="E18" s="70">
        <v>6025394</v>
      </c>
      <c r="F18" s="72">
        <v>5.0000000000000001E-3</v>
      </c>
      <c r="G18" s="73">
        <f t="shared" si="0"/>
        <v>27388.145</v>
      </c>
      <c r="H18" s="72">
        <v>5.0000000000000001E-3</v>
      </c>
      <c r="I18" s="73">
        <f t="shared" si="1"/>
        <v>27388.145</v>
      </c>
      <c r="J18" s="56"/>
    </row>
    <row r="19" spans="1:10" x14ac:dyDescent="0.2">
      <c r="A19" s="68" t="s">
        <v>315</v>
      </c>
      <c r="B19" s="69">
        <v>44566</v>
      </c>
      <c r="C19" s="70">
        <v>4677699</v>
      </c>
      <c r="D19" s="71" t="s">
        <v>301</v>
      </c>
      <c r="E19" s="70">
        <v>5145471</v>
      </c>
      <c r="F19" s="72">
        <v>5.0000000000000001E-3</v>
      </c>
      <c r="G19" s="73">
        <f t="shared" si="0"/>
        <v>23388.494999999999</v>
      </c>
      <c r="H19" s="72">
        <v>5.0000000000000001E-3</v>
      </c>
      <c r="I19" s="73">
        <f t="shared" si="1"/>
        <v>23388.494999999999</v>
      </c>
      <c r="J19" s="56"/>
    </row>
    <row r="20" spans="1:10" x14ac:dyDescent="0.2">
      <c r="A20" s="68" t="s">
        <v>316</v>
      </c>
      <c r="B20" s="69">
        <v>44566</v>
      </c>
      <c r="C20" s="70">
        <v>3353697</v>
      </c>
      <c r="D20" s="71" t="s">
        <v>301</v>
      </c>
      <c r="E20" s="70">
        <v>3689067</v>
      </c>
      <c r="F20" s="72">
        <v>5.0000000000000001E-3</v>
      </c>
      <c r="G20" s="73">
        <f t="shared" si="0"/>
        <v>16768.485000000001</v>
      </c>
      <c r="H20" s="72">
        <v>5.0000000000000001E-3</v>
      </c>
      <c r="I20" s="73">
        <f t="shared" si="1"/>
        <v>16768.485000000001</v>
      </c>
      <c r="J20" s="56"/>
    </row>
    <row r="21" spans="1:10" x14ac:dyDescent="0.2">
      <c r="A21" s="68" t="s">
        <v>317</v>
      </c>
      <c r="B21" s="69">
        <v>44566</v>
      </c>
      <c r="C21" s="70">
        <v>3056772</v>
      </c>
      <c r="D21" s="71" t="s">
        <v>301</v>
      </c>
      <c r="E21" s="70">
        <v>3362447</v>
      </c>
      <c r="F21" s="72">
        <v>5.0000000000000001E-3</v>
      </c>
      <c r="G21" s="73">
        <f t="shared" si="0"/>
        <v>15283.86</v>
      </c>
      <c r="H21" s="72">
        <v>5.0000000000000001E-3</v>
      </c>
      <c r="I21" s="73">
        <f t="shared" si="1"/>
        <v>15283.86</v>
      </c>
      <c r="J21" s="56"/>
    </row>
    <row r="22" spans="1:10" x14ac:dyDescent="0.2">
      <c r="A22" s="68" t="s">
        <v>318</v>
      </c>
      <c r="B22" s="69">
        <v>44608</v>
      </c>
      <c r="C22" s="70">
        <v>5720221</v>
      </c>
      <c r="D22" s="71" t="s">
        <v>301</v>
      </c>
      <c r="E22" s="70">
        <v>6177835</v>
      </c>
      <c r="F22" s="72">
        <v>5.0000000000000001E-3</v>
      </c>
      <c r="G22" s="73">
        <f t="shared" si="0"/>
        <v>28601.105</v>
      </c>
      <c r="H22" s="72">
        <v>5.0000000000000001E-3</v>
      </c>
      <c r="I22" s="73">
        <f t="shared" si="1"/>
        <v>28601.105</v>
      </c>
      <c r="J22" s="56"/>
    </row>
    <row r="23" spans="1:10" x14ac:dyDescent="0.2">
      <c r="A23" s="68" t="s">
        <v>319</v>
      </c>
      <c r="B23" s="69">
        <v>44608</v>
      </c>
      <c r="C23" s="70">
        <v>6870982</v>
      </c>
      <c r="D23" s="71" t="s">
        <v>301</v>
      </c>
      <c r="E23" s="70">
        <v>7420658</v>
      </c>
      <c r="F23" s="72">
        <v>5.0000000000000001E-3</v>
      </c>
      <c r="G23" s="73">
        <f t="shared" si="0"/>
        <v>34354.910000000003</v>
      </c>
      <c r="H23" s="72">
        <v>5.0000000000000001E-3</v>
      </c>
      <c r="I23" s="73">
        <f t="shared" si="1"/>
        <v>34354.910000000003</v>
      </c>
      <c r="J23" s="56"/>
    </row>
    <row r="24" spans="1:10" x14ac:dyDescent="0.2">
      <c r="A24" s="68" t="s">
        <v>320</v>
      </c>
      <c r="B24" s="69">
        <v>44608</v>
      </c>
      <c r="C24" s="70">
        <v>5879432</v>
      </c>
      <c r="D24" s="71" t="s">
        <v>301</v>
      </c>
      <c r="E24" s="70">
        <v>6349784</v>
      </c>
      <c r="F24" s="72">
        <v>5.0000000000000001E-3</v>
      </c>
      <c r="G24" s="73">
        <f t="shared" si="0"/>
        <v>29397.16</v>
      </c>
      <c r="H24" s="72">
        <v>5.0000000000000001E-3</v>
      </c>
      <c r="I24" s="73">
        <f t="shared" si="1"/>
        <v>29397.16</v>
      </c>
      <c r="J24" s="56"/>
    </row>
    <row r="25" spans="1:10" x14ac:dyDescent="0.2">
      <c r="A25" s="68" t="s">
        <v>321</v>
      </c>
      <c r="B25" s="69">
        <v>44608</v>
      </c>
      <c r="C25" s="70">
        <v>9604430</v>
      </c>
      <c r="D25" s="71" t="s">
        <v>301</v>
      </c>
      <c r="E25" s="70">
        <v>10372784</v>
      </c>
      <c r="F25" s="72">
        <v>5.0000000000000001E-3</v>
      </c>
      <c r="G25" s="73">
        <f t="shared" si="0"/>
        <v>48022.15</v>
      </c>
      <c r="H25" s="72">
        <v>5.0000000000000001E-3</v>
      </c>
      <c r="I25" s="73">
        <f t="shared" si="1"/>
        <v>48022.15</v>
      </c>
      <c r="J25" s="56"/>
    </row>
    <row r="26" spans="1:10" x14ac:dyDescent="0.2">
      <c r="A26" s="68" t="s">
        <v>322</v>
      </c>
      <c r="B26" s="69">
        <v>44608</v>
      </c>
      <c r="C26" s="70">
        <v>3019878</v>
      </c>
      <c r="D26" s="71" t="s">
        <v>301</v>
      </c>
      <c r="E26" s="70">
        <v>3261467</v>
      </c>
      <c r="F26" s="72">
        <v>5.0000000000000001E-3</v>
      </c>
      <c r="G26" s="73">
        <f t="shared" si="0"/>
        <v>15099.39</v>
      </c>
      <c r="H26" s="72">
        <v>5.0000000000000001E-3</v>
      </c>
      <c r="I26" s="73">
        <f t="shared" si="1"/>
        <v>15099.39</v>
      </c>
      <c r="J26" s="56"/>
    </row>
    <row r="27" spans="1:10" x14ac:dyDescent="0.2">
      <c r="A27" s="68" t="s">
        <v>323</v>
      </c>
      <c r="B27" s="69">
        <v>44608</v>
      </c>
      <c r="C27" s="70">
        <v>8496532</v>
      </c>
      <c r="D27" s="71" t="s">
        <v>301</v>
      </c>
      <c r="E27" s="70">
        <v>9176256</v>
      </c>
      <c r="F27" s="72">
        <v>5.0000000000000001E-3</v>
      </c>
      <c r="G27" s="73">
        <f t="shared" si="0"/>
        <v>42482.66</v>
      </c>
      <c r="H27" s="72">
        <v>5.0000000000000001E-3</v>
      </c>
      <c r="I27" s="73">
        <f t="shared" si="1"/>
        <v>42482.66</v>
      </c>
      <c r="J27" s="56"/>
    </row>
    <row r="28" spans="1:10" x14ac:dyDescent="0.2">
      <c r="A28" s="68" t="s">
        <v>324</v>
      </c>
      <c r="B28" s="69">
        <v>44608</v>
      </c>
      <c r="C28" s="70">
        <v>4821616</v>
      </c>
      <c r="D28" s="71" t="s">
        <v>301</v>
      </c>
      <c r="E28" s="70">
        <v>5207342</v>
      </c>
      <c r="F28" s="72">
        <v>5.0000000000000001E-3</v>
      </c>
      <c r="G28" s="73">
        <f t="shared" si="0"/>
        <v>24108.080000000002</v>
      </c>
      <c r="H28" s="72">
        <v>5.0000000000000001E-3</v>
      </c>
      <c r="I28" s="73">
        <f t="shared" si="1"/>
        <v>24108.080000000002</v>
      </c>
      <c r="J28" s="56"/>
    </row>
    <row r="29" spans="1:10" x14ac:dyDescent="0.2">
      <c r="A29" s="68" t="s">
        <v>325</v>
      </c>
      <c r="B29" s="69">
        <v>44621</v>
      </c>
      <c r="C29" s="70">
        <v>1436079</v>
      </c>
      <c r="D29" s="71" t="s">
        <v>301</v>
      </c>
      <c r="E29" s="70">
        <v>1550964</v>
      </c>
      <c r="F29" s="72">
        <v>5.0000000000000001E-3</v>
      </c>
      <c r="G29" s="73">
        <f t="shared" si="0"/>
        <v>7180.3950000000004</v>
      </c>
      <c r="H29" s="72">
        <v>5.0000000000000001E-3</v>
      </c>
      <c r="I29" s="73">
        <f t="shared" si="1"/>
        <v>7180.3950000000004</v>
      </c>
      <c r="J29" s="56"/>
    </row>
    <row r="30" spans="1:10" x14ac:dyDescent="0.2">
      <c r="A30" s="68" t="s">
        <v>326</v>
      </c>
      <c r="B30" s="69">
        <v>44621</v>
      </c>
      <c r="C30" s="70">
        <v>6439038</v>
      </c>
      <c r="D30" s="71" t="s">
        <v>301</v>
      </c>
      <c r="E30" s="70">
        <v>6954158</v>
      </c>
      <c r="F30" s="72">
        <v>5.0000000000000001E-3</v>
      </c>
      <c r="G30" s="73">
        <f t="shared" si="0"/>
        <v>32195.190000000002</v>
      </c>
      <c r="H30" s="72">
        <v>5.0000000000000001E-3</v>
      </c>
      <c r="I30" s="73">
        <f t="shared" si="1"/>
        <v>32195.190000000002</v>
      </c>
      <c r="J30" s="56"/>
    </row>
    <row r="31" spans="1:10" x14ac:dyDescent="0.2">
      <c r="A31" s="68" t="s">
        <v>327</v>
      </c>
      <c r="B31" s="69">
        <v>44621</v>
      </c>
      <c r="C31" s="70">
        <v>5655823</v>
      </c>
      <c r="D31" s="71" t="s">
        <v>301</v>
      </c>
      <c r="E31" s="70">
        <v>6108286</v>
      </c>
      <c r="F31" s="72">
        <v>5.0000000000000001E-3</v>
      </c>
      <c r="G31" s="73">
        <f t="shared" si="0"/>
        <v>28279.115000000002</v>
      </c>
      <c r="H31" s="72">
        <v>5.0000000000000001E-3</v>
      </c>
      <c r="I31" s="73">
        <f t="shared" si="1"/>
        <v>28279.115000000002</v>
      </c>
      <c r="J31" s="56"/>
    </row>
    <row r="32" spans="1:10" x14ac:dyDescent="0.2">
      <c r="A32" s="68" t="s">
        <v>328</v>
      </c>
      <c r="B32" s="69">
        <v>44621</v>
      </c>
      <c r="C32" s="70">
        <v>2654966</v>
      </c>
      <c r="D32" s="71" t="s">
        <v>301</v>
      </c>
      <c r="E32" s="70">
        <v>2867363</v>
      </c>
      <c r="F32" s="72">
        <v>5.0000000000000001E-3</v>
      </c>
      <c r="G32" s="73">
        <f t="shared" si="0"/>
        <v>13274.83</v>
      </c>
      <c r="H32" s="72">
        <v>5.0000000000000001E-3</v>
      </c>
      <c r="I32" s="73">
        <f t="shared" si="1"/>
        <v>13274.83</v>
      </c>
      <c r="J32" s="56"/>
    </row>
    <row r="33" spans="1:10" x14ac:dyDescent="0.2">
      <c r="A33" s="68" t="s">
        <v>329</v>
      </c>
      <c r="B33" s="69">
        <v>44657</v>
      </c>
      <c r="C33" s="70">
        <v>5958700</v>
      </c>
      <c r="D33" s="71" t="s">
        <v>301</v>
      </c>
      <c r="E33" s="70">
        <v>6435394</v>
      </c>
      <c r="F33" s="72">
        <v>5.0000000000000001E-3</v>
      </c>
      <c r="G33" s="73">
        <f t="shared" si="0"/>
        <v>29793.5</v>
      </c>
      <c r="H33" s="72">
        <v>5.0000000000000001E-3</v>
      </c>
      <c r="I33" s="73">
        <f t="shared" si="1"/>
        <v>29793.5</v>
      </c>
      <c r="J33" s="56"/>
    </row>
    <row r="34" spans="1:10" x14ac:dyDescent="0.2">
      <c r="A34" s="68" t="s">
        <v>330</v>
      </c>
      <c r="B34" s="69">
        <v>44657</v>
      </c>
      <c r="C34" s="70">
        <v>3746827</v>
      </c>
      <c r="D34" s="71" t="s">
        <v>301</v>
      </c>
      <c r="E34" s="70">
        <v>4046572</v>
      </c>
      <c r="F34" s="72">
        <v>5.0000000000000001E-3</v>
      </c>
      <c r="G34" s="73">
        <f t="shared" si="0"/>
        <v>18734.135000000002</v>
      </c>
      <c r="H34" s="72">
        <v>5.0000000000000001E-3</v>
      </c>
      <c r="I34" s="73">
        <f t="shared" si="1"/>
        <v>18734.135000000002</v>
      </c>
      <c r="J34" s="56"/>
    </row>
    <row r="35" spans="1:10" x14ac:dyDescent="0.2">
      <c r="A35" s="68" t="s">
        <v>331</v>
      </c>
      <c r="B35" s="69">
        <v>44657</v>
      </c>
      <c r="C35" s="70">
        <v>3606425</v>
      </c>
      <c r="D35" s="71" t="s">
        <v>301</v>
      </c>
      <c r="E35" s="70">
        <v>3894938</v>
      </c>
      <c r="F35" s="72">
        <v>5.0000000000000001E-3</v>
      </c>
      <c r="G35" s="73">
        <f t="shared" si="0"/>
        <v>18032.125</v>
      </c>
      <c r="H35" s="72">
        <v>5.0000000000000001E-3</v>
      </c>
      <c r="I35" s="73">
        <f t="shared" si="1"/>
        <v>18032.125</v>
      </c>
      <c r="J35" s="56"/>
    </row>
    <row r="36" spans="1:10" x14ac:dyDescent="0.2">
      <c r="A36" s="68" t="s">
        <v>332</v>
      </c>
      <c r="B36" s="69">
        <v>44657</v>
      </c>
      <c r="C36" s="70">
        <v>3502092</v>
      </c>
      <c r="D36" s="71" t="s">
        <v>301</v>
      </c>
      <c r="E36" s="70">
        <v>3782258</v>
      </c>
      <c r="F36" s="72">
        <v>5.0000000000000001E-3</v>
      </c>
      <c r="G36" s="73">
        <f t="shared" si="0"/>
        <v>17510.46</v>
      </c>
      <c r="H36" s="72">
        <v>5.0000000000000001E-3</v>
      </c>
      <c r="I36" s="73">
        <f t="shared" si="1"/>
        <v>17510.46</v>
      </c>
      <c r="J36" s="56"/>
    </row>
    <row r="37" spans="1:10" x14ac:dyDescent="0.2">
      <c r="A37" s="68" t="s">
        <v>333</v>
      </c>
      <c r="B37" s="69">
        <v>44657</v>
      </c>
      <c r="C37" s="70">
        <v>2220066</v>
      </c>
      <c r="D37" s="71" t="s">
        <v>301</v>
      </c>
      <c r="E37" s="70">
        <v>2397670</v>
      </c>
      <c r="F37" s="72">
        <v>5.0000000000000001E-3</v>
      </c>
      <c r="G37" s="73">
        <f t="shared" si="0"/>
        <v>11100.33</v>
      </c>
      <c r="H37" s="72">
        <v>5.0000000000000001E-3</v>
      </c>
      <c r="I37" s="73">
        <f t="shared" si="1"/>
        <v>11100.33</v>
      </c>
      <c r="J37" s="56"/>
    </row>
    <row r="38" spans="1:10" x14ac:dyDescent="0.2">
      <c r="A38" s="68" t="s">
        <v>334</v>
      </c>
      <c r="B38" s="69">
        <v>44657</v>
      </c>
      <c r="C38" s="70">
        <v>3180819</v>
      </c>
      <c r="D38" s="71" t="s">
        <v>301</v>
      </c>
      <c r="E38" s="70">
        <v>3435284</v>
      </c>
      <c r="F38" s="72">
        <v>5.0000000000000001E-3</v>
      </c>
      <c r="G38" s="73">
        <f t="shared" si="0"/>
        <v>15904.095000000001</v>
      </c>
      <c r="H38" s="72">
        <v>5.0000000000000001E-3</v>
      </c>
      <c r="I38" s="73">
        <f t="shared" si="1"/>
        <v>15904.095000000001</v>
      </c>
      <c r="J38" s="56"/>
    </row>
    <row r="39" spans="1:10" x14ac:dyDescent="0.2">
      <c r="A39" s="68" t="s">
        <v>335</v>
      </c>
      <c r="B39" s="69">
        <v>44657</v>
      </c>
      <c r="C39" s="70">
        <v>5461543</v>
      </c>
      <c r="D39" s="71" t="s">
        <v>301</v>
      </c>
      <c r="E39" s="70">
        <v>5898465</v>
      </c>
      <c r="F39" s="72">
        <v>5.0000000000000001E-3</v>
      </c>
      <c r="G39" s="73">
        <f t="shared" si="0"/>
        <v>27307.715</v>
      </c>
      <c r="H39" s="72">
        <v>5.0000000000000001E-3</v>
      </c>
      <c r="I39" s="73">
        <f t="shared" si="1"/>
        <v>27307.715</v>
      </c>
      <c r="J39" s="56"/>
    </row>
    <row r="40" spans="1:10" x14ac:dyDescent="0.2">
      <c r="A40" s="68" t="s">
        <v>336</v>
      </c>
      <c r="B40" s="69">
        <v>44657</v>
      </c>
      <c r="C40" s="70">
        <v>3436856</v>
      </c>
      <c r="D40" s="71" t="s">
        <v>301</v>
      </c>
      <c r="E40" s="70">
        <v>3711804</v>
      </c>
      <c r="F40" s="72">
        <v>5.0000000000000001E-3</v>
      </c>
      <c r="G40" s="73">
        <f t="shared" si="0"/>
        <v>17184.28</v>
      </c>
      <c r="H40" s="72">
        <v>5.0000000000000001E-3</v>
      </c>
      <c r="I40" s="73">
        <f t="shared" si="1"/>
        <v>17184.28</v>
      </c>
      <c r="J40" s="56"/>
    </row>
    <row r="41" spans="1:10" x14ac:dyDescent="0.2">
      <c r="A41" s="68" t="s">
        <v>337</v>
      </c>
      <c r="B41" s="69">
        <v>44657</v>
      </c>
      <c r="C41" s="70">
        <v>5460240</v>
      </c>
      <c r="D41" s="71" t="s">
        <v>301</v>
      </c>
      <c r="E41" s="70">
        <v>5897058</v>
      </c>
      <c r="F41" s="72">
        <v>5.0000000000000001E-3</v>
      </c>
      <c r="G41" s="73">
        <f t="shared" si="0"/>
        <v>27301.200000000001</v>
      </c>
      <c r="H41" s="72">
        <v>5.0000000000000001E-3</v>
      </c>
      <c r="I41" s="73">
        <f t="shared" si="1"/>
        <v>27301.200000000001</v>
      </c>
      <c r="J41" s="56"/>
    </row>
    <row r="42" spans="1:10" x14ac:dyDescent="0.2">
      <c r="A42" s="68" t="s">
        <v>338</v>
      </c>
      <c r="B42" s="69">
        <v>44687</v>
      </c>
      <c r="C42" s="70">
        <v>4468685</v>
      </c>
      <c r="D42" s="71" t="s">
        <v>301</v>
      </c>
      <c r="E42" s="70">
        <v>4826179</v>
      </c>
      <c r="F42" s="72">
        <v>5.0000000000000001E-3</v>
      </c>
      <c r="G42" s="73">
        <f t="shared" si="0"/>
        <v>22343.424999999999</v>
      </c>
      <c r="H42" s="72">
        <v>5.0000000000000001E-3</v>
      </c>
      <c r="I42" s="73">
        <f t="shared" si="1"/>
        <v>22343.424999999999</v>
      </c>
      <c r="J42" s="56"/>
    </row>
    <row r="43" spans="1:10" x14ac:dyDescent="0.2">
      <c r="A43" s="68" t="s">
        <v>339</v>
      </c>
      <c r="B43" s="69">
        <v>44687</v>
      </c>
      <c r="C43" s="70">
        <v>4003186</v>
      </c>
      <c r="D43" s="71" t="s">
        <v>301</v>
      </c>
      <c r="E43" s="70">
        <v>4323441</v>
      </c>
      <c r="F43" s="72">
        <v>5.0000000000000001E-3</v>
      </c>
      <c r="G43" s="73">
        <f t="shared" si="0"/>
        <v>20015.93</v>
      </c>
      <c r="H43" s="72">
        <v>5.0000000000000001E-3</v>
      </c>
      <c r="I43" s="73">
        <f t="shared" si="1"/>
        <v>20015.93</v>
      </c>
      <c r="J43" s="56"/>
    </row>
    <row r="44" spans="1:10" x14ac:dyDescent="0.2">
      <c r="A44" s="68" t="s">
        <v>340</v>
      </c>
      <c r="B44" s="69">
        <v>44687</v>
      </c>
      <c r="C44" s="70">
        <v>8204345</v>
      </c>
      <c r="D44" s="71" t="s">
        <v>301</v>
      </c>
      <c r="E44" s="70">
        <v>8860691</v>
      </c>
      <c r="F44" s="72">
        <v>5.0000000000000001E-3</v>
      </c>
      <c r="G44" s="73">
        <f t="shared" si="0"/>
        <v>41021.724999999999</v>
      </c>
      <c r="H44" s="72">
        <v>5.0000000000000001E-3</v>
      </c>
      <c r="I44" s="73">
        <f t="shared" si="1"/>
        <v>41021.724999999999</v>
      </c>
      <c r="J44" s="56"/>
    </row>
    <row r="45" spans="1:10" x14ac:dyDescent="0.2">
      <c r="A45" s="68" t="s">
        <v>341</v>
      </c>
      <c r="B45" s="69">
        <v>44687</v>
      </c>
      <c r="C45" s="70">
        <v>2130492</v>
      </c>
      <c r="D45" s="71" t="s">
        <v>301</v>
      </c>
      <c r="E45" s="70">
        <v>2300931</v>
      </c>
      <c r="F45" s="72">
        <v>5.0000000000000001E-3</v>
      </c>
      <c r="G45" s="73">
        <f t="shared" si="0"/>
        <v>10652.460000000001</v>
      </c>
      <c r="H45" s="72">
        <v>5.0000000000000001E-3</v>
      </c>
      <c r="I45" s="73">
        <f t="shared" si="1"/>
        <v>10652.460000000001</v>
      </c>
      <c r="J45" s="56"/>
    </row>
    <row r="46" spans="1:10" x14ac:dyDescent="0.2">
      <c r="A46" s="68" t="s">
        <v>342</v>
      </c>
      <c r="B46" s="69">
        <v>44687</v>
      </c>
      <c r="C46" s="70">
        <v>5006343</v>
      </c>
      <c r="D46" s="71" t="s">
        <v>301</v>
      </c>
      <c r="E46" s="70">
        <v>5406849</v>
      </c>
      <c r="F46" s="72">
        <v>5.0000000000000001E-3</v>
      </c>
      <c r="G46" s="73">
        <f t="shared" si="0"/>
        <v>25031.715</v>
      </c>
      <c r="H46" s="72">
        <v>5.0000000000000001E-3</v>
      </c>
      <c r="I46" s="73">
        <f t="shared" si="1"/>
        <v>25031.715</v>
      </c>
      <c r="J46" s="56"/>
    </row>
    <row r="47" spans="1:10" x14ac:dyDescent="0.2">
      <c r="A47" s="68" t="s">
        <v>343</v>
      </c>
      <c r="B47" s="69">
        <v>44687</v>
      </c>
      <c r="C47" s="70">
        <v>3132953</v>
      </c>
      <c r="D47" s="71" t="s">
        <v>301</v>
      </c>
      <c r="E47" s="70">
        <v>3383588</v>
      </c>
      <c r="F47" s="72">
        <v>5.0000000000000001E-3</v>
      </c>
      <c r="G47" s="73">
        <f t="shared" si="0"/>
        <v>15664.764999999999</v>
      </c>
      <c r="H47" s="72">
        <v>5.0000000000000001E-3</v>
      </c>
      <c r="I47" s="73">
        <f t="shared" si="1"/>
        <v>15664.764999999999</v>
      </c>
      <c r="J47" s="56"/>
    </row>
    <row r="48" spans="1:10" x14ac:dyDescent="0.2">
      <c r="A48" s="68" t="s">
        <v>344</v>
      </c>
      <c r="B48" s="69">
        <v>44687</v>
      </c>
      <c r="C48" s="70">
        <v>2930827</v>
      </c>
      <c r="D48" s="71" t="s">
        <v>301</v>
      </c>
      <c r="E48" s="70">
        <v>3165292</v>
      </c>
      <c r="F48" s="72">
        <v>5.0000000000000001E-3</v>
      </c>
      <c r="G48" s="73">
        <f t="shared" si="0"/>
        <v>14654.135</v>
      </c>
      <c r="H48" s="72">
        <v>5.0000000000000001E-3</v>
      </c>
      <c r="I48" s="73">
        <f t="shared" si="1"/>
        <v>14654.135</v>
      </c>
      <c r="J48" s="56"/>
    </row>
    <row r="49" spans="1:10" x14ac:dyDescent="0.2">
      <c r="A49" s="68" t="s">
        <v>345</v>
      </c>
      <c r="B49" s="69">
        <v>44687</v>
      </c>
      <c r="C49" s="70">
        <v>2425512</v>
      </c>
      <c r="D49" s="71" t="s">
        <v>301</v>
      </c>
      <c r="E49" s="70">
        <v>2619552</v>
      </c>
      <c r="F49" s="72">
        <v>5.0000000000000001E-3</v>
      </c>
      <c r="G49" s="73">
        <f t="shared" si="0"/>
        <v>12127.56</v>
      </c>
      <c r="H49" s="72">
        <v>5.0000000000000001E-3</v>
      </c>
      <c r="I49" s="73">
        <f t="shared" si="1"/>
        <v>12127.56</v>
      </c>
      <c r="J49" s="56"/>
    </row>
    <row r="50" spans="1:10" x14ac:dyDescent="0.2">
      <c r="A50" s="68" t="s">
        <v>346</v>
      </c>
      <c r="B50" s="69">
        <v>44711</v>
      </c>
      <c r="C50" s="70">
        <v>5154213</v>
      </c>
      <c r="D50" s="71" t="s">
        <v>301</v>
      </c>
      <c r="E50" s="70">
        <v>5566548</v>
      </c>
      <c r="F50" s="72">
        <v>5.0000000000000001E-3</v>
      </c>
      <c r="G50" s="73">
        <f t="shared" si="0"/>
        <v>25771.065000000002</v>
      </c>
      <c r="H50" s="72">
        <v>5.0000000000000001E-3</v>
      </c>
      <c r="I50" s="73">
        <f t="shared" si="1"/>
        <v>25771.065000000002</v>
      </c>
      <c r="J50" s="56"/>
    </row>
    <row r="51" spans="1:10" x14ac:dyDescent="0.2">
      <c r="A51" s="68" t="s">
        <v>347</v>
      </c>
      <c r="B51" s="69">
        <v>44711</v>
      </c>
      <c r="C51" s="70">
        <v>3739331</v>
      </c>
      <c r="D51" s="71" t="s">
        <v>301</v>
      </c>
      <c r="E51" s="70">
        <v>4038476</v>
      </c>
      <c r="F51" s="72">
        <v>5.0000000000000001E-3</v>
      </c>
      <c r="G51" s="73">
        <f t="shared" si="0"/>
        <v>18696.654999999999</v>
      </c>
      <c r="H51" s="72">
        <v>5.0000000000000001E-3</v>
      </c>
      <c r="I51" s="73">
        <f t="shared" si="1"/>
        <v>18696.654999999999</v>
      </c>
      <c r="J51" s="56"/>
    </row>
    <row r="52" spans="1:10" x14ac:dyDescent="0.2">
      <c r="A52" s="68" t="s">
        <v>348</v>
      </c>
      <c r="B52" s="69">
        <v>44711</v>
      </c>
      <c r="C52" s="70">
        <v>1920197</v>
      </c>
      <c r="D52" s="71" t="s">
        <v>301</v>
      </c>
      <c r="E52" s="70">
        <v>2073812</v>
      </c>
      <c r="F52" s="72">
        <v>5.0000000000000001E-3</v>
      </c>
      <c r="G52" s="73">
        <f t="shared" si="0"/>
        <v>9600.9850000000006</v>
      </c>
      <c r="H52" s="72">
        <v>5.0000000000000001E-3</v>
      </c>
      <c r="I52" s="73">
        <f t="shared" si="1"/>
        <v>9600.9850000000006</v>
      </c>
      <c r="J52" s="56"/>
    </row>
    <row r="53" spans="1:10" x14ac:dyDescent="0.2">
      <c r="A53" s="68" t="s">
        <v>349</v>
      </c>
      <c r="B53" s="69">
        <v>44711</v>
      </c>
      <c r="C53" s="70">
        <v>4547835</v>
      </c>
      <c r="D53" s="71" t="s">
        <v>301</v>
      </c>
      <c r="E53" s="70">
        <v>4911660</v>
      </c>
      <c r="F53" s="72">
        <v>5.0000000000000001E-3</v>
      </c>
      <c r="G53" s="73">
        <f t="shared" si="0"/>
        <v>22739.174999999999</v>
      </c>
      <c r="H53" s="72">
        <v>5.0000000000000001E-3</v>
      </c>
      <c r="I53" s="73">
        <f t="shared" si="1"/>
        <v>22739.174999999999</v>
      </c>
      <c r="J53" s="56"/>
    </row>
    <row r="54" spans="1:10" x14ac:dyDescent="0.2">
      <c r="A54" s="68" t="s">
        <v>350</v>
      </c>
      <c r="B54" s="69">
        <v>44711</v>
      </c>
      <c r="C54" s="70">
        <v>3132953</v>
      </c>
      <c r="D54" s="71" t="s">
        <v>301</v>
      </c>
      <c r="E54" s="70">
        <v>3383588</v>
      </c>
      <c r="F54" s="72">
        <v>5.0000000000000001E-3</v>
      </c>
      <c r="G54" s="73">
        <f t="shared" si="0"/>
        <v>15664.764999999999</v>
      </c>
      <c r="H54" s="72">
        <v>5.0000000000000001E-3</v>
      </c>
      <c r="I54" s="73">
        <f t="shared" si="1"/>
        <v>15664.764999999999</v>
      </c>
      <c r="J54" s="56"/>
    </row>
    <row r="55" spans="1:10" x14ac:dyDescent="0.2">
      <c r="A55" s="68" t="s">
        <v>351</v>
      </c>
      <c r="B55" s="69">
        <v>44711</v>
      </c>
      <c r="C55" s="70">
        <v>4952087</v>
      </c>
      <c r="D55" s="71" t="s">
        <v>301</v>
      </c>
      <c r="E55" s="70">
        <v>5348252</v>
      </c>
      <c r="F55" s="72">
        <v>5.0000000000000001E-3</v>
      </c>
      <c r="G55" s="73">
        <f t="shared" si="0"/>
        <v>24760.435000000001</v>
      </c>
      <c r="H55" s="72">
        <v>5.0000000000000001E-3</v>
      </c>
      <c r="I55" s="73">
        <f t="shared" si="1"/>
        <v>24760.435000000001</v>
      </c>
      <c r="J55" s="56"/>
    </row>
    <row r="56" spans="1:10" x14ac:dyDescent="0.2">
      <c r="A56" s="68" t="s">
        <v>352</v>
      </c>
      <c r="B56" s="69">
        <v>44711</v>
      </c>
      <c r="C56" s="70">
        <v>4697948</v>
      </c>
      <c r="D56" s="71" t="s">
        <v>301</v>
      </c>
      <c r="E56" s="70">
        <v>5073782</v>
      </c>
      <c r="F56" s="72">
        <v>5.0000000000000001E-3</v>
      </c>
      <c r="G56" s="73">
        <f t="shared" si="0"/>
        <v>23489.74</v>
      </c>
      <c r="H56" s="72">
        <v>5.0000000000000001E-3</v>
      </c>
      <c r="I56" s="73">
        <f t="shared" si="1"/>
        <v>23489.74</v>
      </c>
      <c r="J56" s="56"/>
    </row>
    <row r="57" spans="1:10" x14ac:dyDescent="0.2">
      <c r="A57" s="68" t="s">
        <v>353</v>
      </c>
      <c r="B57" s="69">
        <v>44711</v>
      </c>
      <c r="C57" s="70">
        <v>4042520</v>
      </c>
      <c r="D57" s="71" t="s">
        <v>301</v>
      </c>
      <c r="E57" s="70">
        <v>4365920</v>
      </c>
      <c r="F57" s="72">
        <v>5.0000000000000001E-3</v>
      </c>
      <c r="G57" s="73">
        <f t="shared" si="0"/>
        <v>20212.600000000002</v>
      </c>
      <c r="H57" s="72">
        <v>5.0000000000000001E-3</v>
      </c>
      <c r="I57" s="73">
        <f t="shared" si="1"/>
        <v>20212.600000000002</v>
      </c>
      <c r="J57" s="56"/>
    </row>
    <row r="58" spans="1:10" x14ac:dyDescent="0.2">
      <c r="A58" s="68" t="s">
        <v>354</v>
      </c>
      <c r="B58" s="69">
        <v>44749</v>
      </c>
      <c r="C58" s="70">
        <v>4648888</v>
      </c>
      <c r="D58" s="71" t="s">
        <v>301</v>
      </c>
      <c r="E58" s="70">
        <v>5020798</v>
      </c>
      <c r="F58" s="72">
        <v>5.0000000000000001E-3</v>
      </c>
      <c r="G58" s="73">
        <f t="shared" si="0"/>
        <v>23244.44</v>
      </c>
      <c r="H58" s="72">
        <v>5.0000000000000001E-3</v>
      </c>
      <c r="I58" s="73">
        <f t="shared" si="1"/>
        <v>23244.44</v>
      </c>
      <c r="J58" s="56"/>
    </row>
    <row r="59" spans="1:10" x14ac:dyDescent="0.2">
      <c r="A59" s="68" t="s">
        <v>355</v>
      </c>
      <c r="B59" s="69">
        <v>44749</v>
      </c>
      <c r="C59" s="70">
        <v>3436135</v>
      </c>
      <c r="D59" s="71" t="s">
        <v>301</v>
      </c>
      <c r="E59" s="70">
        <v>3711025</v>
      </c>
      <c r="F59" s="72">
        <v>5.0000000000000001E-3</v>
      </c>
      <c r="G59" s="73">
        <f t="shared" si="0"/>
        <v>17180.674999999999</v>
      </c>
      <c r="H59" s="72">
        <v>5.0000000000000001E-3</v>
      </c>
      <c r="I59" s="73">
        <f t="shared" si="1"/>
        <v>17180.674999999999</v>
      </c>
      <c r="J59" s="56"/>
    </row>
    <row r="60" spans="1:10" x14ac:dyDescent="0.2">
      <c r="A60" s="68" t="s">
        <v>356</v>
      </c>
      <c r="B60" s="69">
        <v>44749</v>
      </c>
      <c r="C60" s="70">
        <v>6063767</v>
      </c>
      <c r="D60" s="71" t="s">
        <v>301</v>
      </c>
      <c r="E60" s="70">
        <v>6548867</v>
      </c>
      <c r="F60" s="72">
        <v>5.0000000000000001E-3</v>
      </c>
      <c r="G60" s="73">
        <f t="shared" si="0"/>
        <v>30318.834999999999</v>
      </c>
      <c r="H60" s="72">
        <v>5.0000000000000001E-3</v>
      </c>
      <c r="I60" s="73">
        <f t="shared" si="1"/>
        <v>30318.834999999999</v>
      </c>
      <c r="J60" s="56"/>
    </row>
    <row r="61" spans="1:10" x14ac:dyDescent="0.2">
      <c r="A61" s="68" t="s">
        <v>357</v>
      </c>
      <c r="B61" s="69">
        <v>44749</v>
      </c>
      <c r="C61" s="70">
        <v>7882897</v>
      </c>
      <c r="D61" s="71" t="s">
        <v>301</v>
      </c>
      <c r="E61" s="70">
        <v>8513526</v>
      </c>
      <c r="F61" s="72">
        <v>5.0000000000000001E-3</v>
      </c>
      <c r="G61" s="73">
        <f t="shared" si="0"/>
        <v>39414.485000000001</v>
      </c>
      <c r="H61" s="72">
        <v>5.0000000000000001E-3</v>
      </c>
      <c r="I61" s="73">
        <f t="shared" si="1"/>
        <v>39414.485000000001</v>
      </c>
      <c r="J61" s="56"/>
    </row>
    <row r="62" spans="1:10" x14ac:dyDescent="0.2">
      <c r="A62" s="68" t="s">
        <v>358</v>
      </c>
      <c r="B62" s="69">
        <v>44749</v>
      </c>
      <c r="C62" s="70">
        <v>6366955</v>
      </c>
      <c r="D62" s="71" t="s">
        <v>301</v>
      </c>
      <c r="E62" s="70">
        <v>6876310</v>
      </c>
      <c r="F62" s="72">
        <v>5.0000000000000001E-3</v>
      </c>
      <c r="G62" s="73">
        <f t="shared" si="0"/>
        <v>31834.775000000001</v>
      </c>
      <c r="H62" s="72">
        <v>5.0000000000000001E-3</v>
      </c>
      <c r="I62" s="73">
        <f t="shared" si="1"/>
        <v>31834.775000000001</v>
      </c>
      <c r="J62" s="56"/>
    </row>
    <row r="63" spans="1:10" x14ac:dyDescent="0.2">
      <c r="A63" s="68" t="s">
        <v>359</v>
      </c>
      <c r="B63" s="69">
        <v>44749</v>
      </c>
      <c r="C63" s="70">
        <v>7478646</v>
      </c>
      <c r="D63" s="71" t="s">
        <v>301</v>
      </c>
      <c r="E63" s="70">
        <v>8076936</v>
      </c>
      <c r="F63" s="72">
        <v>5.0000000000000001E-3</v>
      </c>
      <c r="G63" s="73">
        <f t="shared" si="0"/>
        <v>37393.230000000003</v>
      </c>
      <c r="H63" s="72">
        <v>5.0000000000000001E-3</v>
      </c>
      <c r="I63" s="73">
        <f t="shared" si="1"/>
        <v>37393.230000000003</v>
      </c>
      <c r="J63" s="56"/>
    </row>
    <row r="64" spans="1:10" x14ac:dyDescent="0.2">
      <c r="A64" s="68" t="s">
        <v>360</v>
      </c>
      <c r="B64" s="69">
        <v>44749</v>
      </c>
      <c r="C64" s="70">
        <v>2122318</v>
      </c>
      <c r="D64" s="71" t="s">
        <v>301</v>
      </c>
      <c r="E64" s="70">
        <v>2292103</v>
      </c>
      <c r="F64" s="72">
        <v>5.0000000000000001E-3</v>
      </c>
      <c r="G64" s="73">
        <f t="shared" si="0"/>
        <v>10611.59</v>
      </c>
      <c r="H64" s="72">
        <v>5.0000000000000001E-3</v>
      </c>
      <c r="I64" s="73">
        <f t="shared" si="1"/>
        <v>10611.59</v>
      </c>
      <c r="J64" s="56"/>
    </row>
    <row r="65" spans="1:10" x14ac:dyDescent="0.2">
      <c r="A65" s="68" t="s">
        <v>361</v>
      </c>
      <c r="B65" s="69">
        <v>44749</v>
      </c>
      <c r="C65" s="70">
        <v>2223381</v>
      </c>
      <c r="D65" s="71" t="s">
        <v>301</v>
      </c>
      <c r="E65" s="70">
        <v>2401251</v>
      </c>
      <c r="F65" s="72">
        <v>5.0000000000000001E-3</v>
      </c>
      <c r="G65" s="73">
        <f t="shared" si="0"/>
        <v>11116.905000000001</v>
      </c>
      <c r="H65" s="72">
        <v>5.0000000000000001E-3</v>
      </c>
      <c r="I65" s="73">
        <f t="shared" si="1"/>
        <v>11116.905000000001</v>
      </c>
      <c r="J65" s="56"/>
    </row>
    <row r="66" spans="1:10" x14ac:dyDescent="0.2">
      <c r="A66" s="68" t="s">
        <v>362</v>
      </c>
      <c r="B66" s="69">
        <v>44776</v>
      </c>
      <c r="C66" s="70">
        <v>4952076</v>
      </c>
      <c r="D66" s="71" t="s">
        <v>301</v>
      </c>
      <c r="E66" s="70">
        <v>5348241</v>
      </c>
      <c r="F66" s="72">
        <v>5.0000000000000001E-3</v>
      </c>
      <c r="G66" s="73">
        <f t="shared" si="0"/>
        <v>24760.38</v>
      </c>
      <c r="H66" s="72">
        <v>5.0000000000000001E-3</v>
      </c>
      <c r="I66" s="73">
        <f t="shared" si="1"/>
        <v>24760.38</v>
      </c>
      <c r="J66" s="56"/>
    </row>
    <row r="67" spans="1:10" x14ac:dyDescent="0.2">
      <c r="A67" s="68" t="s">
        <v>363</v>
      </c>
      <c r="B67" s="69">
        <v>44776</v>
      </c>
      <c r="C67" s="70">
        <v>5962704</v>
      </c>
      <c r="D67" s="71" t="s">
        <v>301</v>
      </c>
      <c r="E67" s="70">
        <v>6439718</v>
      </c>
      <c r="F67" s="72">
        <v>5.0000000000000001E-3</v>
      </c>
      <c r="G67" s="73">
        <f t="shared" si="0"/>
        <v>29813.52</v>
      </c>
      <c r="H67" s="72">
        <v>5.0000000000000001E-3</v>
      </c>
      <c r="I67" s="73">
        <f t="shared" si="1"/>
        <v>29813.52</v>
      </c>
      <c r="J67" s="56"/>
    </row>
    <row r="68" spans="1:10" x14ac:dyDescent="0.25">
      <c r="A68" s="74"/>
      <c r="B68" s="75"/>
      <c r="C68" s="76"/>
      <c r="D68" s="71"/>
      <c r="E68" s="76"/>
      <c r="F68" s="72"/>
      <c r="G68" s="73"/>
      <c r="H68" s="72"/>
      <c r="I68" s="73"/>
    </row>
    <row r="69" spans="1:10" x14ac:dyDescent="0.25">
      <c r="A69" s="74"/>
      <c r="B69" s="75"/>
      <c r="C69" s="76"/>
      <c r="D69" s="71"/>
      <c r="E69" s="76"/>
      <c r="F69" s="72"/>
      <c r="G69" s="73"/>
      <c r="H69" s="72"/>
      <c r="I69" s="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05"/>
  <sheetViews>
    <sheetView topLeftCell="A64" zoomScaleNormal="100" workbookViewId="0">
      <selection activeCell="A98" activeCellId="1" sqref="A88:XFD89 A98:XFD98"/>
    </sheetView>
  </sheetViews>
  <sheetFormatPr defaultColWidth="9.140625" defaultRowHeight="15" outlineLevelRow="1" x14ac:dyDescent="0.25"/>
  <cols>
    <col min="1" max="1" width="4.28515625" customWidth="1"/>
    <col min="2" max="2" width="14.28515625" style="2" customWidth="1"/>
    <col min="3" max="4" width="11.42578125" customWidth="1"/>
    <col min="5" max="5" width="16.5703125" customWidth="1"/>
    <col min="6" max="6" width="8.7109375" customWidth="1"/>
    <col min="7" max="7" width="15.5703125" customWidth="1"/>
    <col min="8" max="8" width="15.140625" style="1" customWidth="1"/>
    <col min="9" max="9" width="7.42578125" customWidth="1"/>
    <col min="10" max="10" width="13.42578125" style="1" customWidth="1"/>
    <col min="11" max="11" width="38.28515625" customWidth="1"/>
    <col min="12" max="12" width="15.140625" customWidth="1"/>
    <col min="13" max="13" width="17" customWidth="1"/>
  </cols>
  <sheetData>
    <row r="1" spans="1:12" ht="18.75" x14ac:dyDescent="0.3">
      <c r="A1" s="86" t="s">
        <v>209</v>
      </c>
      <c r="B1" s="86"/>
      <c r="C1" s="87"/>
      <c r="D1" s="86"/>
      <c r="E1" s="86"/>
      <c r="F1" s="86"/>
      <c r="G1" s="86"/>
      <c r="H1" s="86"/>
      <c r="I1" s="86"/>
      <c r="J1" s="86"/>
      <c r="K1" s="86"/>
    </row>
    <row r="2" spans="1:12" x14ac:dyDescent="0.25">
      <c r="A2" s="88" t="s">
        <v>29</v>
      </c>
      <c r="B2" s="88"/>
      <c r="C2" s="89"/>
      <c r="D2" s="88"/>
      <c r="E2" s="88"/>
      <c r="F2" s="88"/>
      <c r="G2" s="88"/>
      <c r="H2" s="88"/>
      <c r="I2" s="88"/>
      <c r="J2" s="88"/>
      <c r="K2" s="88"/>
    </row>
    <row r="3" spans="1:12" ht="24.75" customHeight="1" x14ac:dyDescent="0.25">
      <c r="B3" s="78" t="s">
        <v>45</v>
      </c>
      <c r="C3" s="79" t="s">
        <v>0</v>
      </c>
      <c r="D3" s="79"/>
      <c r="E3" s="10"/>
      <c r="F3" s="79" t="s">
        <v>238</v>
      </c>
      <c r="G3" s="79" t="s">
        <v>182</v>
      </c>
      <c r="H3" s="81" t="s">
        <v>111</v>
      </c>
      <c r="I3" s="79" t="s">
        <v>23</v>
      </c>
      <c r="J3" s="81" t="s">
        <v>200</v>
      </c>
      <c r="K3" s="79" t="s">
        <v>148</v>
      </c>
      <c r="L3" s="79" t="s">
        <v>87</v>
      </c>
    </row>
    <row r="4" spans="1:12" x14ac:dyDescent="0.25">
      <c r="A4" s="80" t="s">
        <v>241</v>
      </c>
      <c r="H4" s="82">
        <f>+SUBTOTAL(9,H5:H105)</f>
        <v>465418255</v>
      </c>
      <c r="J4" s="82">
        <f>+SUBTOTAL(9,J5:J105)</f>
        <v>39115920</v>
      </c>
      <c r="K4" s="83">
        <f>+J4+H4</f>
        <v>504534175</v>
      </c>
    </row>
    <row r="5" spans="1:12" outlineLevel="1" x14ac:dyDescent="0.25">
      <c r="A5">
        <v>1</v>
      </c>
      <c r="B5" s="8">
        <v>44566</v>
      </c>
      <c r="C5" s="4" t="s">
        <v>251</v>
      </c>
      <c r="D5" s="4">
        <v>6556</v>
      </c>
      <c r="E5" s="77" t="s">
        <v>364</v>
      </c>
      <c r="F5" s="4" t="s">
        <v>32</v>
      </c>
      <c r="G5" s="4" t="s">
        <v>125</v>
      </c>
      <c r="H5" s="6">
        <v>2527995</v>
      </c>
      <c r="I5" s="7" t="s">
        <v>9</v>
      </c>
      <c r="J5" s="6">
        <v>252800</v>
      </c>
      <c r="K5" s="4" t="s">
        <v>174</v>
      </c>
      <c r="L5" s="4" t="s">
        <v>31</v>
      </c>
    </row>
    <row r="6" spans="1:12" outlineLevel="1" x14ac:dyDescent="0.25">
      <c r="A6">
        <v>1</v>
      </c>
      <c r="B6" s="8">
        <v>44566</v>
      </c>
      <c r="C6" s="4" t="s">
        <v>126</v>
      </c>
      <c r="D6" s="4">
        <v>6557</v>
      </c>
      <c r="E6" s="77" t="s">
        <v>364</v>
      </c>
      <c r="F6" s="4" t="s">
        <v>32</v>
      </c>
      <c r="G6" s="4" t="s">
        <v>101</v>
      </c>
      <c r="H6" s="6">
        <v>6729675</v>
      </c>
      <c r="I6" s="7" t="s">
        <v>9</v>
      </c>
      <c r="J6" s="6">
        <v>672968</v>
      </c>
      <c r="K6" s="4" t="s">
        <v>174</v>
      </c>
      <c r="L6" s="4" t="s">
        <v>31</v>
      </c>
    </row>
    <row r="7" spans="1:12" outlineLevel="1" x14ac:dyDescent="0.25">
      <c r="A7">
        <v>1</v>
      </c>
      <c r="B7" s="8">
        <v>44566</v>
      </c>
      <c r="C7" s="4" t="s">
        <v>254</v>
      </c>
      <c r="D7" s="4">
        <v>6558</v>
      </c>
      <c r="E7" s="77" t="s">
        <v>364</v>
      </c>
      <c r="F7" s="4" t="s">
        <v>32</v>
      </c>
      <c r="G7" s="4" t="s">
        <v>176</v>
      </c>
      <c r="H7" s="6">
        <v>11987624</v>
      </c>
      <c r="I7" s="7" t="s">
        <v>9</v>
      </c>
      <c r="J7" s="6">
        <v>1198762</v>
      </c>
      <c r="K7" s="4" t="s">
        <v>174</v>
      </c>
      <c r="L7" s="4" t="s">
        <v>31</v>
      </c>
    </row>
    <row r="8" spans="1:12" outlineLevel="1" x14ac:dyDescent="0.25">
      <c r="A8">
        <v>1</v>
      </c>
      <c r="B8" s="8">
        <v>44566</v>
      </c>
      <c r="C8" s="4" t="s">
        <v>121</v>
      </c>
      <c r="D8" s="4">
        <v>6559</v>
      </c>
      <c r="E8" s="77" t="s">
        <v>364</v>
      </c>
      <c r="F8" s="4" t="s">
        <v>32</v>
      </c>
      <c r="G8" s="4" t="s">
        <v>201</v>
      </c>
      <c r="H8" s="6">
        <v>4071239</v>
      </c>
      <c r="I8" s="7" t="s">
        <v>9</v>
      </c>
      <c r="J8" s="6">
        <v>407124</v>
      </c>
      <c r="K8" s="4" t="s">
        <v>174</v>
      </c>
      <c r="L8" s="4" t="s">
        <v>31</v>
      </c>
    </row>
    <row r="9" spans="1:12" outlineLevel="1" x14ac:dyDescent="0.25">
      <c r="A9">
        <v>1</v>
      </c>
      <c r="B9" s="8">
        <v>44566</v>
      </c>
      <c r="C9" s="4" t="s">
        <v>85</v>
      </c>
      <c r="D9" s="4">
        <v>6560</v>
      </c>
      <c r="E9" s="77" t="s">
        <v>364</v>
      </c>
      <c r="F9" s="4" t="s">
        <v>32</v>
      </c>
      <c r="G9" s="4" t="s">
        <v>105</v>
      </c>
      <c r="H9" s="6">
        <v>2591834</v>
      </c>
      <c r="I9" s="7" t="s">
        <v>9</v>
      </c>
      <c r="J9" s="6">
        <v>259183</v>
      </c>
      <c r="K9" s="4" t="s">
        <v>174</v>
      </c>
      <c r="L9" s="4" t="s">
        <v>31</v>
      </c>
    </row>
    <row r="10" spans="1:12" outlineLevel="1" x14ac:dyDescent="0.25">
      <c r="A10">
        <v>1</v>
      </c>
      <c r="B10" s="8">
        <v>44566</v>
      </c>
      <c r="C10" s="4" t="s">
        <v>102</v>
      </c>
      <c r="D10" s="4">
        <v>6561</v>
      </c>
      <c r="E10" s="77" t="s">
        <v>364</v>
      </c>
      <c r="F10" s="4" t="s">
        <v>32</v>
      </c>
      <c r="G10" s="4" t="s">
        <v>150</v>
      </c>
      <c r="H10" s="6">
        <v>8717341</v>
      </c>
      <c r="I10" s="7" t="s">
        <v>9</v>
      </c>
      <c r="J10" s="6">
        <v>871734</v>
      </c>
      <c r="K10" s="4" t="s">
        <v>174</v>
      </c>
      <c r="L10" s="4" t="s">
        <v>31</v>
      </c>
    </row>
    <row r="11" spans="1:12" outlineLevel="1" x14ac:dyDescent="0.25">
      <c r="A11">
        <v>1</v>
      </c>
      <c r="B11" s="8">
        <v>44566</v>
      </c>
      <c r="C11" s="4" t="s">
        <v>15</v>
      </c>
      <c r="D11" s="4">
        <v>6562</v>
      </c>
      <c r="E11" s="77" t="s">
        <v>364</v>
      </c>
      <c r="F11" s="4" t="s">
        <v>32</v>
      </c>
      <c r="G11" s="4" t="s">
        <v>215</v>
      </c>
      <c r="H11" s="6">
        <v>5386083</v>
      </c>
      <c r="I11" s="7" t="s">
        <v>9</v>
      </c>
      <c r="J11" s="6">
        <v>538608</v>
      </c>
      <c r="K11" s="4" t="s">
        <v>174</v>
      </c>
      <c r="L11" s="4" t="s">
        <v>31</v>
      </c>
    </row>
    <row r="12" spans="1:12" outlineLevel="1" x14ac:dyDescent="0.25">
      <c r="A12">
        <v>1</v>
      </c>
      <c r="B12" s="8">
        <v>44566</v>
      </c>
      <c r="C12" s="4" t="s">
        <v>165</v>
      </c>
      <c r="D12" s="4">
        <v>6563</v>
      </c>
      <c r="E12" s="77" t="s">
        <v>364</v>
      </c>
      <c r="F12" s="4" t="s">
        <v>32</v>
      </c>
      <c r="G12" s="4" t="s">
        <v>55</v>
      </c>
      <c r="H12" s="6">
        <v>7362108</v>
      </c>
      <c r="I12" s="7" t="s">
        <v>9</v>
      </c>
      <c r="J12" s="6">
        <v>736211</v>
      </c>
      <c r="K12" s="4" t="s">
        <v>174</v>
      </c>
      <c r="L12" s="4" t="s">
        <v>31</v>
      </c>
    </row>
    <row r="13" spans="1:12" outlineLevel="1" x14ac:dyDescent="0.25">
      <c r="A13">
        <v>1</v>
      </c>
      <c r="B13" s="8">
        <v>44566</v>
      </c>
      <c r="C13" s="4" t="s">
        <v>17</v>
      </c>
      <c r="D13" s="4">
        <v>6564</v>
      </c>
      <c r="E13" s="77" t="s">
        <v>364</v>
      </c>
      <c r="F13" s="4" t="s">
        <v>32</v>
      </c>
      <c r="G13" s="4" t="s">
        <v>34</v>
      </c>
      <c r="H13" s="6">
        <v>4334578</v>
      </c>
      <c r="I13" s="7" t="s">
        <v>9</v>
      </c>
      <c r="J13" s="6">
        <v>433458</v>
      </c>
      <c r="K13" s="4" t="s">
        <v>174</v>
      </c>
      <c r="L13" s="4" t="s">
        <v>31</v>
      </c>
    </row>
    <row r="14" spans="1:12" outlineLevel="1" x14ac:dyDescent="0.25">
      <c r="A14">
        <v>1</v>
      </c>
      <c r="B14" s="8">
        <v>44566</v>
      </c>
      <c r="C14" s="4" t="s">
        <v>119</v>
      </c>
      <c r="D14" s="4">
        <v>6565</v>
      </c>
      <c r="E14" s="77" t="s">
        <v>364</v>
      </c>
      <c r="F14" s="4" t="s">
        <v>32</v>
      </c>
      <c r="G14" s="4" t="s">
        <v>130</v>
      </c>
      <c r="H14" s="6">
        <v>5956728</v>
      </c>
      <c r="I14" s="7" t="s">
        <v>9</v>
      </c>
      <c r="J14" s="6">
        <v>595673</v>
      </c>
      <c r="K14" s="4" t="s">
        <v>174</v>
      </c>
      <c r="L14" s="4" t="s">
        <v>31</v>
      </c>
    </row>
    <row r="15" spans="1:12" outlineLevel="1" x14ac:dyDescent="0.25">
      <c r="A15">
        <v>1</v>
      </c>
      <c r="B15" s="8">
        <v>44566</v>
      </c>
      <c r="C15" s="4" t="s">
        <v>250</v>
      </c>
      <c r="D15" s="4">
        <v>6566</v>
      </c>
      <c r="E15" s="77" t="s">
        <v>364</v>
      </c>
      <c r="F15" s="4" t="s">
        <v>32</v>
      </c>
      <c r="G15" s="4" t="s">
        <v>164</v>
      </c>
      <c r="H15" s="6">
        <v>5263550</v>
      </c>
      <c r="I15" s="7" t="s">
        <v>9</v>
      </c>
      <c r="J15" s="6">
        <v>526355</v>
      </c>
      <c r="K15" s="4" t="s">
        <v>174</v>
      </c>
      <c r="L15" s="4" t="s">
        <v>31</v>
      </c>
    </row>
    <row r="16" spans="1:12" outlineLevel="1" x14ac:dyDescent="0.25">
      <c r="A16">
        <v>1</v>
      </c>
      <c r="B16" s="8">
        <v>44566</v>
      </c>
      <c r="C16" s="4" t="s">
        <v>161</v>
      </c>
      <c r="D16" s="4">
        <v>6567</v>
      </c>
      <c r="E16" s="77" t="s">
        <v>364</v>
      </c>
      <c r="F16" s="4" t="s">
        <v>32</v>
      </c>
      <c r="G16" s="4" t="s">
        <v>208</v>
      </c>
      <c r="H16" s="6">
        <v>7772968</v>
      </c>
      <c r="I16" s="7" t="s">
        <v>9</v>
      </c>
      <c r="J16" s="6">
        <v>777297</v>
      </c>
      <c r="K16" s="4" t="s">
        <v>174</v>
      </c>
      <c r="L16" s="4" t="s">
        <v>31</v>
      </c>
    </row>
    <row r="17" spans="1:12" outlineLevel="1" x14ac:dyDescent="0.25">
      <c r="A17">
        <v>1</v>
      </c>
      <c r="B17" s="8">
        <v>44566</v>
      </c>
      <c r="C17" s="4" t="s">
        <v>107</v>
      </c>
      <c r="D17" s="4">
        <v>6568</v>
      </c>
      <c r="E17" s="77" t="s">
        <v>364</v>
      </c>
      <c r="F17" s="4" t="s">
        <v>32</v>
      </c>
      <c r="G17" s="4" t="s">
        <v>88</v>
      </c>
      <c r="H17" s="6">
        <v>4855504</v>
      </c>
      <c r="I17" s="7" t="s">
        <v>9</v>
      </c>
      <c r="J17" s="6">
        <v>485550</v>
      </c>
      <c r="K17" s="4" t="s">
        <v>174</v>
      </c>
      <c r="L17" s="4" t="s">
        <v>31</v>
      </c>
    </row>
    <row r="18" spans="1:12" outlineLevel="1" x14ac:dyDescent="0.25">
      <c r="A18">
        <v>1</v>
      </c>
      <c r="B18" s="8">
        <v>44566</v>
      </c>
      <c r="C18" s="4" t="s">
        <v>232</v>
      </c>
      <c r="D18" s="4">
        <v>6569</v>
      </c>
      <c r="E18" s="77" t="s">
        <v>364</v>
      </c>
      <c r="F18" s="4" t="s">
        <v>32</v>
      </c>
      <c r="G18" s="4" t="s">
        <v>221</v>
      </c>
      <c r="H18" s="6">
        <v>5477629</v>
      </c>
      <c r="I18" s="7" t="s">
        <v>9</v>
      </c>
      <c r="J18" s="6">
        <v>547763</v>
      </c>
      <c r="K18" s="4" t="s">
        <v>174</v>
      </c>
      <c r="L18" s="4" t="s">
        <v>31</v>
      </c>
    </row>
    <row r="19" spans="1:12" outlineLevel="1" x14ac:dyDescent="0.25">
      <c r="A19">
        <v>1</v>
      </c>
      <c r="B19" s="8">
        <v>44566</v>
      </c>
      <c r="C19" s="4" t="s">
        <v>237</v>
      </c>
      <c r="D19" s="4">
        <v>6570</v>
      </c>
      <c r="E19" s="77" t="s">
        <v>364</v>
      </c>
      <c r="F19" s="4" t="s">
        <v>32</v>
      </c>
      <c r="G19" s="4" t="s">
        <v>189</v>
      </c>
      <c r="H19" s="6">
        <v>4677699</v>
      </c>
      <c r="I19" s="7" t="s">
        <v>9</v>
      </c>
      <c r="J19" s="6">
        <v>467770</v>
      </c>
      <c r="K19" s="4" t="s">
        <v>174</v>
      </c>
      <c r="L19" s="4" t="s">
        <v>31</v>
      </c>
    </row>
    <row r="20" spans="1:12" outlineLevel="1" x14ac:dyDescent="0.25">
      <c r="A20">
        <v>1</v>
      </c>
      <c r="B20" s="8">
        <v>44566</v>
      </c>
      <c r="C20" s="4" t="s">
        <v>226</v>
      </c>
      <c r="D20" s="4">
        <v>6571</v>
      </c>
      <c r="E20" s="77" t="s">
        <v>364</v>
      </c>
      <c r="F20" s="4" t="s">
        <v>32</v>
      </c>
      <c r="G20" s="4" t="s">
        <v>6</v>
      </c>
      <c r="H20" s="6">
        <v>3353697</v>
      </c>
      <c r="I20" s="7" t="s">
        <v>9</v>
      </c>
      <c r="J20" s="6">
        <v>335370</v>
      </c>
      <c r="K20" s="4" t="s">
        <v>174</v>
      </c>
      <c r="L20" s="4" t="s">
        <v>31</v>
      </c>
    </row>
    <row r="21" spans="1:12" outlineLevel="1" x14ac:dyDescent="0.25">
      <c r="A21">
        <v>1</v>
      </c>
      <c r="B21" s="8">
        <v>44566</v>
      </c>
      <c r="C21" s="4" t="s">
        <v>203</v>
      </c>
      <c r="D21" s="4">
        <v>6572</v>
      </c>
      <c r="E21" s="77" t="s">
        <v>364</v>
      </c>
      <c r="F21" s="4" t="s">
        <v>32</v>
      </c>
      <c r="G21" s="4" t="s">
        <v>20</v>
      </c>
      <c r="H21" s="6">
        <v>3056772</v>
      </c>
      <c r="I21" s="7" t="s">
        <v>9</v>
      </c>
      <c r="J21" s="6">
        <v>305677</v>
      </c>
      <c r="K21" s="4" t="s">
        <v>174</v>
      </c>
      <c r="L21" s="4" t="s">
        <v>31</v>
      </c>
    </row>
    <row r="22" spans="1:12" outlineLevel="1" x14ac:dyDescent="0.25">
      <c r="A22">
        <v>2</v>
      </c>
      <c r="B22" s="8">
        <v>44608</v>
      </c>
      <c r="C22" s="4" t="s">
        <v>239</v>
      </c>
      <c r="D22" s="4">
        <v>12782</v>
      </c>
      <c r="E22" s="77" t="s">
        <v>364</v>
      </c>
      <c r="F22" s="4" t="s">
        <v>32</v>
      </c>
      <c r="G22" s="4" t="s">
        <v>228</v>
      </c>
      <c r="H22" s="6">
        <v>5720221</v>
      </c>
      <c r="I22" s="7" t="s">
        <v>46</v>
      </c>
      <c r="J22" s="6">
        <v>457618</v>
      </c>
      <c r="K22" s="4" t="s">
        <v>174</v>
      </c>
      <c r="L22" s="4" t="s">
        <v>31</v>
      </c>
    </row>
    <row r="23" spans="1:12" outlineLevel="1" x14ac:dyDescent="0.25">
      <c r="A23">
        <v>2</v>
      </c>
      <c r="B23" s="8">
        <v>44608</v>
      </c>
      <c r="C23" s="4" t="s">
        <v>16</v>
      </c>
      <c r="D23" s="4">
        <v>12783</v>
      </c>
      <c r="E23" s="77" t="s">
        <v>364</v>
      </c>
      <c r="F23" s="4" t="s">
        <v>32</v>
      </c>
      <c r="G23" s="4" t="s">
        <v>199</v>
      </c>
      <c r="H23" s="6">
        <v>6870982</v>
      </c>
      <c r="I23" s="7" t="s">
        <v>46</v>
      </c>
      <c r="J23" s="6">
        <v>549679</v>
      </c>
      <c r="K23" s="4" t="s">
        <v>174</v>
      </c>
      <c r="L23" s="4" t="s">
        <v>31</v>
      </c>
    </row>
    <row r="24" spans="1:12" outlineLevel="1" x14ac:dyDescent="0.25">
      <c r="A24">
        <v>2</v>
      </c>
      <c r="B24" s="8">
        <v>44608</v>
      </c>
      <c r="C24" s="4" t="s">
        <v>108</v>
      </c>
      <c r="D24" s="4">
        <v>12784</v>
      </c>
      <c r="E24" s="77" t="s">
        <v>364</v>
      </c>
      <c r="F24" s="4" t="s">
        <v>32</v>
      </c>
      <c r="G24" s="4" t="s">
        <v>52</v>
      </c>
      <c r="H24" s="6">
        <v>5879432</v>
      </c>
      <c r="I24" s="7" t="s">
        <v>46</v>
      </c>
      <c r="J24" s="6">
        <v>470355</v>
      </c>
      <c r="K24" s="4" t="s">
        <v>174</v>
      </c>
      <c r="L24" s="4" t="s">
        <v>31</v>
      </c>
    </row>
    <row r="25" spans="1:12" outlineLevel="1" x14ac:dyDescent="0.25">
      <c r="A25">
        <v>2</v>
      </c>
      <c r="B25" s="8">
        <v>44608</v>
      </c>
      <c r="C25" s="4" t="s">
        <v>10</v>
      </c>
      <c r="D25" s="4">
        <v>12785</v>
      </c>
      <c r="E25" s="77" t="s">
        <v>364</v>
      </c>
      <c r="F25" s="4" t="s">
        <v>32</v>
      </c>
      <c r="G25" s="4" t="s">
        <v>122</v>
      </c>
      <c r="H25" s="6">
        <v>9604430</v>
      </c>
      <c r="I25" s="7" t="s">
        <v>46</v>
      </c>
      <c r="J25" s="6">
        <v>768354</v>
      </c>
      <c r="K25" s="4" t="s">
        <v>174</v>
      </c>
      <c r="L25" s="4" t="s">
        <v>31</v>
      </c>
    </row>
    <row r="26" spans="1:12" outlineLevel="1" x14ac:dyDescent="0.25">
      <c r="A26">
        <v>2</v>
      </c>
      <c r="B26" s="8">
        <v>44608</v>
      </c>
      <c r="C26" s="4" t="s">
        <v>179</v>
      </c>
      <c r="D26" s="4">
        <v>12786</v>
      </c>
      <c r="E26" s="77" t="s">
        <v>364</v>
      </c>
      <c r="F26" s="4" t="s">
        <v>32</v>
      </c>
      <c r="G26" s="4" t="s">
        <v>84</v>
      </c>
      <c r="H26" s="6">
        <v>3019878</v>
      </c>
      <c r="I26" s="7" t="s">
        <v>46</v>
      </c>
      <c r="J26" s="6">
        <v>241590</v>
      </c>
      <c r="K26" s="4" t="s">
        <v>174</v>
      </c>
      <c r="L26" s="4" t="s">
        <v>31</v>
      </c>
    </row>
    <row r="27" spans="1:12" outlineLevel="1" x14ac:dyDescent="0.25">
      <c r="A27">
        <v>2</v>
      </c>
      <c r="B27" s="8">
        <v>44608</v>
      </c>
      <c r="C27" s="4" t="s">
        <v>3</v>
      </c>
      <c r="D27" s="4">
        <v>12787</v>
      </c>
      <c r="E27" s="77" t="s">
        <v>364</v>
      </c>
      <c r="F27" s="4" t="s">
        <v>32</v>
      </c>
      <c r="G27" s="4" t="s">
        <v>36</v>
      </c>
      <c r="H27" s="6">
        <v>8496532</v>
      </c>
      <c r="I27" s="7" t="s">
        <v>46</v>
      </c>
      <c r="J27" s="6">
        <v>679723</v>
      </c>
      <c r="K27" s="4" t="s">
        <v>174</v>
      </c>
      <c r="L27" s="4" t="s">
        <v>31</v>
      </c>
    </row>
    <row r="28" spans="1:12" outlineLevel="1" x14ac:dyDescent="0.25">
      <c r="A28">
        <v>2</v>
      </c>
      <c r="B28" s="8">
        <v>44608</v>
      </c>
      <c r="C28" s="4" t="s">
        <v>112</v>
      </c>
      <c r="D28" s="4">
        <v>12788</v>
      </c>
      <c r="E28" s="77" t="s">
        <v>364</v>
      </c>
      <c r="F28" s="4" t="s">
        <v>32</v>
      </c>
      <c r="G28" s="4" t="s">
        <v>242</v>
      </c>
      <c r="H28" s="6">
        <v>4821616</v>
      </c>
      <c r="I28" s="7" t="s">
        <v>46</v>
      </c>
      <c r="J28" s="6">
        <v>385729</v>
      </c>
      <c r="K28" s="4" t="s">
        <v>174</v>
      </c>
      <c r="L28" s="4" t="s">
        <v>31</v>
      </c>
    </row>
    <row r="29" spans="1:12" outlineLevel="1" x14ac:dyDescent="0.25">
      <c r="A29">
        <v>3</v>
      </c>
      <c r="B29" s="8">
        <v>44621</v>
      </c>
      <c r="C29" s="4" t="s">
        <v>19</v>
      </c>
      <c r="D29" s="4">
        <v>14390</v>
      </c>
      <c r="E29" s="77" t="s">
        <v>364</v>
      </c>
      <c r="F29" s="4" t="s">
        <v>32</v>
      </c>
      <c r="G29" s="4" t="s">
        <v>33</v>
      </c>
      <c r="H29" s="6">
        <v>1436079</v>
      </c>
      <c r="I29" s="7" t="s">
        <v>46</v>
      </c>
      <c r="J29" s="6">
        <v>114886</v>
      </c>
      <c r="K29" s="4" t="s">
        <v>174</v>
      </c>
      <c r="L29" s="4" t="s">
        <v>31</v>
      </c>
    </row>
    <row r="30" spans="1:12" outlineLevel="1" x14ac:dyDescent="0.25">
      <c r="A30">
        <v>3</v>
      </c>
      <c r="B30" s="8">
        <v>44621</v>
      </c>
      <c r="C30" s="4" t="s">
        <v>175</v>
      </c>
      <c r="D30" s="4">
        <v>14391</v>
      </c>
      <c r="E30" s="77" t="s">
        <v>364</v>
      </c>
      <c r="F30" s="4" t="s">
        <v>32</v>
      </c>
      <c r="G30" s="4" t="s">
        <v>74</v>
      </c>
      <c r="H30" s="6">
        <v>6439038</v>
      </c>
      <c r="I30" s="7" t="s">
        <v>46</v>
      </c>
      <c r="J30" s="6">
        <v>515123</v>
      </c>
      <c r="K30" s="4" t="s">
        <v>174</v>
      </c>
      <c r="L30" s="4" t="s">
        <v>31</v>
      </c>
    </row>
    <row r="31" spans="1:12" outlineLevel="1" x14ac:dyDescent="0.25">
      <c r="A31">
        <v>3</v>
      </c>
      <c r="B31" s="8">
        <v>44621</v>
      </c>
      <c r="C31" s="4" t="s">
        <v>65</v>
      </c>
      <c r="D31" s="4">
        <v>14392</v>
      </c>
      <c r="E31" s="77" t="s">
        <v>364</v>
      </c>
      <c r="F31" s="4" t="s">
        <v>32</v>
      </c>
      <c r="G31" s="4" t="s">
        <v>183</v>
      </c>
      <c r="H31" s="6">
        <v>5655823</v>
      </c>
      <c r="I31" s="7" t="s">
        <v>46</v>
      </c>
      <c r="J31" s="6">
        <v>452466</v>
      </c>
      <c r="K31" s="4" t="s">
        <v>174</v>
      </c>
      <c r="L31" s="4" t="s">
        <v>31</v>
      </c>
    </row>
    <row r="32" spans="1:12" outlineLevel="1" x14ac:dyDescent="0.25">
      <c r="A32">
        <v>3</v>
      </c>
      <c r="B32" s="8">
        <v>44621</v>
      </c>
      <c r="C32" s="4" t="s">
        <v>26</v>
      </c>
      <c r="D32" s="4">
        <v>14393</v>
      </c>
      <c r="E32" s="77" t="s">
        <v>364</v>
      </c>
      <c r="F32" s="4" t="s">
        <v>32</v>
      </c>
      <c r="G32" s="4" t="s">
        <v>184</v>
      </c>
      <c r="H32" s="6">
        <v>2654966</v>
      </c>
      <c r="I32" s="7" t="s">
        <v>46</v>
      </c>
      <c r="J32" s="6">
        <v>212397</v>
      </c>
      <c r="K32" s="4" t="s">
        <v>174</v>
      </c>
      <c r="L32" s="4" t="s">
        <v>31</v>
      </c>
    </row>
    <row r="33" spans="1:12" outlineLevel="1" x14ac:dyDescent="0.25">
      <c r="A33">
        <v>4</v>
      </c>
      <c r="B33" s="8">
        <v>44657</v>
      </c>
      <c r="C33" s="4" t="s">
        <v>192</v>
      </c>
      <c r="D33" s="4">
        <v>5599</v>
      </c>
      <c r="E33" s="77" t="s">
        <v>364</v>
      </c>
      <c r="F33" s="4" t="s">
        <v>57</v>
      </c>
      <c r="G33" s="4" t="s">
        <v>258</v>
      </c>
      <c r="H33" s="6">
        <v>5958700</v>
      </c>
      <c r="I33" s="7" t="s">
        <v>46</v>
      </c>
      <c r="J33" s="6">
        <v>476696</v>
      </c>
      <c r="K33" s="4" t="s">
        <v>174</v>
      </c>
      <c r="L33" s="4" t="s">
        <v>31</v>
      </c>
    </row>
    <row r="34" spans="1:12" outlineLevel="1" x14ac:dyDescent="0.25">
      <c r="A34">
        <v>4</v>
      </c>
      <c r="B34" s="8">
        <v>44657</v>
      </c>
      <c r="C34" s="4" t="s">
        <v>162</v>
      </c>
      <c r="D34" s="4">
        <v>5600</v>
      </c>
      <c r="E34" s="77" t="s">
        <v>364</v>
      </c>
      <c r="F34" s="4" t="s">
        <v>57</v>
      </c>
      <c r="G34" s="4" t="s">
        <v>42</v>
      </c>
      <c r="H34" s="6">
        <v>3746827</v>
      </c>
      <c r="I34" s="7" t="s">
        <v>46</v>
      </c>
      <c r="J34" s="6">
        <v>299746</v>
      </c>
      <c r="K34" s="4" t="s">
        <v>174</v>
      </c>
      <c r="L34" s="4" t="s">
        <v>31</v>
      </c>
    </row>
    <row r="35" spans="1:12" outlineLevel="1" x14ac:dyDescent="0.25">
      <c r="A35">
        <v>4</v>
      </c>
      <c r="B35" s="8">
        <v>44657</v>
      </c>
      <c r="C35" s="4" t="s">
        <v>97</v>
      </c>
      <c r="D35" s="4">
        <v>5601</v>
      </c>
      <c r="E35" s="77" t="s">
        <v>364</v>
      </c>
      <c r="F35" s="4" t="s">
        <v>57</v>
      </c>
      <c r="G35" s="4" t="s">
        <v>128</v>
      </c>
      <c r="H35" s="6">
        <v>3606425</v>
      </c>
      <c r="I35" s="7" t="s">
        <v>46</v>
      </c>
      <c r="J35" s="6">
        <v>288514</v>
      </c>
      <c r="K35" s="4" t="s">
        <v>174</v>
      </c>
      <c r="L35" s="4" t="s">
        <v>31</v>
      </c>
    </row>
    <row r="36" spans="1:12" outlineLevel="1" x14ac:dyDescent="0.25">
      <c r="A36">
        <v>4</v>
      </c>
      <c r="B36" s="8">
        <v>44657</v>
      </c>
      <c r="C36" s="4" t="s">
        <v>77</v>
      </c>
      <c r="D36" s="4">
        <v>5602</v>
      </c>
      <c r="E36" s="77" t="s">
        <v>364</v>
      </c>
      <c r="F36" s="4" t="s">
        <v>57</v>
      </c>
      <c r="G36" s="4" t="s">
        <v>157</v>
      </c>
      <c r="H36" s="6">
        <v>3502092</v>
      </c>
      <c r="I36" s="7" t="s">
        <v>46</v>
      </c>
      <c r="J36" s="6">
        <v>280167</v>
      </c>
      <c r="K36" s="4" t="s">
        <v>174</v>
      </c>
      <c r="L36" s="4" t="s">
        <v>31</v>
      </c>
    </row>
    <row r="37" spans="1:12" outlineLevel="1" x14ac:dyDescent="0.25">
      <c r="A37">
        <v>4</v>
      </c>
      <c r="B37" s="8">
        <v>44657</v>
      </c>
      <c r="C37" s="4" t="s">
        <v>13</v>
      </c>
      <c r="D37" s="4">
        <v>5603</v>
      </c>
      <c r="E37" s="77" t="s">
        <v>364</v>
      </c>
      <c r="F37" s="4" t="s">
        <v>57</v>
      </c>
      <c r="G37" s="4" t="s">
        <v>47</v>
      </c>
      <c r="H37" s="6">
        <v>2220066</v>
      </c>
      <c r="I37" s="7" t="s">
        <v>46</v>
      </c>
      <c r="J37" s="6">
        <v>177605</v>
      </c>
      <c r="K37" s="4" t="s">
        <v>174</v>
      </c>
      <c r="L37" s="4" t="s">
        <v>31</v>
      </c>
    </row>
    <row r="38" spans="1:12" outlineLevel="1" x14ac:dyDescent="0.25">
      <c r="A38">
        <v>4</v>
      </c>
      <c r="B38" s="8">
        <v>44657</v>
      </c>
      <c r="C38" s="4" t="s">
        <v>59</v>
      </c>
      <c r="D38" s="4">
        <v>5604</v>
      </c>
      <c r="E38" s="77" t="s">
        <v>364</v>
      </c>
      <c r="F38" s="4" t="s">
        <v>57</v>
      </c>
      <c r="G38" s="4" t="s">
        <v>235</v>
      </c>
      <c r="H38" s="6">
        <v>3180819</v>
      </c>
      <c r="I38" s="7" t="s">
        <v>46</v>
      </c>
      <c r="J38" s="6">
        <v>254466</v>
      </c>
      <c r="K38" s="4" t="s">
        <v>174</v>
      </c>
      <c r="L38" s="4" t="s">
        <v>31</v>
      </c>
    </row>
    <row r="39" spans="1:12" outlineLevel="1" x14ac:dyDescent="0.25">
      <c r="A39">
        <v>4</v>
      </c>
      <c r="B39" s="8">
        <v>44657</v>
      </c>
      <c r="C39" s="4" t="s">
        <v>211</v>
      </c>
      <c r="D39" s="4">
        <v>5605</v>
      </c>
      <c r="E39" s="77" t="s">
        <v>364</v>
      </c>
      <c r="F39" s="4" t="s">
        <v>57</v>
      </c>
      <c r="G39" s="4" t="s">
        <v>154</v>
      </c>
      <c r="H39" s="6">
        <v>5461543</v>
      </c>
      <c r="I39" s="7" t="s">
        <v>46</v>
      </c>
      <c r="J39" s="6">
        <v>436923</v>
      </c>
      <c r="K39" s="4" t="s">
        <v>174</v>
      </c>
      <c r="L39" s="4" t="s">
        <v>31</v>
      </c>
    </row>
    <row r="40" spans="1:12" outlineLevel="1" x14ac:dyDescent="0.25">
      <c r="A40">
        <v>4</v>
      </c>
      <c r="B40" s="8">
        <v>44657</v>
      </c>
      <c r="C40" s="4" t="s">
        <v>145</v>
      </c>
      <c r="D40" s="4">
        <v>5606</v>
      </c>
      <c r="E40" s="77" t="s">
        <v>364</v>
      </c>
      <c r="F40" s="4" t="s">
        <v>57</v>
      </c>
      <c r="G40" s="4" t="s">
        <v>11</v>
      </c>
      <c r="H40" s="6">
        <v>3436856</v>
      </c>
      <c r="I40" s="7" t="s">
        <v>46</v>
      </c>
      <c r="J40" s="6">
        <v>274948</v>
      </c>
      <c r="K40" s="4" t="s">
        <v>174</v>
      </c>
      <c r="L40" s="4" t="s">
        <v>31</v>
      </c>
    </row>
    <row r="41" spans="1:12" outlineLevel="1" x14ac:dyDescent="0.25">
      <c r="A41">
        <v>4</v>
      </c>
      <c r="B41" s="8">
        <v>44657</v>
      </c>
      <c r="C41" s="4" t="s">
        <v>117</v>
      </c>
      <c r="D41" s="4">
        <v>5607</v>
      </c>
      <c r="E41" s="77" t="s">
        <v>364</v>
      </c>
      <c r="F41" s="4" t="s">
        <v>57</v>
      </c>
      <c r="G41" s="4" t="s">
        <v>259</v>
      </c>
      <c r="H41" s="6">
        <v>5460240</v>
      </c>
      <c r="I41" s="7" t="s">
        <v>46</v>
      </c>
      <c r="J41" s="6">
        <v>436819</v>
      </c>
      <c r="K41" s="4" t="s">
        <v>174</v>
      </c>
      <c r="L41" s="4" t="s">
        <v>31</v>
      </c>
    </row>
    <row r="42" spans="1:12" outlineLevel="1" x14ac:dyDescent="0.25">
      <c r="A42">
        <v>5</v>
      </c>
      <c r="B42" s="8">
        <v>44687</v>
      </c>
      <c r="C42" s="4" t="s">
        <v>143</v>
      </c>
      <c r="D42" s="4">
        <v>11602</v>
      </c>
      <c r="E42" s="77" t="s">
        <v>364</v>
      </c>
      <c r="F42" s="4" t="s">
        <v>57</v>
      </c>
      <c r="G42" s="4" t="s">
        <v>255</v>
      </c>
      <c r="H42" s="6">
        <v>4468685</v>
      </c>
      <c r="I42" s="7" t="s">
        <v>46</v>
      </c>
      <c r="J42" s="6">
        <v>357495</v>
      </c>
      <c r="K42" s="4" t="s">
        <v>174</v>
      </c>
      <c r="L42" s="4" t="s">
        <v>31</v>
      </c>
    </row>
    <row r="43" spans="1:12" outlineLevel="1" x14ac:dyDescent="0.25">
      <c r="A43">
        <v>5</v>
      </c>
      <c r="B43" s="8">
        <v>44687</v>
      </c>
      <c r="C43" s="4" t="s">
        <v>123</v>
      </c>
      <c r="D43" s="4">
        <v>11621</v>
      </c>
      <c r="E43" s="77" t="s">
        <v>364</v>
      </c>
      <c r="F43" s="4" t="s">
        <v>57</v>
      </c>
      <c r="G43" s="4" t="s">
        <v>70</v>
      </c>
      <c r="H43" s="6">
        <v>4003186</v>
      </c>
      <c r="I43" s="7" t="s">
        <v>46</v>
      </c>
      <c r="J43" s="6">
        <v>320255</v>
      </c>
      <c r="K43" s="4" t="s">
        <v>174</v>
      </c>
      <c r="L43" s="4" t="s">
        <v>31</v>
      </c>
    </row>
    <row r="44" spans="1:12" outlineLevel="1" x14ac:dyDescent="0.25">
      <c r="A44">
        <v>5</v>
      </c>
      <c r="B44" s="8">
        <v>44687</v>
      </c>
      <c r="C44" s="4" t="s">
        <v>166</v>
      </c>
      <c r="D44" s="4">
        <v>11622</v>
      </c>
      <c r="E44" s="77" t="s">
        <v>364</v>
      </c>
      <c r="F44" s="4" t="s">
        <v>57</v>
      </c>
      <c r="G44" s="4" t="s">
        <v>62</v>
      </c>
      <c r="H44" s="6">
        <v>8204345</v>
      </c>
      <c r="I44" s="7" t="s">
        <v>46</v>
      </c>
      <c r="J44" s="6">
        <v>656348</v>
      </c>
      <c r="K44" s="4" t="s">
        <v>174</v>
      </c>
      <c r="L44" s="4" t="s">
        <v>31</v>
      </c>
    </row>
    <row r="45" spans="1:12" outlineLevel="1" x14ac:dyDescent="0.25">
      <c r="A45">
        <v>5</v>
      </c>
      <c r="B45" s="8">
        <v>44687</v>
      </c>
      <c r="C45" s="4" t="s">
        <v>206</v>
      </c>
      <c r="D45" s="4">
        <v>11623</v>
      </c>
      <c r="E45" s="77" t="s">
        <v>364</v>
      </c>
      <c r="F45" s="4" t="s">
        <v>57</v>
      </c>
      <c r="G45" s="4" t="s">
        <v>246</v>
      </c>
      <c r="H45" s="6">
        <v>5006343</v>
      </c>
      <c r="I45" s="7" t="s">
        <v>46</v>
      </c>
      <c r="J45" s="6">
        <v>400507</v>
      </c>
      <c r="K45" s="4" t="s">
        <v>174</v>
      </c>
      <c r="L45" s="4" t="s">
        <v>31</v>
      </c>
    </row>
    <row r="46" spans="1:12" outlineLevel="1" x14ac:dyDescent="0.25">
      <c r="A46">
        <v>5</v>
      </c>
      <c r="B46" s="8">
        <v>44687</v>
      </c>
      <c r="C46" s="4" t="s">
        <v>244</v>
      </c>
      <c r="D46" s="4">
        <v>11624</v>
      </c>
      <c r="E46" s="77" t="s">
        <v>364</v>
      </c>
      <c r="F46" s="4" t="s">
        <v>57</v>
      </c>
      <c r="G46" s="4" t="s">
        <v>78</v>
      </c>
      <c r="H46" s="6">
        <v>3132953</v>
      </c>
      <c r="I46" s="7" t="s">
        <v>46</v>
      </c>
      <c r="J46" s="6">
        <v>250636</v>
      </c>
      <c r="K46" s="4" t="s">
        <v>174</v>
      </c>
      <c r="L46" s="4" t="s">
        <v>31</v>
      </c>
    </row>
    <row r="47" spans="1:12" outlineLevel="1" x14ac:dyDescent="0.25">
      <c r="A47">
        <v>5</v>
      </c>
      <c r="B47" s="8">
        <v>44687</v>
      </c>
      <c r="C47" s="4" t="s">
        <v>69</v>
      </c>
      <c r="D47" s="4">
        <v>11625</v>
      </c>
      <c r="E47" s="77" t="s">
        <v>364</v>
      </c>
      <c r="F47" s="4" t="s">
        <v>57</v>
      </c>
      <c r="G47" s="4" t="s">
        <v>73</v>
      </c>
      <c r="H47" s="6">
        <v>2930827</v>
      </c>
      <c r="I47" s="7" t="s">
        <v>46</v>
      </c>
      <c r="J47" s="6">
        <v>234466</v>
      </c>
      <c r="K47" s="4" t="s">
        <v>174</v>
      </c>
      <c r="L47" s="4" t="s">
        <v>31</v>
      </c>
    </row>
    <row r="48" spans="1:12" outlineLevel="1" x14ac:dyDescent="0.25">
      <c r="A48">
        <v>5</v>
      </c>
      <c r="B48" s="8">
        <v>44687</v>
      </c>
      <c r="C48" s="4" t="s">
        <v>167</v>
      </c>
      <c r="D48" s="4">
        <v>11626</v>
      </c>
      <c r="E48" s="77" t="s">
        <v>364</v>
      </c>
      <c r="F48" s="4" t="s">
        <v>57</v>
      </c>
      <c r="G48" s="4" t="s">
        <v>80</v>
      </c>
      <c r="H48" s="6">
        <v>2425512</v>
      </c>
      <c r="I48" s="7" t="s">
        <v>46</v>
      </c>
      <c r="J48" s="6">
        <v>194041</v>
      </c>
      <c r="K48" s="4" t="s">
        <v>174</v>
      </c>
      <c r="L48" s="4" t="s">
        <v>31</v>
      </c>
    </row>
    <row r="49" spans="1:12" outlineLevel="1" x14ac:dyDescent="0.25">
      <c r="A49">
        <v>5</v>
      </c>
      <c r="B49" s="8">
        <v>44687</v>
      </c>
      <c r="C49" s="4" t="s">
        <v>149</v>
      </c>
      <c r="D49" s="4">
        <v>11627</v>
      </c>
      <c r="E49" s="77" t="s">
        <v>364</v>
      </c>
      <c r="F49" s="4" t="s">
        <v>57</v>
      </c>
      <c r="G49" s="4" t="s">
        <v>103</v>
      </c>
      <c r="H49" s="6">
        <v>2130492</v>
      </c>
      <c r="I49" s="7" t="s">
        <v>46</v>
      </c>
      <c r="J49" s="6">
        <v>170439</v>
      </c>
      <c r="K49" s="4" t="s">
        <v>174</v>
      </c>
      <c r="L49" s="4" t="s">
        <v>31</v>
      </c>
    </row>
    <row r="50" spans="1:12" outlineLevel="1" x14ac:dyDescent="0.25">
      <c r="A50">
        <v>5</v>
      </c>
      <c r="B50" s="8">
        <v>44711</v>
      </c>
      <c r="C50" s="4" t="s">
        <v>187</v>
      </c>
      <c r="D50" s="4">
        <v>15051</v>
      </c>
      <c r="E50" s="77" t="s">
        <v>364</v>
      </c>
      <c r="F50" s="4" t="s">
        <v>57</v>
      </c>
      <c r="G50" s="4" t="s">
        <v>133</v>
      </c>
      <c r="H50" s="6">
        <v>5154213</v>
      </c>
      <c r="I50" s="7" t="s">
        <v>46</v>
      </c>
      <c r="J50" s="6">
        <v>412337</v>
      </c>
      <c r="K50" s="4" t="s">
        <v>174</v>
      </c>
      <c r="L50" s="4" t="s">
        <v>31</v>
      </c>
    </row>
    <row r="51" spans="1:12" outlineLevel="1" x14ac:dyDescent="0.25">
      <c r="A51">
        <v>5</v>
      </c>
      <c r="B51" s="8">
        <v>44711</v>
      </c>
      <c r="C51" s="4" t="s">
        <v>4</v>
      </c>
      <c r="D51" s="4">
        <v>15052</v>
      </c>
      <c r="E51" s="77" t="s">
        <v>364</v>
      </c>
      <c r="F51" s="4" t="s">
        <v>57</v>
      </c>
      <c r="G51" s="4" t="s">
        <v>133</v>
      </c>
      <c r="H51" s="6">
        <v>3739331</v>
      </c>
      <c r="I51" s="7" t="s">
        <v>46</v>
      </c>
      <c r="J51" s="6">
        <v>299146</v>
      </c>
      <c r="K51" s="4" t="s">
        <v>174</v>
      </c>
      <c r="L51" s="4" t="s">
        <v>31</v>
      </c>
    </row>
    <row r="52" spans="1:12" outlineLevel="1" x14ac:dyDescent="0.25">
      <c r="A52">
        <v>5</v>
      </c>
      <c r="B52" s="8">
        <v>44711</v>
      </c>
      <c r="C52" s="4" t="s">
        <v>98</v>
      </c>
      <c r="D52" s="4">
        <v>15053</v>
      </c>
      <c r="E52" s="77" t="s">
        <v>364</v>
      </c>
      <c r="F52" s="4" t="s">
        <v>57</v>
      </c>
      <c r="G52" s="4" t="s">
        <v>133</v>
      </c>
      <c r="H52" s="6">
        <v>1920197</v>
      </c>
      <c r="I52" s="7" t="s">
        <v>46</v>
      </c>
      <c r="J52" s="6">
        <v>153616</v>
      </c>
      <c r="K52" s="4" t="s">
        <v>174</v>
      </c>
      <c r="L52" s="4" t="s">
        <v>31</v>
      </c>
    </row>
    <row r="53" spans="1:12" outlineLevel="1" x14ac:dyDescent="0.25">
      <c r="A53">
        <v>5</v>
      </c>
      <c r="B53" s="8">
        <v>44711</v>
      </c>
      <c r="C53" s="4" t="s">
        <v>229</v>
      </c>
      <c r="D53" s="4">
        <v>15054</v>
      </c>
      <c r="E53" s="77" t="s">
        <v>364</v>
      </c>
      <c r="F53" s="4" t="s">
        <v>57</v>
      </c>
      <c r="G53" s="4" t="s">
        <v>133</v>
      </c>
      <c r="H53" s="6">
        <v>4547835</v>
      </c>
      <c r="I53" s="7" t="s">
        <v>46</v>
      </c>
      <c r="J53" s="6">
        <v>363827</v>
      </c>
      <c r="K53" s="4" t="s">
        <v>174</v>
      </c>
      <c r="L53" s="4" t="s">
        <v>31</v>
      </c>
    </row>
    <row r="54" spans="1:12" outlineLevel="1" x14ac:dyDescent="0.25">
      <c r="A54">
        <v>5</v>
      </c>
      <c r="B54" s="8">
        <v>44711</v>
      </c>
      <c r="C54" s="4" t="s">
        <v>236</v>
      </c>
      <c r="D54" s="4">
        <v>15055</v>
      </c>
      <c r="E54" s="77" t="s">
        <v>364</v>
      </c>
      <c r="F54" s="4" t="s">
        <v>57</v>
      </c>
      <c r="G54" s="4" t="s">
        <v>133</v>
      </c>
      <c r="H54" s="6">
        <v>3132953</v>
      </c>
      <c r="I54" s="7" t="s">
        <v>46</v>
      </c>
      <c r="J54" s="6">
        <v>250636</v>
      </c>
      <c r="K54" s="4" t="s">
        <v>174</v>
      </c>
      <c r="L54" s="4" t="s">
        <v>31</v>
      </c>
    </row>
    <row r="55" spans="1:12" outlineLevel="1" x14ac:dyDescent="0.25">
      <c r="A55">
        <v>5</v>
      </c>
      <c r="B55" s="8">
        <v>44711</v>
      </c>
      <c r="C55" s="4" t="s">
        <v>172</v>
      </c>
      <c r="D55" s="4">
        <v>15056</v>
      </c>
      <c r="E55" s="77" t="s">
        <v>364</v>
      </c>
      <c r="F55" s="4" t="s">
        <v>57</v>
      </c>
      <c r="G55" s="4" t="s">
        <v>133</v>
      </c>
      <c r="H55" s="6">
        <v>4952087</v>
      </c>
      <c r="I55" s="7" t="s">
        <v>46</v>
      </c>
      <c r="J55" s="6">
        <v>396167</v>
      </c>
      <c r="K55" s="4" t="s">
        <v>174</v>
      </c>
      <c r="L55" s="4" t="s">
        <v>31</v>
      </c>
    </row>
    <row r="56" spans="1:12" outlineLevel="1" x14ac:dyDescent="0.25">
      <c r="A56">
        <v>5</v>
      </c>
      <c r="B56" s="8">
        <v>44711</v>
      </c>
      <c r="C56" s="4" t="s">
        <v>129</v>
      </c>
      <c r="D56" s="4">
        <v>15057</v>
      </c>
      <c r="E56" s="77" t="s">
        <v>364</v>
      </c>
      <c r="F56" s="4" t="s">
        <v>57</v>
      </c>
      <c r="G56" s="4" t="s">
        <v>133</v>
      </c>
      <c r="H56" s="6">
        <v>4697948</v>
      </c>
      <c r="I56" s="7" t="s">
        <v>46</v>
      </c>
      <c r="J56" s="6">
        <v>375836</v>
      </c>
      <c r="K56" s="4" t="s">
        <v>174</v>
      </c>
      <c r="L56" s="4" t="s">
        <v>31</v>
      </c>
    </row>
    <row r="57" spans="1:12" outlineLevel="1" x14ac:dyDescent="0.25">
      <c r="A57">
        <v>5</v>
      </c>
      <c r="B57" s="8">
        <v>44711</v>
      </c>
      <c r="C57" s="4" t="s">
        <v>217</v>
      </c>
      <c r="D57" s="4">
        <v>15058</v>
      </c>
      <c r="E57" s="77" t="s">
        <v>364</v>
      </c>
      <c r="F57" s="4" t="s">
        <v>57</v>
      </c>
      <c r="G57" s="4" t="s">
        <v>133</v>
      </c>
      <c r="H57" s="6">
        <v>4042520</v>
      </c>
      <c r="I57" s="7" t="s">
        <v>46</v>
      </c>
      <c r="J57" s="6">
        <v>323402</v>
      </c>
      <c r="K57" s="4" t="s">
        <v>174</v>
      </c>
      <c r="L57" s="4" t="s">
        <v>31</v>
      </c>
    </row>
    <row r="58" spans="1:12" outlineLevel="1" x14ac:dyDescent="0.25">
      <c r="A58">
        <v>7</v>
      </c>
      <c r="B58" s="8">
        <v>44749</v>
      </c>
      <c r="C58" s="4" t="s">
        <v>124</v>
      </c>
      <c r="D58" s="4">
        <v>23471</v>
      </c>
      <c r="E58" s="77" t="s">
        <v>364</v>
      </c>
      <c r="F58" s="4" t="s">
        <v>57</v>
      </c>
      <c r="G58" s="4" t="s">
        <v>61</v>
      </c>
      <c r="H58" s="6">
        <v>4648888</v>
      </c>
      <c r="I58" s="7" t="s">
        <v>46</v>
      </c>
      <c r="J58" s="6">
        <v>371911</v>
      </c>
      <c r="K58" s="4" t="s">
        <v>174</v>
      </c>
      <c r="L58" s="4" t="s">
        <v>31</v>
      </c>
    </row>
    <row r="59" spans="1:12" outlineLevel="1" x14ac:dyDescent="0.25">
      <c r="A59">
        <v>7</v>
      </c>
      <c r="B59" s="8">
        <v>44749</v>
      </c>
      <c r="C59" s="4" t="s">
        <v>212</v>
      </c>
      <c r="D59" s="4">
        <v>23472</v>
      </c>
      <c r="E59" s="77" t="s">
        <v>364</v>
      </c>
      <c r="F59" s="4" t="s">
        <v>57</v>
      </c>
      <c r="G59" s="4" t="s">
        <v>21</v>
      </c>
      <c r="H59" s="6">
        <v>7882897</v>
      </c>
      <c r="I59" s="7" t="s">
        <v>46</v>
      </c>
      <c r="J59" s="6">
        <v>630632</v>
      </c>
      <c r="K59" s="4" t="s">
        <v>174</v>
      </c>
      <c r="L59" s="4" t="s">
        <v>31</v>
      </c>
    </row>
    <row r="60" spans="1:12" outlineLevel="1" x14ac:dyDescent="0.25">
      <c r="A60">
        <v>7</v>
      </c>
      <c r="B60" s="8">
        <v>44749</v>
      </c>
      <c r="C60" s="4" t="s">
        <v>222</v>
      </c>
      <c r="D60" s="4">
        <v>23473</v>
      </c>
      <c r="E60" s="77" t="s">
        <v>364</v>
      </c>
      <c r="F60" s="4" t="s">
        <v>57</v>
      </c>
      <c r="G60" s="4" t="s">
        <v>138</v>
      </c>
      <c r="H60" s="6">
        <v>3436135</v>
      </c>
      <c r="I60" s="7" t="s">
        <v>46</v>
      </c>
      <c r="J60" s="6">
        <v>274891</v>
      </c>
      <c r="K60" s="4" t="s">
        <v>174</v>
      </c>
      <c r="L60" s="4" t="s">
        <v>31</v>
      </c>
    </row>
    <row r="61" spans="1:12" outlineLevel="1" x14ac:dyDescent="0.25">
      <c r="A61">
        <v>7</v>
      </c>
      <c r="B61" s="8">
        <v>44749</v>
      </c>
      <c r="C61" s="4" t="s">
        <v>27</v>
      </c>
      <c r="D61" s="4">
        <v>23474</v>
      </c>
      <c r="E61" s="77" t="s">
        <v>364</v>
      </c>
      <c r="F61" s="4" t="s">
        <v>57</v>
      </c>
      <c r="G61" s="4" t="s">
        <v>115</v>
      </c>
      <c r="H61" s="6">
        <v>6063767</v>
      </c>
      <c r="I61" s="7" t="s">
        <v>46</v>
      </c>
      <c r="J61" s="6">
        <v>485101</v>
      </c>
      <c r="K61" s="4" t="s">
        <v>174</v>
      </c>
      <c r="L61" s="4" t="s">
        <v>31</v>
      </c>
    </row>
    <row r="62" spans="1:12" outlineLevel="1" x14ac:dyDescent="0.25">
      <c r="A62">
        <v>7</v>
      </c>
      <c r="B62" s="8">
        <v>44749</v>
      </c>
      <c r="C62" s="4" t="s">
        <v>248</v>
      </c>
      <c r="D62" s="4">
        <v>23475</v>
      </c>
      <c r="E62" s="77" t="s">
        <v>364</v>
      </c>
      <c r="F62" s="4" t="s">
        <v>57</v>
      </c>
      <c r="G62" s="4" t="s">
        <v>188</v>
      </c>
      <c r="H62" s="6">
        <v>6366955</v>
      </c>
      <c r="I62" s="7" t="s">
        <v>46</v>
      </c>
      <c r="J62" s="6">
        <v>509356</v>
      </c>
      <c r="K62" s="4" t="s">
        <v>174</v>
      </c>
      <c r="L62" s="4" t="s">
        <v>31</v>
      </c>
    </row>
    <row r="63" spans="1:12" outlineLevel="1" x14ac:dyDescent="0.25">
      <c r="A63">
        <v>7</v>
      </c>
      <c r="B63" s="8">
        <v>44749</v>
      </c>
      <c r="C63" s="84" t="s">
        <v>58</v>
      </c>
      <c r="D63" s="4">
        <v>23476</v>
      </c>
      <c r="E63" s="4"/>
      <c r="F63" s="4" t="s">
        <v>57</v>
      </c>
      <c r="G63" s="4" t="s">
        <v>92</v>
      </c>
      <c r="H63" s="6">
        <v>3436135</v>
      </c>
      <c r="I63" s="7" t="s">
        <v>46</v>
      </c>
      <c r="J63" s="6">
        <v>274891</v>
      </c>
      <c r="K63" s="4" t="s">
        <v>174</v>
      </c>
      <c r="L63" s="4" t="s">
        <v>31</v>
      </c>
    </row>
    <row r="64" spans="1:12" outlineLevel="1" x14ac:dyDescent="0.25">
      <c r="A64">
        <v>7</v>
      </c>
      <c r="B64" s="8">
        <v>44749</v>
      </c>
      <c r="C64" s="4" t="s">
        <v>132</v>
      </c>
      <c r="D64" s="4">
        <v>23477</v>
      </c>
      <c r="E64" s="77" t="s">
        <v>364</v>
      </c>
      <c r="F64" s="4" t="s">
        <v>57</v>
      </c>
      <c r="G64" s="4" t="s">
        <v>159</v>
      </c>
      <c r="H64" s="6">
        <v>2223381</v>
      </c>
      <c r="I64" s="7" t="s">
        <v>46</v>
      </c>
      <c r="J64" s="6">
        <v>177870</v>
      </c>
      <c r="K64" s="4" t="s">
        <v>174</v>
      </c>
      <c r="L64" s="4" t="s">
        <v>31</v>
      </c>
    </row>
    <row r="65" spans="1:12" outlineLevel="1" x14ac:dyDescent="0.25">
      <c r="A65">
        <v>7</v>
      </c>
      <c r="B65" s="8">
        <v>44749</v>
      </c>
      <c r="C65" s="4" t="s">
        <v>193</v>
      </c>
      <c r="D65" s="4">
        <v>23478</v>
      </c>
      <c r="E65" s="77" t="s">
        <v>364</v>
      </c>
      <c r="F65" s="4" t="s">
        <v>57</v>
      </c>
      <c r="G65" s="4" t="s">
        <v>156</v>
      </c>
      <c r="H65" s="6">
        <v>7478646</v>
      </c>
      <c r="I65" s="7" t="s">
        <v>46</v>
      </c>
      <c r="J65" s="6">
        <v>598292</v>
      </c>
      <c r="K65" s="4" t="s">
        <v>174</v>
      </c>
      <c r="L65" s="4" t="s">
        <v>31</v>
      </c>
    </row>
    <row r="66" spans="1:12" outlineLevel="1" x14ac:dyDescent="0.25">
      <c r="A66">
        <v>7</v>
      </c>
      <c r="B66" s="8">
        <v>44749</v>
      </c>
      <c r="C66" s="4" t="s">
        <v>90</v>
      </c>
      <c r="D66" s="4">
        <v>23479</v>
      </c>
      <c r="E66" s="77" t="s">
        <v>364</v>
      </c>
      <c r="F66" s="4" t="s">
        <v>57</v>
      </c>
      <c r="G66" s="4" t="s">
        <v>230</v>
      </c>
      <c r="H66" s="6">
        <v>2122318</v>
      </c>
      <c r="I66" s="7" t="s">
        <v>46</v>
      </c>
      <c r="J66" s="6">
        <v>169785</v>
      </c>
      <c r="K66" s="4" t="s">
        <v>174</v>
      </c>
      <c r="L66" s="4" t="s">
        <v>31</v>
      </c>
    </row>
    <row r="67" spans="1:12" outlineLevel="1" x14ac:dyDescent="0.25">
      <c r="A67">
        <v>8</v>
      </c>
      <c r="B67" s="8">
        <v>44776</v>
      </c>
      <c r="C67" s="4" t="s">
        <v>39</v>
      </c>
      <c r="D67" s="4">
        <v>29263</v>
      </c>
      <c r="E67" s="77" t="s">
        <v>364</v>
      </c>
      <c r="F67" s="4" t="s">
        <v>57</v>
      </c>
      <c r="G67" s="4" t="s">
        <v>169</v>
      </c>
      <c r="H67" s="6">
        <v>4952076</v>
      </c>
      <c r="I67" s="7" t="s">
        <v>46</v>
      </c>
      <c r="J67" s="6">
        <v>396166</v>
      </c>
      <c r="K67" s="4" t="s">
        <v>174</v>
      </c>
      <c r="L67" s="4" t="s">
        <v>31</v>
      </c>
    </row>
    <row r="68" spans="1:12" outlineLevel="1" x14ac:dyDescent="0.25">
      <c r="A68">
        <v>8</v>
      </c>
      <c r="B68" s="8">
        <v>44776</v>
      </c>
      <c r="C68" s="4" t="s">
        <v>214</v>
      </c>
      <c r="D68" s="4">
        <v>29264</v>
      </c>
      <c r="E68" s="77" t="s">
        <v>364</v>
      </c>
      <c r="F68" s="4" t="s">
        <v>57</v>
      </c>
      <c r="G68" s="4" t="s">
        <v>56</v>
      </c>
      <c r="H68" s="6">
        <v>5962704</v>
      </c>
      <c r="I68" s="7" t="s">
        <v>46</v>
      </c>
      <c r="J68" s="6">
        <v>477016</v>
      </c>
      <c r="K68" s="4" t="s">
        <v>174</v>
      </c>
      <c r="L68" s="4" t="s">
        <v>31</v>
      </c>
    </row>
    <row r="69" spans="1:12" outlineLevel="1" x14ac:dyDescent="0.25">
      <c r="A69">
        <v>8</v>
      </c>
      <c r="B69" s="8">
        <v>44776</v>
      </c>
      <c r="C69" s="84" t="s">
        <v>213</v>
      </c>
      <c r="D69" s="4">
        <v>29265</v>
      </c>
      <c r="E69" s="4"/>
      <c r="F69" s="4" t="s">
        <v>57</v>
      </c>
      <c r="G69" s="4" t="s">
        <v>216</v>
      </c>
      <c r="H69" s="6">
        <v>3678693</v>
      </c>
      <c r="I69" s="7" t="s">
        <v>46</v>
      </c>
      <c r="J69" s="6">
        <v>294295</v>
      </c>
      <c r="K69" s="4" t="s">
        <v>174</v>
      </c>
      <c r="L69" s="4" t="s">
        <v>31</v>
      </c>
    </row>
    <row r="70" spans="1:12" outlineLevel="1" x14ac:dyDescent="0.25">
      <c r="A70">
        <v>8</v>
      </c>
      <c r="B70" s="8">
        <v>44776</v>
      </c>
      <c r="C70" s="84" t="s">
        <v>18</v>
      </c>
      <c r="D70" s="4">
        <v>29272</v>
      </c>
      <c r="E70" s="4"/>
      <c r="F70" s="4" t="s">
        <v>57</v>
      </c>
      <c r="G70" s="4" t="s">
        <v>66</v>
      </c>
      <c r="H70" s="6">
        <v>4598366</v>
      </c>
      <c r="I70" s="7" t="s">
        <v>46</v>
      </c>
      <c r="J70" s="6">
        <v>367869</v>
      </c>
      <c r="K70" s="4" t="s">
        <v>174</v>
      </c>
      <c r="L70" s="4" t="s">
        <v>31</v>
      </c>
    </row>
    <row r="71" spans="1:12" outlineLevel="1" x14ac:dyDescent="0.25">
      <c r="A71">
        <v>8</v>
      </c>
      <c r="B71" s="8">
        <v>44776</v>
      </c>
      <c r="C71" s="84" t="s">
        <v>82</v>
      </c>
      <c r="D71" s="4">
        <v>29273</v>
      </c>
      <c r="E71" s="4"/>
      <c r="F71" s="4" t="s">
        <v>57</v>
      </c>
      <c r="G71" s="4" t="s">
        <v>219</v>
      </c>
      <c r="H71" s="6">
        <v>2299183</v>
      </c>
      <c r="I71" s="7" t="s">
        <v>46</v>
      </c>
      <c r="J71" s="6">
        <v>183935</v>
      </c>
      <c r="K71" s="4" t="s">
        <v>174</v>
      </c>
      <c r="L71" s="4" t="s">
        <v>31</v>
      </c>
    </row>
    <row r="72" spans="1:12" outlineLevel="1" x14ac:dyDescent="0.25">
      <c r="A72">
        <v>8</v>
      </c>
      <c r="B72" s="8">
        <v>44776</v>
      </c>
      <c r="C72" s="84" t="s">
        <v>163</v>
      </c>
      <c r="D72" s="4">
        <v>29275</v>
      </c>
      <c r="E72" s="4"/>
      <c r="F72" s="4" t="s">
        <v>57</v>
      </c>
      <c r="G72" s="4" t="s">
        <v>49</v>
      </c>
      <c r="H72" s="6">
        <v>4230497</v>
      </c>
      <c r="I72" s="7" t="s">
        <v>46</v>
      </c>
      <c r="J72" s="6">
        <v>338440</v>
      </c>
      <c r="K72" s="4" t="s">
        <v>174</v>
      </c>
      <c r="L72" s="4" t="s">
        <v>31</v>
      </c>
    </row>
    <row r="73" spans="1:12" outlineLevel="1" x14ac:dyDescent="0.25">
      <c r="A73">
        <v>8</v>
      </c>
      <c r="B73" s="8">
        <v>44776</v>
      </c>
      <c r="C73" s="84" t="s">
        <v>170</v>
      </c>
      <c r="D73" s="4">
        <v>29276</v>
      </c>
      <c r="E73" s="4"/>
      <c r="F73" s="4" t="s">
        <v>57</v>
      </c>
      <c r="G73" s="4" t="s">
        <v>198</v>
      </c>
      <c r="H73" s="6">
        <v>4414432</v>
      </c>
      <c r="I73" s="7" t="s">
        <v>46</v>
      </c>
      <c r="J73" s="6">
        <v>353155</v>
      </c>
      <c r="K73" s="4" t="s">
        <v>174</v>
      </c>
      <c r="L73" s="4" t="s">
        <v>31</v>
      </c>
    </row>
    <row r="74" spans="1:12" outlineLevel="1" x14ac:dyDescent="0.25">
      <c r="A74">
        <v>10</v>
      </c>
      <c r="B74" s="8">
        <v>44848</v>
      </c>
      <c r="C74" s="84" t="s">
        <v>43</v>
      </c>
      <c r="D74" s="4">
        <v>47675</v>
      </c>
      <c r="E74" s="4"/>
      <c r="F74" s="4" t="s">
        <v>57</v>
      </c>
      <c r="G74" s="4" t="s">
        <v>114</v>
      </c>
      <c r="H74" s="6">
        <v>4059170</v>
      </c>
      <c r="I74" s="7" t="s">
        <v>46</v>
      </c>
      <c r="J74" s="6">
        <v>324734</v>
      </c>
      <c r="K74" s="4" t="s">
        <v>174</v>
      </c>
      <c r="L74" s="4" t="s">
        <v>31</v>
      </c>
    </row>
    <row r="75" spans="1:12" outlineLevel="1" x14ac:dyDescent="0.25">
      <c r="A75">
        <v>10</v>
      </c>
      <c r="B75" s="8">
        <v>44848</v>
      </c>
      <c r="C75" s="84" t="s">
        <v>185</v>
      </c>
      <c r="D75" s="4">
        <v>47677</v>
      </c>
      <c r="F75" s="4" t="s">
        <v>57</v>
      </c>
      <c r="G75" s="4" t="s">
        <v>220</v>
      </c>
      <c r="H75" s="6">
        <v>5897180</v>
      </c>
      <c r="I75" s="7" t="s">
        <v>46</v>
      </c>
      <c r="J75" s="6">
        <v>471774</v>
      </c>
      <c r="K75" s="4" t="s">
        <v>174</v>
      </c>
      <c r="L75" s="4" t="s">
        <v>31</v>
      </c>
    </row>
    <row r="76" spans="1:12" outlineLevel="1" x14ac:dyDescent="0.25">
      <c r="A76">
        <v>10</v>
      </c>
      <c r="B76" s="8">
        <v>44848</v>
      </c>
      <c r="C76" s="84" t="s">
        <v>146</v>
      </c>
      <c r="D76" s="4">
        <v>47678</v>
      </c>
      <c r="F76" s="4" t="s">
        <v>57</v>
      </c>
      <c r="G76" s="4" t="s">
        <v>91</v>
      </c>
      <c r="H76" s="6">
        <v>2598757</v>
      </c>
      <c r="I76" s="7" t="s">
        <v>46</v>
      </c>
      <c r="J76" s="6">
        <v>207901</v>
      </c>
      <c r="K76" s="4" t="s">
        <v>174</v>
      </c>
      <c r="L76" s="4" t="s">
        <v>31</v>
      </c>
    </row>
    <row r="77" spans="1:12" outlineLevel="1" x14ac:dyDescent="0.25">
      <c r="A77">
        <v>10</v>
      </c>
      <c r="B77" s="8">
        <v>44848</v>
      </c>
      <c r="C77" s="84" t="s">
        <v>51</v>
      </c>
      <c r="D77" s="4">
        <v>47679</v>
      </c>
      <c r="F77" s="4" t="s">
        <v>57</v>
      </c>
      <c r="G77" s="4" t="s">
        <v>136</v>
      </c>
      <c r="H77" s="6">
        <v>5597323</v>
      </c>
      <c r="I77" s="7" t="s">
        <v>46</v>
      </c>
      <c r="J77" s="6">
        <v>447786</v>
      </c>
      <c r="K77" s="4" t="s">
        <v>174</v>
      </c>
      <c r="L77" s="4" t="s">
        <v>31</v>
      </c>
    </row>
    <row r="78" spans="1:12" outlineLevel="1" x14ac:dyDescent="0.25">
      <c r="A78">
        <v>10</v>
      </c>
      <c r="B78" s="8">
        <v>44848</v>
      </c>
      <c r="C78" s="84" t="s">
        <v>231</v>
      </c>
      <c r="D78" s="4">
        <v>47680</v>
      </c>
      <c r="F78" s="4" t="s">
        <v>57</v>
      </c>
      <c r="G78" s="4" t="s">
        <v>365</v>
      </c>
      <c r="H78" s="6">
        <v>3398375</v>
      </c>
      <c r="I78" s="7" t="s">
        <v>46</v>
      </c>
      <c r="J78" s="6">
        <v>271870</v>
      </c>
      <c r="K78" s="4" t="s">
        <v>174</v>
      </c>
      <c r="L78" s="4" t="s">
        <v>31</v>
      </c>
    </row>
    <row r="79" spans="1:12" outlineLevel="1" x14ac:dyDescent="0.25">
      <c r="A79">
        <v>10</v>
      </c>
      <c r="B79" s="8">
        <v>44848</v>
      </c>
      <c r="C79" s="77" t="s">
        <v>196</v>
      </c>
      <c r="D79" s="4">
        <v>47685</v>
      </c>
      <c r="F79" s="4" t="s">
        <v>57</v>
      </c>
      <c r="G79" s="4" t="s">
        <v>118</v>
      </c>
      <c r="H79" s="6">
        <v>7107712</v>
      </c>
      <c r="I79" s="7" t="s">
        <v>46</v>
      </c>
      <c r="J79" s="6">
        <v>568617</v>
      </c>
      <c r="K79" s="4" t="s">
        <v>174</v>
      </c>
      <c r="L79" s="4" t="s">
        <v>31</v>
      </c>
    </row>
    <row r="80" spans="1:12" outlineLevel="1" x14ac:dyDescent="0.25">
      <c r="A80">
        <v>10</v>
      </c>
      <c r="B80" s="8">
        <v>44848</v>
      </c>
      <c r="C80" s="84" t="s">
        <v>131</v>
      </c>
      <c r="D80" s="4">
        <v>47688</v>
      </c>
      <c r="F80" s="4" t="s">
        <v>57</v>
      </c>
      <c r="G80" s="4" t="s">
        <v>137</v>
      </c>
      <c r="H80" s="6">
        <v>3664914</v>
      </c>
      <c r="I80" s="7" t="s">
        <v>46</v>
      </c>
      <c r="J80" s="6">
        <v>293193</v>
      </c>
      <c r="K80" s="4" t="s">
        <v>174</v>
      </c>
      <c r="L80" s="4" t="s">
        <v>31</v>
      </c>
    </row>
    <row r="81" spans="1:12" outlineLevel="1" x14ac:dyDescent="0.25">
      <c r="A81">
        <v>10</v>
      </c>
      <c r="B81" s="8">
        <v>44848</v>
      </c>
      <c r="C81" s="84" t="s">
        <v>120</v>
      </c>
      <c r="D81" s="4">
        <v>47690</v>
      </c>
      <c r="F81" s="4" t="s">
        <v>57</v>
      </c>
      <c r="G81" s="4" t="s">
        <v>22</v>
      </c>
      <c r="H81" s="6">
        <v>3331740</v>
      </c>
      <c r="I81" s="7" t="s">
        <v>46</v>
      </c>
      <c r="J81" s="6">
        <v>266539</v>
      </c>
      <c r="K81" s="4" t="s">
        <v>174</v>
      </c>
      <c r="L81" s="4" t="s">
        <v>31</v>
      </c>
    </row>
    <row r="82" spans="1:12" outlineLevel="1" x14ac:dyDescent="0.25">
      <c r="A82">
        <v>10</v>
      </c>
      <c r="B82" s="8">
        <v>44848</v>
      </c>
      <c r="C82" s="84" t="s">
        <v>257</v>
      </c>
      <c r="D82" s="4">
        <v>47691</v>
      </c>
      <c r="F82" s="4" t="s">
        <v>57</v>
      </c>
      <c r="G82" s="4" t="s">
        <v>30</v>
      </c>
      <c r="H82" s="6">
        <v>4553378</v>
      </c>
      <c r="I82" s="7" t="s">
        <v>46</v>
      </c>
      <c r="J82" s="6">
        <v>364270</v>
      </c>
      <c r="K82" s="4" t="s">
        <v>174</v>
      </c>
      <c r="L82" s="4" t="s">
        <v>31</v>
      </c>
    </row>
    <row r="83" spans="1:12" outlineLevel="1" x14ac:dyDescent="0.25">
      <c r="A83">
        <v>10</v>
      </c>
      <c r="B83" s="8">
        <v>44848</v>
      </c>
      <c r="C83" s="84" t="s">
        <v>93</v>
      </c>
      <c r="D83" s="4">
        <v>47693</v>
      </c>
      <c r="F83" s="4" t="s">
        <v>57</v>
      </c>
      <c r="G83" s="4" t="s">
        <v>191</v>
      </c>
      <c r="H83" s="6">
        <v>3132946</v>
      </c>
      <c r="I83" s="7" t="s">
        <v>46</v>
      </c>
      <c r="J83" s="6">
        <v>250636</v>
      </c>
      <c r="K83" s="4" t="s">
        <v>174</v>
      </c>
      <c r="L83" s="4" t="s">
        <v>31</v>
      </c>
    </row>
    <row r="84" spans="1:12" outlineLevel="1" x14ac:dyDescent="0.25">
      <c r="A84">
        <v>10</v>
      </c>
      <c r="B84" s="8">
        <v>44865</v>
      </c>
      <c r="C84" s="84" t="s">
        <v>180</v>
      </c>
      <c r="D84" s="4">
        <v>49514</v>
      </c>
      <c r="F84" s="4" t="s">
        <v>57</v>
      </c>
      <c r="G84" s="4" t="s">
        <v>41</v>
      </c>
      <c r="H84" s="6">
        <v>7781834</v>
      </c>
      <c r="I84" s="7" t="s">
        <v>46</v>
      </c>
      <c r="J84" s="6">
        <v>622547</v>
      </c>
      <c r="K84" s="4" t="s">
        <v>174</v>
      </c>
      <c r="L84" s="4" t="s">
        <v>31</v>
      </c>
    </row>
    <row r="85" spans="1:12" outlineLevel="1" x14ac:dyDescent="0.25">
      <c r="A85">
        <v>10</v>
      </c>
      <c r="B85" s="8">
        <v>44865</v>
      </c>
      <c r="C85" s="84" t="s">
        <v>75</v>
      </c>
      <c r="D85" s="4">
        <v>49515</v>
      </c>
      <c r="F85" s="4" t="s">
        <v>57</v>
      </c>
      <c r="G85" s="4" t="s">
        <v>224</v>
      </c>
      <c r="H85" s="6">
        <v>3234009</v>
      </c>
      <c r="I85" s="7" t="s">
        <v>46</v>
      </c>
      <c r="J85" s="6">
        <v>258721</v>
      </c>
      <c r="K85" s="4" t="s">
        <v>174</v>
      </c>
      <c r="L85" s="4" t="s">
        <v>31</v>
      </c>
    </row>
    <row r="86" spans="1:12" outlineLevel="1" x14ac:dyDescent="0.25">
      <c r="A86">
        <v>10</v>
      </c>
      <c r="B86" s="8">
        <v>44865</v>
      </c>
      <c r="C86" s="84" t="s">
        <v>142</v>
      </c>
      <c r="D86" s="4">
        <v>49517</v>
      </c>
      <c r="F86" s="4" t="s">
        <v>57</v>
      </c>
      <c r="G86" s="4" t="s">
        <v>50</v>
      </c>
      <c r="H86" s="6">
        <v>2223381</v>
      </c>
      <c r="I86" s="7" t="s">
        <v>46</v>
      </c>
      <c r="J86" s="6">
        <v>177870</v>
      </c>
      <c r="K86" s="4" t="s">
        <v>174</v>
      </c>
      <c r="L86" s="4" t="s">
        <v>31</v>
      </c>
    </row>
    <row r="87" spans="1:12" outlineLevel="1" x14ac:dyDescent="0.25">
      <c r="A87">
        <v>11</v>
      </c>
      <c r="B87" s="8">
        <v>44884</v>
      </c>
      <c r="C87" s="4" t="s">
        <v>173</v>
      </c>
      <c r="D87" s="4">
        <v>51811</v>
      </c>
      <c r="E87" t="s">
        <v>368</v>
      </c>
      <c r="F87" s="4" t="s">
        <v>57</v>
      </c>
      <c r="G87" s="4" t="s">
        <v>104</v>
      </c>
      <c r="H87" s="6">
        <v>2405869</v>
      </c>
      <c r="I87" s="7" t="s">
        <v>46</v>
      </c>
      <c r="J87" s="6">
        <v>192470</v>
      </c>
      <c r="K87" s="4" t="s">
        <v>174</v>
      </c>
      <c r="L87" s="4" t="s">
        <v>31</v>
      </c>
    </row>
    <row r="88" spans="1:12" s="106" customFormat="1" outlineLevel="1" x14ac:dyDescent="0.25">
      <c r="A88" s="106">
        <v>11</v>
      </c>
      <c r="B88" s="107">
        <v>44884</v>
      </c>
      <c r="C88" s="108" t="s">
        <v>8</v>
      </c>
      <c r="D88" s="77">
        <v>51812</v>
      </c>
      <c r="F88" s="77" t="s">
        <v>57</v>
      </c>
      <c r="G88" s="77" t="s">
        <v>71</v>
      </c>
      <c r="H88" s="109">
        <v>5684342</v>
      </c>
      <c r="I88" s="110" t="s">
        <v>46</v>
      </c>
      <c r="J88" s="109">
        <v>454747</v>
      </c>
      <c r="K88" s="77" t="s">
        <v>174</v>
      </c>
      <c r="L88" s="77" t="s">
        <v>31</v>
      </c>
    </row>
    <row r="89" spans="1:12" s="106" customFormat="1" outlineLevel="1" x14ac:dyDescent="0.25">
      <c r="A89" s="106">
        <v>11</v>
      </c>
      <c r="B89" s="107">
        <v>44890</v>
      </c>
      <c r="C89" s="108" t="s">
        <v>68</v>
      </c>
      <c r="D89" s="77">
        <v>52672</v>
      </c>
      <c r="F89" s="77" t="s">
        <v>57</v>
      </c>
      <c r="G89" s="77" t="s">
        <v>7</v>
      </c>
      <c r="H89" s="109">
        <v>4710675</v>
      </c>
      <c r="I89" s="110" t="s">
        <v>46</v>
      </c>
      <c r="J89" s="109">
        <v>376854</v>
      </c>
      <c r="K89" s="77" t="s">
        <v>174</v>
      </c>
      <c r="L89" s="77" t="s">
        <v>31</v>
      </c>
    </row>
    <row r="90" spans="1:12" outlineLevel="1" x14ac:dyDescent="0.25">
      <c r="A90">
        <v>11</v>
      </c>
      <c r="B90" s="8">
        <v>44890</v>
      </c>
      <c r="C90" s="85" t="s">
        <v>367</v>
      </c>
      <c r="D90" s="4">
        <v>52674</v>
      </c>
      <c r="E90" t="s">
        <v>368</v>
      </c>
      <c r="F90" s="4" t="s">
        <v>57</v>
      </c>
      <c r="G90" s="4" t="s">
        <v>60</v>
      </c>
      <c r="H90" s="6">
        <v>4042511</v>
      </c>
      <c r="I90" s="7" t="s">
        <v>46</v>
      </c>
      <c r="J90" s="6">
        <v>323401</v>
      </c>
      <c r="K90" s="4" t="s">
        <v>174</v>
      </c>
      <c r="L90" s="4" t="s">
        <v>31</v>
      </c>
    </row>
    <row r="91" spans="1:12" outlineLevel="1" x14ac:dyDescent="0.25">
      <c r="A91">
        <v>12</v>
      </c>
      <c r="B91" s="8">
        <v>44896</v>
      </c>
      <c r="C91" s="84" t="s">
        <v>1</v>
      </c>
      <c r="D91" s="4">
        <v>53802</v>
      </c>
      <c r="F91" s="4" t="s">
        <v>57</v>
      </c>
      <c r="G91" s="4" t="s">
        <v>38</v>
      </c>
      <c r="H91" s="6">
        <v>5962704</v>
      </c>
      <c r="I91" s="7" t="s">
        <v>46</v>
      </c>
      <c r="J91" s="6">
        <v>477016</v>
      </c>
      <c r="K91" s="4" t="s">
        <v>174</v>
      </c>
      <c r="L91" s="4" t="s">
        <v>31</v>
      </c>
    </row>
    <row r="92" spans="1:12" outlineLevel="1" x14ac:dyDescent="0.25">
      <c r="A92">
        <v>12</v>
      </c>
      <c r="B92" s="8">
        <v>44896</v>
      </c>
      <c r="C92" s="4" t="s">
        <v>225</v>
      </c>
      <c r="D92" s="4">
        <v>53803</v>
      </c>
      <c r="E92" t="s">
        <v>368</v>
      </c>
      <c r="F92" s="4" t="s">
        <v>57</v>
      </c>
      <c r="G92" s="4" t="s">
        <v>197</v>
      </c>
      <c r="H92" s="6">
        <v>5659516</v>
      </c>
      <c r="I92" s="7" t="s">
        <v>46</v>
      </c>
      <c r="J92" s="6">
        <v>452761</v>
      </c>
      <c r="K92" s="4" t="s">
        <v>174</v>
      </c>
      <c r="L92" s="4" t="s">
        <v>31</v>
      </c>
    </row>
    <row r="93" spans="1:12" outlineLevel="1" x14ac:dyDescent="0.25">
      <c r="A93">
        <v>12</v>
      </c>
      <c r="B93" s="8">
        <v>44896</v>
      </c>
      <c r="C93" s="4" t="s">
        <v>2</v>
      </c>
      <c r="D93" s="4">
        <v>53804</v>
      </c>
      <c r="E93" t="s">
        <v>368</v>
      </c>
      <c r="F93" s="4" t="s">
        <v>57</v>
      </c>
      <c r="G93" s="4" t="s">
        <v>25</v>
      </c>
      <c r="H93" s="6">
        <v>3436135</v>
      </c>
      <c r="I93" s="7" t="s">
        <v>46</v>
      </c>
      <c r="J93" s="6">
        <v>274891</v>
      </c>
      <c r="K93" s="4" t="s">
        <v>174</v>
      </c>
      <c r="L93" s="4" t="s">
        <v>31</v>
      </c>
    </row>
    <row r="94" spans="1:12" outlineLevel="1" x14ac:dyDescent="0.25">
      <c r="A94">
        <v>12</v>
      </c>
      <c r="B94" s="8">
        <v>44896</v>
      </c>
      <c r="C94" s="4" t="s">
        <v>168</v>
      </c>
      <c r="D94" s="4">
        <v>53805</v>
      </c>
      <c r="E94" t="s">
        <v>368</v>
      </c>
      <c r="F94" s="4" t="s">
        <v>57</v>
      </c>
      <c r="G94" s="4" t="s">
        <v>223</v>
      </c>
      <c r="H94" s="6">
        <v>4042511</v>
      </c>
      <c r="I94" s="7" t="s">
        <v>46</v>
      </c>
      <c r="J94" s="6">
        <v>323401</v>
      </c>
      <c r="K94" s="4" t="s">
        <v>174</v>
      </c>
      <c r="L94" s="4" t="s">
        <v>31</v>
      </c>
    </row>
    <row r="95" spans="1:12" outlineLevel="1" x14ac:dyDescent="0.25">
      <c r="A95">
        <v>12</v>
      </c>
      <c r="B95" s="8">
        <v>44896</v>
      </c>
      <c r="C95" s="4" t="s">
        <v>64</v>
      </c>
      <c r="D95" s="4">
        <v>53806</v>
      </c>
      <c r="E95" t="s">
        <v>368</v>
      </c>
      <c r="F95" s="4" t="s">
        <v>57</v>
      </c>
      <c r="G95" s="4" t="s">
        <v>260</v>
      </c>
      <c r="H95" s="6">
        <v>303188</v>
      </c>
      <c r="I95" s="7" t="s">
        <v>46</v>
      </c>
      <c r="J95" s="6">
        <v>24255</v>
      </c>
      <c r="K95" s="4" t="s">
        <v>174</v>
      </c>
      <c r="L95" s="4" t="s">
        <v>31</v>
      </c>
    </row>
    <row r="96" spans="1:12" outlineLevel="1" x14ac:dyDescent="0.25">
      <c r="A96">
        <v>12</v>
      </c>
      <c r="B96" s="8">
        <v>44896</v>
      </c>
      <c r="C96" s="4" t="s">
        <v>94</v>
      </c>
      <c r="D96" s="4">
        <v>53807</v>
      </c>
      <c r="E96" t="s">
        <v>368</v>
      </c>
      <c r="F96" s="4" t="s">
        <v>57</v>
      </c>
      <c r="G96" s="4" t="s">
        <v>177</v>
      </c>
      <c r="H96" s="6">
        <v>3436135</v>
      </c>
      <c r="I96" s="7" t="s">
        <v>46</v>
      </c>
      <c r="J96" s="6">
        <v>274891</v>
      </c>
      <c r="K96" s="4" t="s">
        <v>174</v>
      </c>
      <c r="L96" s="4" t="s">
        <v>31</v>
      </c>
    </row>
    <row r="97" spans="1:12" outlineLevel="1" x14ac:dyDescent="0.25">
      <c r="A97">
        <v>12</v>
      </c>
      <c r="B97" s="8">
        <v>44896</v>
      </c>
      <c r="C97" s="4" t="s">
        <v>144</v>
      </c>
      <c r="D97" s="4">
        <v>53808</v>
      </c>
      <c r="E97" t="s">
        <v>368</v>
      </c>
      <c r="F97" s="4" t="s">
        <v>57</v>
      </c>
      <c r="G97" s="4" t="s">
        <v>207</v>
      </c>
      <c r="H97" s="6">
        <v>4143574</v>
      </c>
      <c r="I97" s="7" t="s">
        <v>46</v>
      </c>
      <c r="J97" s="6">
        <v>331486</v>
      </c>
      <c r="K97" s="4" t="s">
        <v>174</v>
      </c>
      <c r="L97" s="4" t="s">
        <v>31</v>
      </c>
    </row>
    <row r="98" spans="1:12" s="106" customFormat="1" outlineLevel="1" x14ac:dyDescent="0.25">
      <c r="A98" s="106">
        <v>12</v>
      </c>
      <c r="B98" s="107">
        <v>44896</v>
      </c>
      <c r="C98" s="108" t="s">
        <v>81</v>
      </c>
      <c r="D98" s="77">
        <v>53809</v>
      </c>
      <c r="F98" s="77" t="s">
        <v>57</v>
      </c>
      <c r="G98" s="77" t="s">
        <v>106</v>
      </c>
      <c r="H98" s="109">
        <v>5466051</v>
      </c>
      <c r="I98" s="110" t="s">
        <v>46</v>
      </c>
      <c r="J98" s="109">
        <v>437284</v>
      </c>
      <c r="K98" s="77" t="s">
        <v>174</v>
      </c>
      <c r="L98" s="77" t="s">
        <v>31</v>
      </c>
    </row>
    <row r="99" spans="1:12" outlineLevel="1" x14ac:dyDescent="0.25">
      <c r="A99">
        <v>12</v>
      </c>
      <c r="B99" s="8">
        <v>44896</v>
      </c>
      <c r="C99" s="4" t="s">
        <v>155</v>
      </c>
      <c r="D99" s="4">
        <v>53810</v>
      </c>
      <c r="F99" s="4" t="s">
        <v>57</v>
      </c>
      <c r="G99" s="4" t="s">
        <v>178</v>
      </c>
      <c r="H99" s="6">
        <v>1010628</v>
      </c>
      <c r="I99" s="7" t="s">
        <v>46</v>
      </c>
      <c r="J99" s="6">
        <v>80850</v>
      </c>
      <c r="K99" s="4" t="s">
        <v>174</v>
      </c>
      <c r="L99" s="4" t="s">
        <v>31</v>
      </c>
    </row>
    <row r="100" spans="1:12" outlineLevel="1" x14ac:dyDescent="0.25">
      <c r="A100">
        <v>12</v>
      </c>
      <c r="B100" s="8">
        <v>44909</v>
      </c>
      <c r="C100" s="84" t="s">
        <v>140</v>
      </c>
      <c r="D100" s="4">
        <v>55506</v>
      </c>
      <c r="F100" s="4" t="s">
        <v>57</v>
      </c>
      <c r="G100" s="4" t="s">
        <v>262</v>
      </c>
      <c r="H100" s="6">
        <v>3521487</v>
      </c>
      <c r="I100" s="7" t="s">
        <v>46</v>
      </c>
      <c r="J100" s="6">
        <v>281719</v>
      </c>
      <c r="K100" s="4" t="s">
        <v>174</v>
      </c>
      <c r="L100" s="4" t="s">
        <v>31</v>
      </c>
    </row>
    <row r="101" spans="1:12" outlineLevel="1" x14ac:dyDescent="0.25">
      <c r="A101">
        <v>12</v>
      </c>
      <c r="B101" s="8">
        <v>44916</v>
      </c>
      <c r="C101" s="84" t="s">
        <v>252</v>
      </c>
      <c r="D101" s="4">
        <v>56259</v>
      </c>
      <c r="E101" s="4"/>
      <c r="F101" s="4" t="s">
        <v>57</v>
      </c>
      <c r="G101" s="4" t="s">
        <v>261</v>
      </c>
      <c r="H101" s="6">
        <v>3455421</v>
      </c>
      <c r="I101" s="7" t="s">
        <v>46</v>
      </c>
      <c r="J101" s="6">
        <v>276434</v>
      </c>
      <c r="K101" s="4" t="s">
        <v>174</v>
      </c>
      <c r="L101" s="4" t="s">
        <v>31</v>
      </c>
    </row>
    <row r="102" spans="1:12" outlineLevel="1" x14ac:dyDescent="0.25">
      <c r="A102">
        <v>12</v>
      </c>
      <c r="B102" s="8">
        <v>44919</v>
      </c>
      <c r="C102" s="84" t="s">
        <v>152</v>
      </c>
      <c r="D102" s="4">
        <v>56813</v>
      </c>
      <c r="E102" s="4"/>
      <c r="F102" s="4" t="s">
        <v>57</v>
      </c>
      <c r="G102" s="4" t="s">
        <v>110</v>
      </c>
      <c r="H102" s="6">
        <v>8077167</v>
      </c>
      <c r="I102" s="7" t="s">
        <v>46</v>
      </c>
      <c r="J102" s="6">
        <v>646173</v>
      </c>
      <c r="K102" s="4" t="s">
        <v>174</v>
      </c>
      <c r="L102" s="4" t="s">
        <v>31</v>
      </c>
    </row>
    <row r="103" spans="1:12" outlineLevel="1" x14ac:dyDescent="0.25">
      <c r="A103">
        <v>12</v>
      </c>
      <c r="B103" s="8">
        <v>44922</v>
      </c>
      <c r="C103" s="84" t="s">
        <v>240</v>
      </c>
      <c r="D103" s="4">
        <v>56993</v>
      </c>
      <c r="E103" s="4"/>
      <c r="F103" s="4" t="s">
        <v>57</v>
      </c>
      <c r="G103" s="4" t="s">
        <v>141</v>
      </c>
      <c r="H103" s="6">
        <v>3183302</v>
      </c>
      <c r="I103" s="7" t="s">
        <v>46</v>
      </c>
      <c r="J103" s="6">
        <v>254664</v>
      </c>
      <c r="K103" s="4" t="s">
        <v>174</v>
      </c>
      <c r="L103" s="4" t="s">
        <v>31</v>
      </c>
    </row>
    <row r="104" spans="1:12" outlineLevel="1" x14ac:dyDescent="0.25">
      <c r="A104">
        <v>12</v>
      </c>
      <c r="B104" s="8">
        <v>44925</v>
      </c>
      <c r="C104" s="77" t="s">
        <v>76</v>
      </c>
      <c r="D104" s="4">
        <v>57650</v>
      </c>
      <c r="E104" s="4"/>
      <c r="F104" s="4" t="s">
        <v>57</v>
      </c>
      <c r="G104" s="4" t="s">
        <v>53</v>
      </c>
      <c r="H104" s="6">
        <v>5270624</v>
      </c>
      <c r="I104" s="7" t="s">
        <v>46</v>
      </c>
      <c r="J104" s="6">
        <v>421650</v>
      </c>
      <c r="K104" s="4" t="s">
        <v>174</v>
      </c>
      <c r="L104" s="4" t="s">
        <v>31</v>
      </c>
    </row>
    <row r="105" spans="1:12" outlineLevel="1" x14ac:dyDescent="0.25">
      <c r="A105">
        <v>12</v>
      </c>
      <c r="B105" s="8">
        <v>44926</v>
      </c>
      <c r="C105" s="77" t="s">
        <v>12</v>
      </c>
      <c r="D105" s="4">
        <v>57916</v>
      </c>
      <c r="E105" s="4"/>
      <c r="F105" s="4" t="s">
        <v>57</v>
      </c>
      <c r="G105" s="4" t="s">
        <v>158</v>
      </c>
      <c r="H105" s="6">
        <v>5445607</v>
      </c>
      <c r="I105" s="7" t="s">
        <v>46</v>
      </c>
      <c r="J105" s="6">
        <v>435649</v>
      </c>
      <c r="K105" s="4" t="s">
        <v>174</v>
      </c>
      <c r="L105" s="4" t="s">
        <v>31</v>
      </c>
    </row>
  </sheetData>
  <autoFilter ref="A4:L105" xr:uid="{00000000-0001-0000-0000-000000000000}"/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Hóa đơn xuất sai</vt:lpstr>
      <vt:lpstr>Tổng Hợp</vt:lpstr>
      <vt:lpstr>Hàng trả</vt:lpstr>
      <vt:lpstr>Sheet3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2023-03-04T03:11:19Z</dcterms:created>
  <dcterms:modified xsi:type="dcterms:W3CDTF">2023-03-14T01:38:10Z</dcterms:modified>
</cp:coreProperties>
</file>