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13.HUONG DOAN\"/>
    </mc:Choice>
  </mc:AlternateContent>
  <bookViews>
    <workbookView xWindow="-120" yWindow="-120" windowWidth="24270" windowHeight="13020"/>
  </bookViews>
  <sheets>
    <sheet name="khách lẻ MB" sheetId="4" r:id="rId1"/>
    <sheet name="siêu thị " sheetId="1" r:id="rId2"/>
  </sheets>
  <definedNames>
    <definedName name="_xlnm._FilterDatabase" localSheetId="0" hidden="1">'khách lẻ MB'!$A$3:$AB$89</definedName>
    <definedName name="_xlnm.Print_Titles" localSheetId="0">'khách lẻ MB'!$3:$3</definedName>
  </definedNames>
  <calcPr calcId="162913"/>
</workbook>
</file>

<file path=xl/calcChain.xml><?xml version="1.0" encoding="utf-8"?>
<calcChain xmlns="http://schemas.openxmlformats.org/spreadsheetml/2006/main">
  <c r="Z11" i="4" l="1"/>
  <c r="P17" i="4"/>
  <c r="P19" i="4"/>
  <c r="P20" i="4"/>
  <c r="K16" i="4"/>
  <c r="K17" i="4"/>
  <c r="K18" i="4"/>
  <c r="L18" i="4" s="1"/>
  <c r="P18" i="4" s="1"/>
  <c r="J11" i="4"/>
  <c r="K13" i="4"/>
  <c r="L13" i="4" s="1"/>
  <c r="P13" i="4" s="1"/>
  <c r="AA13" i="4" s="1"/>
  <c r="K14" i="4"/>
  <c r="L14" i="4" s="1"/>
  <c r="P14" i="4" s="1"/>
  <c r="AA14" i="4" s="1"/>
  <c r="K15" i="4"/>
  <c r="L15" i="4" s="1"/>
  <c r="P15" i="4" s="1"/>
  <c r="AA15" i="4" s="1"/>
  <c r="K12" i="4"/>
  <c r="L12" i="4" s="1"/>
  <c r="P12" i="4" s="1"/>
  <c r="AA12" i="4" s="1"/>
  <c r="AA17" i="4"/>
  <c r="AA18" i="4" l="1"/>
  <c r="K11" i="4"/>
  <c r="L16" i="4"/>
  <c r="P16" i="4" s="1"/>
  <c r="AA16" i="4" s="1"/>
  <c r="Z88" i="4"/>
  <c r="U88" i="4"/>
  <c r="T88" i="4"/>
  <c r="S88" i="4"/>
  <c r="R88" i="4"/>
  <c r="Q88" i="4"/>
  <c r="P88" i="4"/>
  <c r="AA88" i="4" s="1"/>
  <c r="AA89" i="4" s="1"/>
  <c r="AA87" i="4"/>
  <c r="AA86" i="4" s="1"/>
  <c r="Z86" i="4" s="1"/>
  <c r="AA85" i="4"/>
  <c r="AA84" i="4"/>
  <c r="AA82" i="4"/>
  <c r="AA81" i="4"/>
  <c r="AA79" i="4"/>
  <c r="AA78" i="4" s="1"/>
  <c r="Z78" i="4" s="1"/>
  <c r="AA77" i="4"/>
  <c r="AA76" i="4" s="1"/>
  <c r="Z76" i="4" s="1"/>
  <c r="AA75" i="4"/>
  <c r="AA74" i="4"/>
  <c r="AA72" i="4"/>
  <c r="AA71" i="4"/>
  <c r="AA70" i="4"/>
  <c r="AA66" i="4"/>
  <c r="P66" i="4"/>
  <c r="AA65" i="4"/>
  <c r="AA64" i="4"/>
  <c r="AA63" i="4"/>
  <c r="AA62" i="4"/>
  <c r="AA60" i="4"/>
  <c r="AA59" i="4" s="1"/>
  <c r="Z59" i="4" s="1"/>
  <c r="AA58" i="4"/>
  <c r="AA57" i="4"/>
  <c r="AA55" i="4"/>
  <c r="AA54" i="4" s="1"/>
  <c r="Z54" i="4" s="1"/>
  <c r="AA53" i="4"/>
  <c r="AA52" i="4" s="1"/>
  <c r="Z52" i="4" s="1"/>
  <c r="AA51" i="4"/>
  <c r="AA50" i="4" s="1"/>
  <c r="Z50" i="4" s="1"/>
  <c r="AA48" i="4"/>
  <c r="AA47" i="4"/>
  <c r="AA45" i="4"/>
  <c r="AA44" i="4"/>
  <c r="AA42" i="4"/>
  <c r="AA41" i="4"/>
  <c r="AA40" i="4"/>
  <c r="P39" i="4"/>
  <c r="AA38" i="4"/>
  <c r="AA37" i="4"/>
  <c r="AA36" i="4"/>
  <c r="AA34" i="4"/>
  <c r="AA33" i="4" s="1"/>
  <c r="P32" i="4"/>
  <c r="Z32" i="4" s="1"/>
  <c r="AA31" i="4"/>
  <c r="AA30" i="4"/>
  <c r="AA29" i="4"/>
  <c r="AA28" i="4"/>
  <c r="P27" i="4"/>
  <c r="AA26" i="4"/>
  <c r="AA25" i="4" s="1"/>
  <c r="Z25" i="4" s="1"/>
  <c r="AA24" i="4"/>
  <c r="P23" i="4"/>
  <c r="AA22" i="4"/>
  <c r="AA21" i="4" s="1"/>
  <c r="P21" i="4"/>
  <c r="AA20" i="4"/>
  <c r="AA19" i="4"/>
  <c r="AA10" i="4"/>
  <c r="AA9" i="4" s="1"/>
  <c r="Z9" i="4" s="1"/>
  <c r="AA8" i="4"/>
  <c r="AA7" i="4" s="1"/>
  <c r="Z7" i="4" s="1"/>
  <c r="AA6" i="4"/>
  <c r="AA5" i="4" s="1"/>
  <c r="Z5" i="4" s="1"/>
  <c r="L11" i="4" l="1"/>
  <c r="P11" i="4" s="1"/>
  <c r="AA11" i="4" s="1"/>
  <c r="AA56" i="4"/>
  <c r="Z56" i="4" s="1"/>
  <c r="Z21" i="4"/>
  <c r="AA35" i="4"/>
  <c r="Z35" i="4" s="1"/>
  <c r="AA83" i="4"/>
  <c r="Z83" i="4" s="1"/>
  <c r="Z66" i="4"/>
  <c r="AA46" i="4"/>
  <c r="Z46" i="4" s="1"/>
  <c r="AA80" i="4"/>
  <c r="Z80" i="4" s="1"/>
  <c r="AA23" i="4"/>
  <c r="AA39" i="4"/>
  <c r="Z39" i="4" s="1"/>
  <c r="AA73" i="4"/>
  <c r="Z73" i="4" s="1"/>
  <c r="AA43" i="4"/>
  <c r="Z43" i="4" s="1"/>
  <c r="AA27" i="4"/>
  <c r="Z27" i="4" s="1"/>
  <c r="AA61" i="4"/>
  <c r="Z61" i="4" s="1"/>
  <c r="AA69" i="4"/>
  <c r="Z69" i="4" s="1"/>
  <c r="P222" i="1"/>
  <c r="P221" i="1"/>
  <c r="P187" i="1"/>
  <c r="P265" i="1"/>
  <c r="P266" i="1"/>
  <c r="P308" i="1"/>
  <c r="P298" i="1"/>
  <c r="AA4" i="4" l="1"/>
  <c r="Z23" i="4"/>
  <c r="P263" i="1"/>
  <c r="P291" i="1"/>
  <c r="P290" i="1" s="1"/>
  <c r="P262" i="1" l="1"/>
  <c r="P245" i="1"/>
  <c r="P241" i="1"/>
  <c r="P225" i="1"/>
  <c r="P244" i="1" l="1"/>
  <c r="P170" i="1"/>
  <c r="P154" i="1" l="1"/>
  <c r="P152" i="1" l="1"/>
  <c r="P46" i="1"/>
  <c r="P25" i="1" l="1"/>
  <c r="P23" i="1"/>
  <c r="P19" i="1" l="1"/>
  <c r="P15" i="1"/>
  <c r="P18" i="1"/>
  <c r="P6" i="1"/>
  <c r="P5" i="1" s="1"/>
  <c r="L7" i="1"/>
  <c r="L6" i="1"/>
  <c r="L5" i="1" s="1"/>
  <c r="P7" i="1" l="1"/>
  <c r="P4" i="1" s="1"/>
</calcChain>
</file>

<file path=xl/sharedStrings.xml><?xml version="1.0" encoding="utf-8"?>
<sst xmlns="http://schemas.openxmlformats.org/spreadsheetml/2006/main" count="2077" uniqueCount="854">
  <si>
    <t>Tên khách hàng : CÔNG TY TNHH AEON VIỆT NAM (72 )</t>
  </si>
  <si>
    <t>00056484</t>
  </si>
  <si>
    <t>C6 HÀ NỘI</t>
  </si>
  <si>
    <t>AGMPO000588876 - SÀNH ĐIỆU Annam Gourmet Phú Mỹ Hưng</t>
  </si>
  <si>
    <t>Ready Mart - CS6 - K35 Tân Mai</t>
  </si>
  <si>
    <t>00059620</t>
  </si>
  <si>
    <t>00060720</t>
  </si>
  <si>
    <t>00050246</t>
  </si>
  <si>
    <t>54021000066413(1111) - ACM - CAO</t>
  </si>
  <si>
    <t>00057947</t>
  </si>
  <si>
    <t>00049332</t>
  </si>
  <si>
    <t>Số đã thu</t>
  </si>
  <si>
    <t>00057822</t>
  </si>
  <si>
    <t>00057953</t>
  </si>
  <si>
    <t>Tên khách hàng : CÔNG TY TNHH VIỆT Ý HÀ NỘI CENTER (24 )</t>
  </si>
  <si>
    <t>Tên khách hàng : FINEMART (12 )</t>
  </si>
  <si>
    <t>BH2331454</t>
  </si>
  <si>
    <t>00049342</t>
  </si>
  <si>
    <t>00056299</t>
  </si>
  <si>
    <t>BH2354771</t>
  </si>
  <si>
    <t>BH2331434</t>
  </si>
  <si>
    <t>BH2330325</t>
  </si>
  <si>
    <t>AGMPO000581338 - SÀNH ĐIỆU Annam Gourmet Estella</t>
  </si>
  <si>
    <t>00061402</t>
  </si>
  <si>
    <t>00052414</t>
  </si>
  <si>
    <t>BH2357065</t>
  </si>
  <si>
    <t>BH2331214</t>
  </si>
  <si>
    <t>00051925</t>
  </si>
  <si>
    <t>BH2352544</t>
  </si>
  <si>
    <t>BH2358934</t>
  </si>
  <si>
    <t>BH2322468</t>
  </si>
  <si>
    <t>BH2324526</t>
  </si>
  <si>
    <t>00056591</t>
  </si>
  <si>
    <t>00061176</t>
  </si>
  <si>
    <t>READYMART</t>
  </si>
  <si>
    <t>00058080</t>
  </si>
  <si>
    <t>AGMPO000590212 - SÀNH ĐIỆU Annam Gourmet An Phú</t>
  </si>
  <si>
    <t>ACM - CAO</t>
  </si>
  <si>
    <t>BH2358121</t>
  </si>
  <si>
    <t>BH2322841</t>
  </si>
  <si>
    <t>ACM - SOM</t>
  </si>
  <si>
    <t>BH2330367</t>
  </si>
  <si>
    <t>Nhóm nợ quá hạn</t>
  </si>
  <si>
    <t>BH202509970</t>
  </si>
  <si>
    <t>BH2326504</t>
  </si>
  <si>
    <t>00056483</t>
  </si>
  <si>
    <t>BH202509685</t>
  </si>
  <si>
    <t>BH2320996</t>
  </si>
  <si>
    <t>AEON Citimart - Sunrise hóa đơn 00053701 21/08/2025</t>
  </si>
  <si>
    <t>00056590</t>
  </si>
  <si>
    <t>BH2330503</t>
  </si>
  <si>
    <t>TTMFARM - Số 2 TT1B Ngõ 622 Minh Khai ( SẢNH A 423 MINH KHAI)</t>
  </si>
  <si>
    <t>BH2324653</t>
  </si>
  <si>
    <t>BH2321276</t>
  </si>
  <si>
    <t>BH2358193</t>
  </si>
  <si>
    <t>BH2331127</t>
  </si>
  <si>
    <t>Ready Mart - CS2 - Định Công</t>
  </si>
  <si>
    <t>00056476</t>
  </si>
  <si>
    <t>ACM - HUN</t>
  </si>
  <si>
    <t>00061360</t>
  </si>
  <si>
    <t>Green004</t>
  </si>
  <si>
    <t>BH2331453</t>
  </si>
  <si>
    <t>Việt Ý SP3B-33, Hải Âu 9, Vinhomes Ocean Park 1, ĐƠN KHAI TRƯƠNG CK 10% + 5% CK CỐ ĐỊNH</t>
  </si>
  <si>
    <t>Bán hàng CÔNG TY TNHH VIỆT Ý HÀ NỘI CENTER theo hóa đơn 00020754</t>
  </si>
  <si>
    <t>Phan Trọng Cường</t>
  </si>
  <si>
    <t>00056678</t>
  </si>
  <si>
    <t>BH2324696</t>
  </si>
  <si>
    <t>BH2331627</t>
  </si>
  <si>
    <t>00059678</t>
  </si>
  <si>
    <t>Bán hàng CÔNG TY TNHH VIỆT Ý HÀ NỘI CENTER theo hóa đơn 00054414</t>
  </si>
  <si>
    <t>00059495</t>
  </si>
  <si>
    <t>00056487</t>
  </si>
  <si>
    <t>00057771</t>
  </si>
  <si>
    <t>BH2332068</t>
  </si>
  <si>
    <t>Green002</t>
  </si>
  <si>
    <t>BH2324882</t>
  </si>
  <si>
    <t>Tiền thuế</t>
  </si>
  <si>
    <t>BH2355897</t>
  </si>
  <si>
    <t>BH2358467</t>
  </si>
  <si>
    <t>Ecomart chung cư OSAKA, CHẠY KM GÀ MUỐI 500G X 10% VÀ CHÂN GIÒ MUỐI 300G X 10% TỪ NGÀY 1-9-2025 ĐẾN 30-9-2025</t>
  </si>
  <si>
    <t>Việt Ý Siêu thị Go Việt Hưng, ĐƠN KHAI TRƯƠNG CK 10% + CK CỐ ĐỊNH 5%</t>
  </si>
  <si>
    <t>00061206</t>
  </si>
  <si>
    <t>BH20259651</t>
  </si>
  <si>
    <t>Bán hàng CÔNG TY CỔ PHẦN TRANG TRẠI TOMITA VIỆT NAM theo hóa đơn 00056477</t>
  </si>
  <si>
    <t>00059809</t>
  </si>
  <si>
    <t>BH20250510</t>
  </si>
  <si>
    <t>00040776</t>
  </si>
  <si>
    <t>BH2330170</t>
  </si>
  <si>
    <t>BH20251119</t>
  </si>
  <si>
    <t>BH20259640</t>
  </si>
  <si>
    <t>BH2331449</t>
  </si>
  <si>
    <t>00022163</t>
  </si>
  <si>
    <t>BH2325878</t>
  </si>
  <si>
    <t>00032288</t>
  </si>
  <si>
    <t>Bán hàng CÔNG TY TNHH VIỆT Ý HÀ NỘI CENTER theo hóa đơn 00038382</t>
  </si>
  <si>
    <t>00061314</t>
  </si>
  <si>
    <t>BH2325071</t>
  </si>
  <si>
    <t>BH2332036</t>
  </si>
  <si>
    <t>FINEMART</t>
  </si>
  <si>
    <t>BH2325275</t>
  </si>
  <si>
    <t>00057811</t>
  </si>
  <si>
    <t>BH2330199</t>
  </si>
  <si>
    <t>Hứa Thị Ngọc Thơ</t>
  </si>
  <si>
    <t>00058954</t>
  </si>
  <si>
    <t>Quá hạn 91-120 ngày</t>
  </si>
  <si>
    <t>SONGNGOC</t>
  </si>
  <si>
    <t>BH202509874</t>
  </si>
  <si>
    <t>BH2358477</t>
  </si>
  <si>
    <t>BH2330206</t>
  </si>
  <si>
    <t>BH2323374</t>
  </si>
  <si>
    <t>Tên khách hàng : CHỊ HÀ THỊ CÚC (READY MART) (7 )</t>
  </si>
  <si>
    <t>ACM - NEW hóa đơn 00053701 21/08/2025</t>
  </si>
  <si>
    <t>Số ngày quá hạn</t>
  </si>
  <si>
    <t>BH2331445</t>
  </si>
  <si>
    <t>00062655</t>
  </si>
  <si>
    <t>BH2358932</t>
  </si>
  <si>
    <t>00056488</t>
  </si>
  <si>
    <t>AGMPO000570848 - SÀNH ĐIỆU Annam Gourmet Hai Bà Trưng</t>
  </si>
  <si>
    <t>00057820</t>
  </si>
  <si>
    <t>BH2354802</t>
  </si>
  <si>
    <t>BH2352322</t>
  </si>
  <si>
    <t>BH2330200</t>
  </si>
  <si>
    <t>BH2359131</t>
  </si>
  <si>
    <t>BH20260174</t>
  </si>
  <si>
    <t>Việt Ý The Manor Park, Đại lộ Chu Văn An</t>
  </si>
  <si>
    <t>00061195</t>
  </si>
  <si>
    <t>00061401</t>
  </si>
  <si>
    <t>Số ngày được nợ</t>
  </si>
  <si>
    <t>10011001493312</t>
  </si>
  <si>
    <t>00056481</t>
  </si>
  <si>
    <t>BH2330483</t>
  </si>
  <si>
    <t>BH2330333</t>
  </si>
  <si>
    <t>CÔNG TY TNHH GTGL VIỆT NAM / Easymart 47 Nguyễn Tuân</t>
  </si>
  <si>
    <t>BH2358186</t>
  </si>
  <si>
    <t>AEON</t>
  </si>
  <si>
    <t>FRUITS</t>
  </si>
  <si>
    <t>BH202509742</t>
  </si>
  <si>
    <t>Tên khách hàng : CÔNG TY CỔ PHẦN TRANG TRẠI TOMITA VIỆT NAM (29 )</t>
  </si>
  <si>
    <t>Ecomart chung cư GELEXIA, 885 Tam Trinh, CHẠY KM GÀ MUỐI 500G X 10% VÀ CHÂN GIÒ MUỐI 300G X 10% TỪ NGÀY 1-9-2025 ĐẾN 30-9-2025</t>
  </si>
  <si>
    <t>AGMPO000606760 - SÀNH ĐIỆU Annam Gourmet Ascentia</t>
  </si>
  <si>
    <t>Bán hàng CÔNG TY CỔ PHẦN TRANG TRẠI TOMITA VIỆT NAM theo hóa đơn 00059740</t>
  </si>
  <si>
    <t>00056394</t>
  </si>
  <si>
    <t>BH2331202</t>
  </si>
  <si>
    <t>00057946</t>
  </si>
  <si>
    <t>BH2331446</t>
  </si>
  <si>
    <t>00062651</t>
  </si>
  <si>
    <t>AGMPO000570731 - SÀNH ĐIỆU Annam Gourmet An Phú</t>
  </si>
  <si>
    <t>BH20259915</t>
  </si>
  <si>
    <t>BH2331628</t>
  </si>
  <si>
    <t>BH2345020</t>
  </si>
  <si>
    <t>BH2332002</t>
  </si>
  <si>
    <t>00056677</t>
  </si>
  <si>
    <t>BH2324217</t>
  </si>
  <si>
    <t>BH2324525</t>
  </si>
  <si>
    <t>BH2358645</t>
  </si>
  <si>
    <t>00062747</t>
  </si>
  <si>
    <t>00056589</t>
  </si>
  <si>
    <t>00022202</t>
  </si>
  <si>
    <t>BH20259440</t>
  </si>
  <si>
    <t>00061311</t>
  </si>
  <si>
    <t>BH2331161</t>
  </si>
  <si>
    <t>SANHDIEU-004</t>
  </si>
  <si>
    <t>BH2327115</t>
  </si>
  <si>
    <t>BH2331566</t>
  </si>
  <si>
    <t>00058026</t>
  </si>
  <si>
    <t>BH20259438</t>
  </si>
  <si>
    <t>BH2331649</t>
  </si>
  <si>
    <t>BH202509885</t>
  </si>
  <si>
    <t>BH2330320</t>
  </si>
  <si>
    <t>Tên khách hàng : CÔNG TY CỔ PHẦN THỰC PHẨM SẠCH CLEVERFOOD (25 )</t>
  </si>
  <si>
    <t>BH2331450</t>
  </si>
  <si>
    <t>BH202510107</t>
  </si>
  <si>
    <t>BH202509888</t>
  </si>
  <si>
    <t>Tên khách hàng : CÔNG TY TNHH BÁN LẺ FUJIMART VIỆT NAM (753 )</t>
  </si>
  <si>
    <t>Số dư ban đầu</t>
  </si>
  <si>
    <t>CK thanh toán/giảm trừ khác</t>
  </si>
  <si>
    <t>00060724</t>
  </si>
  <si>
    <t>BH2327507</t>
  </si>
  <si>
    <t>BH2330174</t>
  </si>
  <si>
    <t>Ready mart - bến xe Giáp Bát</t>
  </si>
  <si>
    <t>AGMPO000576904 - SÀNH ĐIỆU Annam Gourmet Phú Mỹ Hưng</t>
  </si>
  <si>
    <t>TTMFARM - Sảnh Park 5 Times City</t>
  </si>
  <si>
    <t>BH2329251</t>
  </si>
  <si>
    <t>Ecomart Tầng 1 chung cư Ecolife Tây Hồ</t>
  </si>
  <si>
    <t>CÔNG TY TNHH AEON VIỆT NAM, HỦY HĐ 00003298, XUẤT THAY THẾ 00003373</t>
  </si>
  <si>
    <t>00056680</t>
  </si>
  <si>
    <t>Tên khách hàng : CÔNG TY TNHH MỘT THÀNH VIÊN HỘI NHẬP PHÁT TRIỂN ĐÔNG HƯNG (112 )</t>
  </si>
  <si>
    <t>BH20259260</t>
  </si>
  <si>
    <t>BH2350745</t>
  </si>
  <si>
    <t>00057932</t>
  </si>
  <si>
    <t>00061403</t>
  </si>
  <si>
    <t>BH202509863</t>
  </si>
  <si>
    <t>Tên khách hàng : CÔNG TY CỔ PHẦN THƯƠNG MẠI VÀ DỊCH VỤ EASYMART (84 )</t>
  </si>
  <si>
    <t>00059762</t>
  </si>
  <si>
    <t>00056486</t>
  </si>
  <si>
    <t>Trả lại/Giảm giá</t>
  </si>
  <si>
    <t>00058095</t>
  </si>
  <si>
    <t>Ecomart Tầng 1 Green Park, CHẠY KM GÀ MUỐI 500G X 10% VÀ CHÂN GIÒ MUỐI 300G X 10% TỪ NGÀY 1-9-2025 ĐẾN 30-9-2025</t>
  </si>
  <si>
    <t>Số còn phải thu</t>
  </si>
  <si>
    <t>00059753</t>
  </si>
  <si>
    <t>CHI NHÁNH CÔNG TY TNHH MTV SONG NGỌC</t>
  </si>
  <si>
    <t>BH2332011</t>
  </si>
  <si>
    <t>BH20259433</t>
  </si>
  <si>
    <t>BH2332067</t>
  </si>
  <si>
    <t>FINEMART Căn 01S04, Block S2.01, Chung Cư Vinhomes, Grand Park, Đường Nguyễn Xiển, P. Long Thạnh Mỹ, TP.Thủ Đức</t>
  </si>
  <si>
    <t>CÔNG TY CỔ PHẦN TRANG TRẠI TOMITA VIỆT NAM</t>
  </si>
  <si>
    <t>00057952</t>
  </si>
  <si>
    <t>00056587</t>
  </si>
  <si>
    <t>BH202510104</t>
  </si>
  <si>
    <t>00059672</t>
  </si>
  <si>
    <t>00061412</t>
  </si>
  <si>
    <t>AGMPO000569152 - SÀNH ĐIỆU Annam Gourmet Nguyễn Văn Trỗi</t>
  </si>
  <si>
    <t>00056479</t>
  </si>
  <si>
    <t>00059674</t>
  </si>
  <si>
    <t>BH2330462</t>
  </si>
  <si>
    <t>VIETY</t>
  </si>
  <si>
    <t>BH202509821</t>
  </si>
  <si>
    <t>BH2325569</t>
  </si>
  <si>
    <t>BH2330527</t>
  </si>
  <si>
    <t>TTMFARM - Sảnh C 423 Minh Khai</t>
  </si>
  <si>
    <t>PO-2232743-1 - ACM - GRE</t>
  </si>
  <si>
    <t>BH2354770</t>
  </si>
  <si>
    <t>BH2354796</t>
  </si>
  <si>
    <t>00061404</t>
  </si>
  <si>
    <t>00020754</t>
  </si>
  <si>
    <t>00056568</t>
  </si>
  <si>
    <t>BH2332084</t>
  </si>
  <si>
    <t>10101000113829 - AEON NGUYỄN VĂN LINH</t>
  </si>
  <si>
    <t>BH2331451</t>
  </si>
  <si>
    <t>00055189</t>
  </si>
  <si>
    <t>Trần Kỳ Tâm</t>
  </si>
  <si>
    <t>BH202510108</t>
  </si>
  <si>
    <t>GREEN MART Vinhomes Ocean Park - Khu vip Ruby tòa R102</t>
  </si>
  <si>
    <t>Tên khách hàng : GREEN MART 183 Hoàng Mai (9 )</t>
  </si>
  <si>
    <t>BH202510221</t>
  </si>
  <si>
    <t>AGMPO000590758 - SÀNH ĐIỆU Annam Gourmet Hai Bà Trưng</t>
  </si>
  <si>
    <t>00056586</t>
  </si>
  <si>
    <t>FINEMART Căn 01S03, block S7.02 chung cư Vinhomes Grand Park</t>
  </si>
  <si>
    <t>00057826</t>
  </si>
  <si>
    <t>BH2331160</t>
  </si>
  <si>
    <t>00061171</t>
  </si>
  <si>
    <t>BH2331431</t>
  </si>
  <si>
    <t>BH2358643</t>
  </si>
  <si>
    <t>CLEVERFOOD</t>
  </si>
  <si>
    <t>00062766</t>
  </si>
  <si>
    <t>BH2356734</t>
  </si>
  <si>
    <t>BH2332071</t>
  </si>
  <si>
    <t>Quá hạn 31-60 ngày</t>
  </si>
  <si>
    <t>GREEN MART Vinhomes Ocean Park - Khu Pavilion tòa P4</t>
  </si>
  <si>
    <t>ACM - HL6</t>
  </si>
  <si>
    <t>BH2330502</t>
  </si>
  <si>
    <t>Dalat Farm Vinhomes Ocean S1.08, HN</t>
  </si>
  <si>
    <t>EASYMART 136 Hồ Tùng Mậu, Bắc Từ Liêm, HN</t>
  </si>
  <si>
    <t>BH2324496</t>
  </si>
  <si>
    <t>BH2329567</t>
  </si>
  <si>
    <t>00057770</t>
  </si>
  <si>
    <t>BH2358752</t>
  </si>
  <si>
    <t>BH2330205</t>
  </si>
  <si>
    <t>Dalat Farm Tòa P3 Ocean Park, HN</t>
  </si>
  <si>
    <t>BH2331567</t>
  </si>
  <si>
    <t>BH2329210</t>
  </si>
  <si>
    <t>AGMPO000597471 - SÀNH ĐIỆU Annam Gourmet Estella</t>
  </si>
  <si>
    <t>Bán hàng GREEN MART 183 Hoàng Mai</t>
  </si>
  <si>
    <t>EASYMART</t>
  </si>
  <si>
    <t>00061396</t>
  </si>
  <si>
    <t>00059497</t>
  </si>
  <si>
    <t>Nợ bình thường</t>
  </si>
  <si>
    <t>BH2330485</t>
  </si>
  <si>
    <t>BH2330329</t>
  </si>
  <si>
    <t>BH2350746</t>
  </si>
  <si>
    <t>BH2325072</t>
  </si>
  <si>
    <t>ACM - ORC hóa đơn 00053702 21/08/2025</t>
  </si>
  <si>
    <t>00056704</t>
  </si>
  <si>
    <t>00054414</t>
  </si>
  <si>
    <t>00058037</t>
  </si>
  <si>
    <t>OPN</t>
  </si>
  <si>
    <t>Bán hàng GREEN MART Vinhomes Smart City</t>
  </si>
  <si>
    <t>BH2331488</t>
  </si>
  <si>
    <t>BH202509889</t>
  </si>
  <si>
    <t>00057818</t>
  </si>
  <si>
    <t>BH2322088</t>
  </si>
  <si>
    <t>00056489</t>
  </si>
  <si>
    <t>Green005</t>
  </si>
  <si>
    <t>BH2330319</t>
  </si>
  <si>
    <t>BH2327506</t>
  </si>
  <si>
    <t>00059740</t>
  </si>
  <si>
    <t>00059478</t>
  </si>
  <si>
    <t>BH2332049</t>
  </si>
  <si>
    <t>BH2330331</t>
  </si>
  <si>
    <t>00057948</t>
  </si>
  <si>
    <t>BH2322260</t>
  </si>
  <si>
    <t>readymart003</t>
  </si>
  <si>
    <t>00058030</t>
  </si>
  <si>
    <t>BH2332003</t>
  </si>
  <si>
    <t>BH2327607</t>
  </si>
  <si>
    <t>Bán hàng Ready Mart - CS6 - K35 Tân Mai</t>
  </si>
  <si>
    <t>BH2331487</t>
  </si>
  <si>
    <t>REALFMART</t>
  </si>
  <si>
    <t>00060719</t>
  </si>
  <si>
    <t>PO-2231972-1 - ACM – HL7</t>
  </si>
  <si>
    <t>BH2330322</t>
  </si>
  <si>
    <t>00061413</t>
  </si>
  <si>
    <t>Tên khách hàng : CÔNG TY TNHH ĐẦU TƯ VÀ PHÁT TRIỂN TTM FARM (113 )</t>
  </si>
  <si>
    <t>BH202509664</t>
  </si>
  <si>
    <t>00059511</t>
  </si>
  <si>
    <t>00062654</t>
  </si>
  <si>
    <t>Giá trị hóa đơn</t>
  </si>
  <si>
    <t>BH2332074</t>
  </si>
  <si>
    <t>BH2332079</t>
  </si>
  <si>
    <t>Chi nhánh</t>
  </si>
  <si>
    <t>BH2331295</t>
  </si>
  <si>
    <t>Dalat Farm Vinhomes Ocean S1.10, HN</t>
  </si>
  <si>
    <t>TOMITA</t>
  </si>
  <si>
    <t>00057950</t>
  </si>
  <si>
    <t>BH2330501</t>
  </si>
  <si>
    <t>BH2324524</t>
  </si>
  <si>
    <t>BH2358256</t>
  </si>
  <si>
    <t>BH2331448</t>
  </si>
  <si>
    <t>EASYMART The Terra An Hưng, Hà Đông, HN</t>
  </si>
  <si>
    <t>00056490</t>
  </si>
  <si>
    <t>BH2331438</t>
  </si>
  <si>
    <t>BH20260171</t>
  </si>
  <si>
    <t>BH2325771</t>
  </si>
  <si>
    <t>BH20259432</t>
  </si>
  <si>
    <t>BH2330332</t>
  </si>
  <si>
    <t>Tên khách hàng : CÔNG TY TNHH PHÂN PHỐI SÀNH ĐIỆU - CHI NHÁNH HÀ NỘI (11 )</t>
  </si>
  <si>
    <t>BH2331444</t>
  </si>
  <si>
    <t>PO-2231036-1 - ACM - NEW</t>
  </si>
  <si>
    <t>FINEMART S5.01 5/8 - FINEMART Căn 01S02, Block S5.01, Chung Cư Vinhomes, Grand Park</t>
  </si>
  <si>
    <t>BH2352577</t>
  </si>
  <si>
    <t>FINEMART KDC Palm Residence</t>
  </si>
  <si>
    <t>BH2330328</t>
  </si>
  <si>
    <t>BH2353344</t>
  </si>
  <si>
    <t>Mã khách hàng</t>
  </si>
  <si>
    <t>CHỊ HÀ THỊ CÚC (READY MART)</t>
  </si>
  <si>
    <t>BH2358758</t>
  </si>
  <si>
    <t>BH2358935</t>
  </si>
  <si>
    <t>00056480</t>
  </si>
  <si>
    <t>Ecomart chung cư GELEXIA, 885 Tam Trinh</t>
  </si>
  <si>
    <t>BH2331439</t>
  </si>
  <si>
    <t>00049416</t>
  </si>
  <si>
    <t>Ecomart S2.12 Vinhome Ocean Park</t>
  </si>
  <si>
    <t>TTMFARM - Tòa T3 Times City</t>
  </si>
  <si>
    <t>00050867</t>
  </si>
  <si>
    <t>BH2330481</t>
  </si>
  <si>
    <t>BH2331432</t>
  </si>
  <si>
    <t>BH2330160</t>
  </si>
  <si>
    <t>ĐƠN FINEMART</t>
  </si>
  <si>
    <t>ACM - NEW</t>
  </si>
  <si>
    <t>00041083</t>
  </si>
  <si>
    <t>BH2330366</t>
  </si>
  <si>
    <t>00059484</t>
  </si>
  <si>
    <t>00057821</t>
  </si>
  <si>
    <t>00056482</t>
  </si>
  <si>
    <t>00038382</t>
  </si>
  <si>
    <t>00056595</t>
  </si>
  <si>
    <t>Ecomart Tầng 1, CT3, KĐT nam cường</t>
  </si>
  <si>
    <t>10011001495481</t>
  </si>
  <si>
    <t>BH2358195</t>
  </si>
  <si>
    <t>BH2358187</t>
  </si>
  <si>
    <t>AGMPO000577343 - SÀNH ĐIỆU 51 Xuân Diệu, Tây Hồ, HN</t>
  </si>
  <si>
    <t>BH202509878</t>
  </si>
  <si>
    <t>00028317</t>
  </si>
  <si>
    <t>BH2330486</t>
  </si>
  <si>
    <t>Dalat Farm Vinhomes Ocean S2.09, HN</t>
  </si>
  <si>
    <t>EASYMART S2.03 VINHOME SMARTCITY</t>
  </si>
  <si>
    <t>BH2330316</t>
  </si>
  <si>
    <t>00056485</t>
  </si>
  <si>
    <t>BH2326481</t>
  </si>
  <si>
    <t>BH2327591</t>
  </si>
  <si>
    <t>BH2332076</t>
  </si>
  <si>
    <t>Huỳnh Quốc Phong</t>
  </si>
  <si>
    <t>00059789</t>
  </si>
  <si>
    <t>BH2330529</t>
  </si>
  <si>
    <t>BH2331447</t>
  </si>
  <si>
    <t>AGMPO000601275 - SÀNH ĐIỆU Annam Gourmet Hai Bà Trưng</t>
  </si>
  <si>
    <t>Tên khách hàng : CÔNG TY CP VIETNAM FRUITS AND MORE (11 )</t>
  </si>
  <si>
    <t>BH2327496</t>
  </si>
  <si>
    <t>00048842</t>
  </si>
  <si>
    <t>BH2332072</t>
  </si>
  <si>
    <t>BH2358189</t>
  </si>
  <si>
    <t>00061185</t>
  </si>
  <si>
    <t>BH2330326</t>
  </si>
  <si>
    <t>BH2332075</t>
  </si>
  <si>
    <t>00059738</t>
  </si>
  <si>
    <t>00044138</t>
  </si>
  <si>
    <t>00061463</t>
  </si>
  <si>
    <t>BH202509883</t>
  </si>
  <si>
    <t>00059501</t>
  </si>
  <si>
    <t>BH2326373</t>
  </si>
  <si>
    <t>BH2331668</t>
  </si>
  <si>
    <t>00052596</t>
  </si>
  <si>
    <t>ACM - SUN</t>
  </si>
  <si>
    <t>BH20259824</t>
  </si>
  <si>
    <t>00057856</t>
  </si>
  <si>
    <t>00059763</t>
  </si>
  <si>
    <t>BH20259650</t>
  </si>
  <si>
    <t>BH2330323</t>
  </si>
  <si>
    <t>BH202510212</t>
  </si>
  <si>
    <t>BH2324719</t>
  </si>
  <si>
    <t>BH2330484</t>
  </si>
  <si>
    <t>BH2355210</t>
  </si>
  <si>
    <t>BH202509877</t>
  </si>
  <si>
    <t>54021000066260(1208) - ACM - TRO</t>
  </si>
  <si>
    <t>Tên khách hàng : CÔNG TY TNHH ĐẦU TƯ PHÁT TRIỂN KINH DOANH TOÀN THẮNG (2 )</t>
  </si>
  <si>
    <t>Green003</t>
  </si>
  <si>
    <t>BH2324218</t>
  </si>
  <si>
    <t>SANHDIEU</t>
  </si>
  <si>
    <t>TTMFARM - Shophouse S1.0101.S19 Vinhome Ocean Park</t>
  </si>
  <si>
    <t>AGMPO000592887 - SÀNH ĐIỆU Annam Gourmet Ascentia</t>
  </si>
  <si>
    <t>Quá hạn 61-90 ngày</t>
  </si>
  <si>
    <t>00059554</t>
  </si>
  <si>
    <t>TTMFARM</t>
  </si>
  <si>
    <t>00059443</t>
  </si>
  <si>
    <t>BH2323639</t>
  </si>
  <si>
    <t>BH2358196</t>
  </si>
  <si>
    <t>CÔNG TY TNHH MTV THƯƠNG MẠI VÀ DỊCH VỤ NGỌC THƠM</t>
  </si>
  <si>
    <t>BH202509872</t>
  </si>
  <si>
    <t>TTMFARM - Sảnh Park 2 Times City</t>
  </si>
  <si>
    <t>BH2330198</t>
  </si>
  <si>
    <t>00028312</t>
  </si>
  <si>
    <t>BH2330465</t>
  </si>
  <si>
    <t>00057819</t>
  </si>
  <si>
    <t>00058939</t>
  </si>
  <si>
    <t>BH2331568</t>
  </si>
  <si>
    <t>Việt Ý SP02 Hải Âu 11, Vinhomes Ocean Park 1</t>
  </si>
  <si>
    <t>BH2354286</t>
  </si>
  <si>
    <t>AGMPO000610062 - SÀNH ĐIỆU Annam Gourmet Q2 Terrace</t>
  </si>
  <si>
    <t>00059559</t>
  </si>
  <si>
    <t>BH202509894</t>
  </si>
  <si>
    <t>Tên khách hàng : CÔNG TY TNHH MTV SONG NGỌC (1 )</t>
  </si>
  <si>
    <t>BH2358188</t>
  </si>
  <si>
    <t>UNIT</t>
  </si>
  <si>
    <t>BH2326482</t>
  </si>
  <si>
    <t>BH2330337</t>
  </si>
  <si>
    <t>00059510</t>
  </si>
  <si>
    <t>00057951</t>
  </si>
  <si>
    <t>Tên khách hàng : CÔNG TY TNHH PHÂN PHỐI SÀNH ĐIỆU (96 )</t>
  </si>
  <si>
    <t>Bán hàng CÔNG TY TNHH VIỆT Ý HÀ NỘI CENTER theo hóa đơn 00052383</t>
  </si>
  <si>
    <t>Loại nợ</t>
  </si>
  <si>
    <t>cleverfood Lữ Đoàn 21 Lê Đức Thọ</t>
  </si>
  <si>
    <t>00061405</t>
  </si>
  <si>
    <t>00057857</t>
  </si>
  <si>
    <t>BH2326469</t>
  </si>
  <si>
    <t>BH2326117</t>
  </si>
  <si>
    <t>BH2332073</t>
  </si>
  <si>
    <t>BH2332046</t>
  </si>
  <si>
    <t>00056477</t>
  </si>
  <si>
    <t>00061406</t>
  </si>
  <si>
    <t>Bán hàng CÔNG TY TNHH VIỆT Ý HÀ NỘI CENTER theo hóa đơn 00048842</t>
  </si>
  <si>
    <t>00057773</t>
  </si>
  <si>
    <t>00059679</t>
  </si>
  <si>
    <t>ĐƠN FINEMART S2.01--1</t>
  </si>
  <si>
    <t>00056588</t>
  </si>
  <si>
    <t>ACM</t>
  </si>
  <si>
    <t>Tài khoản: 131; Từ ngày 01/01/2025 đến ngày 30/9/2025</t>
  </si>
  <si>
    <t>Ecomart S2.12 Vinhome Ocean Park, KM CHÂN GIÒ MUỐI 300G X 10% VÀ GÀ MUỐI 500G X 10% TỪ NGÀY 1-9 ĐẾN 30-9</t>
  </si>
  <si>
    <t>00056559</t>
  </si>
  <si>
    <t>readymart001</t>
  </si>
  <si>
    <t>Bán hàng CÔNG TY TNHH VIỆT Ý HÀ NỘI CENTER theo hóa đơn 00032288</t>
  </si>
  <si>
    <t>Ngày hóa đơn</t>
  </si>
  <si>
    <t>Bán hàng GREEN MART 48 Trần Kim Xuyến</t>
  </si>
  <si>
    <t>00056703</t>
  </si>
  <si>
    <t>BH2331159</t>
  </si>
  <si>
    <t>00059675</t>
  </si>
  <si>
    <t>00061366</t>
  </si>
  <si>
    <t>00061361</t>
  </si>
  <si>
    <t>Quá hạn trên 120 ngày</t>
  </si>
  <si>
    <t>Hạn thanh toán</t>
  </si>
  <si>
    <t>BH2358759</t>
  </si>
  <si>
    <t>Dalat Farm Vinhomes Ocean S2.10, HN</t>
  </si>
  <si>
    <t>Quá hạn 0-30 ngày</t>
  </si>
  <si>
    <t>00059509</t>
  </si>
  <si>
    <t>00056478</t>
  </si>
  <si>
    <t>Số hóa đơn</t>
  </si>
  <si>
    <t>00057817</t>
  </si>
  <si>
    <t>00059496</t>
  </si>
  <si>
    <t>BH2327511</t>
  </si>
  <si>
    <t>Ecomart Helios 75 Tam Trinh</t>
  </si>
  <si>
    <t>BH2354847</t>
  </si>
  <si>
    <t>BH2328807</t>
  </si>
  <si>
    <t>BH2323375</t>
  </si>
  <si>
    <t>Số chứng từ</t>
  </si>
  <si>
    <t>DalatFarm  M1 Masterise Ocean park</t>
  </si>
  <si>
    <t>FINEMART S7.02 5/8 - FINEMART Căn 01S03, block S7.02 chung cư Vinhomes Grand Park</t>
  </si>
  <si>
    <t>00057775</t>
  </si>
  <si>
    <t>BH2331996</t>
  </si>
  <si>
    <t>Việt Ý SP02 Hải Âu 11, Vinhomes Ocean Park 1, CK CỐ ĐỊNH 5% + 10% ĐƠN KHAI TRƯƠNG</t>
  </si>
  <si>
    <t>BH2321215</t>
  </si>
  <si>
    <t>00057823</t>
  </si>
  <si>
    <t>00041005</t>
  </si>
  <si>
    <t>AGMPO000574687 - SÀNH ĐIỆU Annam Gourmet Ascentia</t>
  </si>
  <si>
    <t>BH2323788</t>
  </si>
  <si>
    <t>Ecomart Tầng 1 Green Park</t>
  </si>
  <si>
    <t>BH2329566</t>
  </si>
  <si>
    <t>DALATFARM</t>
  </si>
  <si>
    <t>207 PHẠM VĂN HAI</t>
  </si>
  <si>
    <t>00057824</t>
  </si>
  <si>
    <t>Ecomart Tầng 1 Sảnh G5 CC Five Star Kim Giang, Thanh Xuân</t>
  </si>
  <si>
    <t>00062652</t>
  </si>
  <si>
    <t>Nhân viên bán hàng</t>
  </si>
  <si>
    <t>BH2331155</t>
  </si>
  <si>
    <t>BH2326476</t>
  </si>
  <si>
    <t>TTMFARM - Tòa T2 Times City</t>
  </si>
  <si>
    <t>BH2331626</t>
  </si>
  <si>
    <t>BH2325921</t>
  </si>
  <si>
    <t>BH202509835</t>
  </si>
  <si>
    <t>00062741</t>
  </si>
  <si>
    <t>BH2331162</t>
  </si>
  <si>
    <t>Việt Ý Tòa H2 Vinhomes Ocean Park 1</t>
  </si>
  <si>
    <t>00061221</t>
  </si>
  <si>
    <t>Hà Thị Cúc CS5 - Thông Tấn Xã</t>
  </si>
  <si>
    <t>00058969</t>
  </si>
  <si>
    <t>BH2331629</t>
  </si>
  <si>
    <t>Vũ Anh Tuấn</t>
  </si>
  <si>
    <t>BH2358190</t>
  </si>
  <si>
    <t>00054192</t>
  </si>
  <si>
    <t>Bán hàng GREEN MART Vinhomes Ocean Park - Khu Pavilion tòa P4</t>
  </si>
  <si>
    <t>BH2330318</t>
  </si>
  <si>
    <t>BH2357092</t>
  </si>
  <si>
    <t>Bán hàng CHỊ HÀ THỊ CÚC (READY MART)</t>
  </si>
  <si>
    <t>BH2332005</t>
  </si>
  <si>
    <t>FINEMART Căn 01S02, Block S5.01, Chung Cư Vinhomes, Grand Park</t>
  </si>
  <si>
    <t>BH2332004</t>
  </si>
  <si>
    <t>BH2350744</t>
  </si>
  <si>
    <t>Green001</t>
  </si>
  <si>
    <t>Trương Quang Thanh</t>
  </si>
  <si>
    <t>00059673</t>
  </si>
  <si>
    <t>00060725</t>
  </si>
  <si>
    <t>BH2357219</t>
  </si>
  <si>
    <t>ACM - CON</t>
  </si>
  <si>
    <t>BH2331885</t>
  </si>
  <si>
    <t>SÀNH ĐIỆU 51 Xuân Diệu, Tây Hồ, HN</t>
  </si>
  <si>
    <t>CHI TIẾT CÔNG NỢ PHẢI THU THEO HÓA ĐƠN</t>
  </si>
  <si>
    <t>Diễn giải</t>
  </si>
  <si>
    <t>BH2326445</t>
  </si>
  <si>
    <t>BH2322424</t>
  </si>
  <si>
    <t>Tên khách hàng : CÔNG TY TNHH HÀNG TIÊU DÙNG UNIT (86 )</t>
  </si>
  <si>
    <t>Đỗ Minh Quang</t>
  </si>
  <si>
    <t>00056440</t>
  </si>
  <si>
    <t>Easymart Mipec Rubik 360</t>
  </si>
  <si>
    <t>00061306</t>
  </si>
  <si>
    <t>BH2331455</t>
  </si>
  <si>
    <t>ĐƠN FRUITS 11/9</t>
  </si>
  <si>
    <t>00056679</t>
  </si>
  <si>
    <t>Ngày chứng từ</t>
  </si>
  <si>
    <t>00059476</t>
  </si>
  <si>
    <t>00059676</t>
  </si>
  <si>
    <t>BH2358192</t>
  </si>
  <si>
    <t>00059677</t>
  </si>
  <si>
    <t>00058948</t>
  </si>
  <si>
    <t>00056475</t>
  </si>
  <si>
    <t>00003373</t>
  </si>
  <si>
    <t>AGMPO000610933 - SÀNH ĐIỆU Annam Gourmet Estella</t>
  </si>
  <si>
    <t>BRG01</t>
  </si>
  <si>
    <t>00045819</t>
  </si>
  <si>
    <t>00056558</t>
  </si>
  <si>
    <t>Tiền hàng</t>
  </si>
  <si>
    <t>GTGL</t>
  </si>
  <si>
    <t>Hà Thị Cúc CS1 - Tòa C KVKL</t>
  </si>
  <si>
    <t>10101000110164 - AEON NGUYỄN VĂN LINH</t>
  </si>
  <si>
    <t>BH2326405</t>
  </si>
  <si>
    <t>Bán hàng CÔNG TY TNHH VIỆT Ý HÀ NỘI CENTER theo hóa đơn 00057826</t>
  </si>
  <si>
    <t>00052383</t>
  </si>
  <si>
    <t>ACM - TRO</t>
  </si>
  <si>
    <t>00055816</t>
  </si>
  <si>
    <t>BH2356349</t>
  </si>
  <si>
    <t>00056435</t>
  </si>
  <si>
    <t>00056395</t>
  </si>
  <si>
    <t>00058027</t>
  </si>
  <si>
    <t>00058938</t>
  </si>
  <si>
    <t>00060768</t>
  </si>
  <si>
    <t>00061225</t>
  </si>
  <si>
    <t>00061226</t>
  </si>
  <si>
    <t>00061416</t>
  </si>
  <si>
    <t>BH20260188</t>
  </si>
  <si>
    <t>BH202509886</t>
  </si>
  <si>
    <t>BH202509867</t>
  </si>
  <si>
    <t>BH202510222</t>
  </si>
  <si>
    <t>BH202510224</t>
  </si>
  <si>
    <t>BH202509972</t>
  </si>
  <si>
    <t>BH2332314</t>
  </si>
  <si>
    <t>BH2332352</t>
  </si>
  <si>
    <t>4177462126</t>
  </si>
  <si>
    <t>BH2359362</t>
  </si>
  <si>
    <t>BH2359364</t>
  </si>
  <si>
    <t>BH2359253</t>
  </si>
  <si>
    <t>BH2359363</t>
  </si>
  <si>
    <t>00061276</t>
  </si>
  <si>
    <t>00061407</t>
  </si>
  <si>
    <t>00061397</t>
  </si>
  <si>
    <t>00062748</t>
  </si>
  <si>
    <t>00062749</t>
  </si>
  <si>
    <t>00062653</t>
  </si>
  <si>
    <t>00062753</t>
  </si>
  <si>
    <t>00062796</t>
  </si>
  <si>
    <t>00062777</t>
  </si>
  <si>
    <t>00063283</t>
  </si>
  <si>
    <t>00063285</t>
  </si>
  <si>
    <t>00063264</t>
  </si>
  <si>
    <t>00063284</t>
  </si>
  <si>
    <t>BH20259821</t>
  </si>
  <si>
    <t>Bán hàng TTMFARM - Số 2 TT1B Ngõ 622 Minh Khai</t>
  </si>
  <si>
    <t>TTMFARM2TT1B</t>
  </si>
  <si>
    <t>2 phiếu trả hàng</t>
  </si>
  <si>
    <t>1 phiếu trả hàng</t>
  </si>
  <si>
    <t>BH2332350</t>
  </si>
  <si>
    <t>Unit0008</t>
  </si>
  <si>
    <t>13/3/2024</t>
  </si>
  <si>
    <t>BH2312083</t>
  </si>
  <si>
    <t>15/11/2024</t>
  </si>
  <si>
    <t>BH2318128</t>
  </si>
  <si>
    <t xml:space="preserve">Tên khách hàng : Dalat Farm </t>
  </si>
  <si>
    <t>BH2359086</t>
  </si>
  <si>
    <t>BH2359075</t>
  </si>
  <si>
    <t>BH2332351</t>
  </si>
  <si>
    <t>TỔNG CÔNG</t>
  </si>
  <si>
    <t>chưa trừ hàng trả tháng 9, chiết khấu</t>
  </si>
  <si>
    <t>Đã Thanh toán</t>
  </si>
  <si>
    <t>ghi chú</t>
  </si>
  <si>
    <t>TỔNG CỘNG</t>
  </si>
  <si>
    <t>Nguyễn Văn Thạch</t>
  </si>
  <si>
    <t>CÔNG TY CỔ PHẦN THƯƠNG MẠI NỘI THẤT PHÚC ĐẠT</t>
  </si>
  <si>
    <t>KL00145</t>
  </si>
  <si>
    <t>BH2352625</t>
  </si>
  <si>
    <t>00041862</t>
  </si>
  <si>
    <t>ĐƠN PHÚC ĐẠT 2/7</t>
  </si>
  <si>
    <t>Trần Thị Huệ</t>
  </si>
  <si>
    <t>CP PORK SHOP THANH LINH</t>
  </si>
  <si>
    <t>KL00175</t>
  </si>
  <si>
    <t>ĐƠN KHÁCH LẼ HÀ NỘI, THANH TOÁN LUN, CK 8% , SĐT : 0963691821 Chị Linh</t>
  </si>
  <si>
    <t>BH2332078</t>
  </si>
  <si>
    <t>Cửa hàng Tiện ích C Mart FLC Đại Mỗ</t>
  </si>
  <si>
    <t>KL.HN003</t>
  </si>
  <si>
    <t>BH2325919</t>
  </si>
  <si>
    <t>00046343</t>
  </si>
  <si>
    <t>Bán hàng Cửa hàng Tiện ích C Mart FLC Đại Mỗ theo hóa đơn 00046343</t>
  </si>
  <si>
    <t>Cherry Mart - S1.07 Vinhomes Ocean Park</t>
  </si>
  <si>
    <t>KL00182</t>
  </si>
  <si>
    <t>ĐƠN KHÁCH LẼ Cherry Mart - S1.07 Vinhomes Ocean Park , SĐT : 0878332868</t>
  </si>
  <si>
    <t>BH2326329</t>
  </si>
  <si>
    <t>Bán hàng Cherry Mart - S1.07 Vinhomes Ocean Park</t>
  </si>
  <si>
    <t>BH2331212</t>
  </si>
  <si>
    <t>BH2358937</t>
  </si>
  <si>
    <t>Chị Huyền - SĐT 0916 931 659</t>
  </si>
  <si>
    <t>KL00193</t>
  </si>
  <si>
    <t>ĐƠN KHÁCH 876 BẠCH ĐẰNG - Chị Huyền  - SĐT 0916 931 659, THANH TOÁN LUN</t>
  </si>
  <si>
    <t>BH2359169</t>
  </si>
  <si>
    <t>Chị Linh</t>
  </si>
  <si>
    <t>KL00167</t>
  </si>
  <si>
    <t>BH20259702</t>
  </si>
  <si>
    <t>Bán hàng Chị Linh -Tp. Bắc Giang , Sđt : 0945.012.191 chị Linh , Thanh Toán trước khi giao hàng</t>
  </si>
  <si>
    <t>Chumi Mart</t>
  </si>
  <si>
    <t>KL00174</t>
  </si>
  <si>
    <t>ĐƠN KHÁCH LẼ , THANH TOÁN SAU KHI NHẬN HÀNG, STK NGƯỜI NHẬN : 103604888897 EM XUYẾN NGÂN HÀNG VIETIN BANK , CK 5% , SĐT: 0964.866.403</t>
  </si>
  <si>
    <t>BH2328789</t>
  </si>
  <si>
    <t>Daily H2.02 Ocean Park - Trâu Quỳ, Gia Lâm</t>
  </si>
  <si>
    <t>KL00188</t>
  </si>
  <si>
    <t>Bán hàng Daily H2.02 Ocean Park - Trâu Quỳ, Gia Lâm , CK 5%</t>
  </si>
  <si>
    <t>BH2331207</t>
  </si>
  <si>
    <t>KL00190</t>
  </si>
  <si>
    <t>BH2331205</t>
  </si>
  <si>
    <t>Bán hàng Daily H3.03 Ocean Park - Trâu Quỳ, Gia Lâm , CK 5%</t>
  </si>
  <si>
    <t>KL00191</t>
  </si>
  <si>
    <t>BH20250497</t>
  </si>
  <si>
    <t>ĐƠN DAILY 24/9</t>
  </si>
  <si>
    <t>KL00176</t>
  </si>
  <si>
    <t>BH2331204</t>
  </si>
  <si>
    <t>Bán hàng Daily Mart H1.18 Gia Lâm , CK 5%</t>
  </si>
  <si>
    <t>Đức Thành Khu đô thị Tân Tây Đô</t>
  </si>
  <si>
    <t>KL00183</t>
  </si>
  <si>
    <t>DUCTHANH</t>
  </si>
  <si>
    <t>BH2320907</t>
  </si>
  <si>
    <t>00010223</t>
  </si>
  <si>
    <t>CÔNG TY  ĐỨC THÀNH</t>
  </si>
  <si>
    <t>Eco Mart</t>
  </si>
  <si>
    <t>KL00185</t>
  </si>
  <si>
    <t>Bán hàng Eco Mart  ki-ốt 7 T2 Blue Start Trâu Quỳ , THANH TOÁN LUN</t>
  </si>
  <si>
    <t>BH2325542</t>
  </si>
  <si>
    <t>BH2326440</t>
  </si>
  <si>
    <t>Bán hàng Eco Mart</t>
  </si>
  <si>
    <t>BH2331296</t>
  </si>
  <si>
    <t>Eco Mart , toà 143 Trần Phú</t>
  </si>
  <si>
    <t>KL00068</t>
  </si>
  <si>
    <t>BH2319704</t>
  </si>
  <si>
    <t>ĐƠN KHÁCH LẼ C6, ĐƠN THỨ 22 GỐI ĐẦU, THANH TOÁN ĐƠN THỨ 21 , SĐT : 0904500122, CK 7%</t>
  </si>
  <si>
    <t>ĐƠN KHÁCH LẼ C6, ĐƠN THỨ 27  GỐI ĐẦU, THANH TOÁN ĐƠN THỨ 26 , SĐT : 0904500122, CK 7%</t>
  </si>
  <si>
    <t>BH2330350</t>
  </si>
  <si>
    <t>BH2359273</t>
  </si>
  <si>
    <t>ĐƠN KHÁCH LẼ C6, ĐƠN THỨ 28 GỐI ĐẦU, THANH TOÁN ĐƠN THỨ 27 , SĐT : 0904500122, CK 7%</t>
  </si>
  <si>
    <t>Eco xanh Số 81, Đường Nguyễn Hoàng Tôn, Tây Hồ</t>
  </si>
  <si>
    <t>Eco001</t>
  </si>
  <si>
    <t>BH2321633</t>
  </si>
  <si>
    <t>ĐƠN KHÁCH LẼ Eco xanh Số 81, Đường Nguyễn Hoàng Tôn, Tây Hồ , THANH TOÁN CUỐI THÁNG</t>
  </si>
  <si>
    <t>BH2326330</t>
  </si>
  <si>
    <t>Fresh &amp; Go Mart</t>
  </si>
  <si>
    <t>KL00056</t>
  </si>
  <si>
    <t>ĐƠN KHÁCH LẼ C6, CHỊ TRANG SĐT : 0912377776, THANH TOÁN LUN</t>
  </si>
  <si>
    <t>BH2325573</t>
  </si>
  <si>
    <t>BH2326475</t>
  </si>
  <si>
    <t>BH2331211</t>
  </si>
  <si>
    <t>Fresh Food</t>
  </si>
  <si>
    <t>KL00065</t>
  </si>
  <si>
    <t>BH2359074</t>
  </si>
  <si>
    <t>ĐƠN KHÁCH LẼ C6, SĐT: 0973268824 CHỊ TUYẾN , ĐƠN THỨ 26  GỐI ĐẦU, THANH TOÁN ĐƠN THỨ 25</t>
  </si>
  <si>
    <t>Hộ kinh doanh Phúc Hậu (chị Liên sđt 0982164624)</t>
  </si>
  <si>
    <t>KL00015</t>
  </si>
  <si>
    <t>BH2327567</t>
  </si>
  <si>
    <t>ĐƠN KHÁCH LẼ , ĐƠN THỨ 32 GỐI ĐẦU, THANH TOÁN ĐƠN 31 , SĐT:  0982164624</t>
  </si>
  <si>
    <t>Mini Mart, 79 ngõ 2 Đại Lộ Thăng Long</t>
  </si>
  <si>
    <t>KL00085</t>
  </si>
  <si>
    <t>ĐƠN KHÁCH LẺ C6, THANH TOÁN LUN, CK 5% SDT: 0368768338 CHỊ THẮM</t>
  </si>
  <si>
    <t>BH2325920</t>
  </si>
  <si>
    <t>ĐƠN KHÁCH LẼ C6, THANH TOÁN LUN, CK 5%</t>
  </si>
  <si>
    <t>Minh Mart</t>
  </si>
  <si>
    <t>KL.HN007</t>
  </si>
  <si>
    <t>BH2331148</t>
  </si>
  <si>
    <t>ĐƠN KHÁCH LẼ C6 , ĐƠN THỨ 29  GỐI ĐẦU , THANH TOÁN ĐƠN THỨ 28,  SĐT:  0888807469 Phương</t>
  </si>
  <si>
    <t>BH2359271</t>
  </si>
  <si>
    <t>ĐƠN KHÁCH LẼ C6 , ĐƠN THỨ 30  GỐI ĐẦU , THANH TOÁN ĐƠN THỨ 29,  SĐT:  0888807469 Phương</t>
  </si>
  <si>
    <t>Siêu thị Minh Nhi Mart</t>
  </si>
  <si>
    <t>KL00202</t>
  </si>
  <si>
    <t>BH2358756</t>
  </si>
  <si>
    <t>Bán hàng Siêu thị Minh Nhi Mart , CK 5%</t>
  </si>
  <si>
    <t>Siêu thị TH's Mart SA5</t>
  </si>
  <si>
    <t>KL00194</t>
  </si>
  <si>
    <t>BH2324475</t>
  </si>
  <si>
    <t>ĐƠN KHÁCH LẼ Siêu thị Fami Mart , CK 7%, THANH TOÁN LUN, MỸ HẠNH -SĐT: 0963262791</t>
  </si>
  <si>
    <t>BH2325773</t>
  </si>
  <si>
    <t>BH2326198</t>
  </si>
  <si>
    <t>BH2330368</t>
  </si>
  <si>
    <t>ĐƠN KHÁCH LẼ Siêu thị TH's Mart , CK 7%, THANH TOÁN LUN, MỸ HẠNH -SĐT: 0963262791</t>
  </si>
  <si>
    <t>Siêu thị Xanh CC IA20 Ciputra</t>
  </si>
  <si>
    <t>KL00159</t>
  </si>
  <si>
    <t>Bán hàng Siêu thị Xanh CC IA20 Ciputra</t>
  </si>
  <si>
    <t>BH2324662</t>
  </si>
  <si>
    <t>BH2325514</t>
  </si>
  <si>
    <t>TD Mart</t>
  </si>
  <si>
    <t>KL00184</t>
  </si>
  <si>
    <t>BH2325021</t>
  </si>
  <si>
    <t>Bán hàng TD Mart, Sunshine Dương Văn Bé (Mở mới), Mai Động, Hoàng Mai, HN , CK 5%</t>
  </si>
  <si>
    <t>BH2326332</t>
  </si>
  <si>
    <t>BH2331123</t>
  </si>
  <si>
    <t>TD Mart Glexico</t>
  </si>
  <si>
    <t>KL00201</t>
  </si>
  <si>
    <t>BH2331126</t>
  </si>
  <si>
    <t>Bán Hàng TD Mart tầng 1 tòa glexico ngõ 885 Tam Trinh, Hoàng Mai. Hà Nội , ck 5%</t>
  </si>
  <si>
    <t>BH2358749</t>
  </si>
  <si>
    <t>Bán hàng TD Mart Glexico , ck 5%</t>
  </si>
  <si>
    <t>Tiện Ích Long Hương</t>
  </si>
  <si>
    <t>KL00142</t>
  </si>
  <si>
    <t>BH2324398</t>
  </si>
  <si>
    <t>Tiện Lợi Mart</t>
  </si>
  <si>
    <t>KL00152</t>
  </si>
  <si>
    <t>BH2326285</t>
  </si>
  <si>
    <t>Bán hàng Tiện Lợi Mart , CK 7% CỐ ĐỊNH , ĐƠN THỨ 10 THANH TOÁN ĐƠN THỨ 9</t>
  </si>
  <si>
    <t>THANH BÌNH MART</t>
  </si>
  <si>
    <t>KL00143</t>
  </si>
  <si>
    <t>Bán hàng THANH BÌNH MART</t>
  </si>
  <si>
    <t>BH2331564</t>
  </si>
  <si>
    <t>BH2359084</t>
  </si>
  <si>
    <t>ĐƠN KHÁCH LẼ THANH BÌNH MART , CK 5%</t>
  </si>
  <si>
    <t>Thực phẩm sạch HT mart (Em Huyền) 0974617563</t>
  </si>
  <si>
    <t>KL00028</t>
  </si>
  <si>
    <t>ĐƠN KHÁCH LẼ C6, THANH TOÁN LUN, CK 5% , SĐT: 0974617563</t>
  </si>
  <si>
    <t>BH2326056</t>
  </si>
  <si>
    <t>BH2328756</t>
  </si>
  <si>
    <t>Xanh Mart - S1.08 Vinhomes Ocean Park</t>
  </si>
  <si>
    <t>KL00181</t>
  </si>
  <si>
    <t>Bán hàng Xanh Mart - S1.08 Vinhomes Ocean Park</t>
  </si>
  <si>
    <t>BH2326478</t>
  </si>
  <si>
    <t>CÔNG TY TNHH ĐẦU TƯ K&amp;K (1 )</t>
  </si>
  <si>
    <t>BH2321127</t>
  </si>
  <si>
    <t>00012518</t>
  </si>
  <si>
    <t>Bán hàng LAN THU MART ( ANH ĐỨC)   theo hóa đơn 00012518</t>
  </si>
  <si>
    <t>0014883</t>
  </si>
  <si>
    <t>00000030</t>
  </si>
  <si>
    <t>00000254</t>
  </si>
  <si>
    <t>00000255</t>
  </si>
  <si>
    <t>00000909</t>
  </si>
  <si>
    <t>00000914</t>
  </si>
  <si>
    <t>00000916</t>
  </si>
  <si>
    <t>00000936</t>
  </si>
  <si>
    <t>00001701</t>
  </si>
  <si>
    <t>00001702</t>
  </si>
  <si>
    <t>00001704</t>
  </si>
  <si>
    <t>00001723</t>
  </si>
  <si>
    <t>00001775</t>
  </si>
  <si>
    <t>00001782</t>
  </si>
  <si>
    <t>00001855</t>
  </si>
  <si>
    <t>00003248</t>
  </si>
  <si>
    <t>00003257</t>
  </si>
  <si>
    <t>00003258</t>
  </si>
  <si>
    <t>00003260</t>
  </si>
  <si>
    <t>00003262</t>
  </si>
  <si>
    <t>00004106</t>
  </si>
  <si>
    <t>00004372</t>
  </si>
  <si>
    <t>00004441</t>
  </si>
  <si>
    <t>00004490</t>
  </si>
  <si>
    <t>00004493</t>
  </si>
  <si>
    <t>00005080</t>
  </si>
  <si>
    <t>00005279</t>
  </si>
  <si>
    <t>00005280</t>
  </si>
  <si>
    <t>00006015</t>
  </si>
  <si>
    <t>00006743</t>
  </si>
  <si>
    <t>00007081</t>
  </si>
  <si>
    <t>ACM - BCA</t>
  </si>
  <si>
    <t>ACM - PQ5</t>
  </si>
  <si>
    <t>ACM - RES11</t>
  </si>
  <si>
    <t>ACM- PHU</t>
  </si>
  <si>
    <t>ACM - HL7</t>
  </si>
  <si>
    <t>ACM - BDG</t>
  </si>
  <si>
    <t>ACM - GRE</t>
  </si>
  <si>
    <t>ACM - GAR</t>
  </si>
  <si>
    <t>ACM- GAR</t>
  </si>
  <si>
    <t>ACM - PHU</t>
  </si>
  <si>
    <t>ACM- TRO</t>
  </si>
  <si>
    <t>BH2321048</t>
  </si>
  <si>
    <t>00002264</t>
  </si>
  <si>
    <t>BH2325437</t>
  </si>
  <si>
    <t>00020110</t>
  </si>
  <si>
    <t>GHI CHÚ</t>
  </si>
  <si>
    <t>Anh Thạch MN đang xử lý</t>
  </si>
  <si>
    <t>cty đã đóng cửa,Anh Thạch báo đã xử lý xong khí cty đóng cửa, Anh Thạch nói  xem lại phần 
thanh toán (TM, CK)</t>
  </si>
  <si>
    <t>sale đang hỏi phiếu trả hàng</t>
  </si>
  <si>
    <t xml:space="preserve">đang chờ Cửa hàng  xác nhận
để hóa đơn được lên hệ thống </t>
  </si>
  <si>
    <t>BH2320954</t>
  </si>
  <si>
    <t>Tuấn MB đảng hỏi phiếu trả hàng</t>
  </si>
  <si>
    <t xml:space="preserve">đang nhờ Vinh hỏi số 
ĐT để liên hệ giải quyết </t>
  </si>
  <si>
    <t xml:space="preserve">chỉ có phiếu photo, nhờ anh thạch hỗ trợ để  thu tiền </t>
  </si>
  <si>
    <t>CHI TIẾT CÔNG NỢ PHÁT SINH  PHẢI THU THEO HÓA ĐƠN</t>
  </si>
  <si>
    <t xml:space="preserve"> Từ ngày 01/01/2025 đến ngày 30/9/2025 </t>
  </si>
  <si>
    <t>BH2326477</t>
  </si>
  <si>
    <t>BH2320959</t>
  </si>
  <si>
    <t>BH2321495</t>
  </si>
  <si>
    <t xml:space="preserve">ĐƠN KHÁCH LẼ Cherry Mart - S1.07 Vinhomes Ocean Park </t>
  </si>
  <si>
    <t xml:space="preserve"> SĐT : 0878332868</t>
  </si>
  <si>
    <t>BH2324262</t>
  </si>
  <si>
    <t>BH2324913</t>
  </si>
  <si>
    <t>BH2325575</t>
  </si>
  <si>
    <t>Ngày thanh toán</t>
  </si>
  <si>
    <t>Diễn giải thanh toán</t>
  </si>
  <si>
    <t>Phiếu thanh toán</t>
  </si>
  <si>
    <t>PT2503/0016</t>
  </si>
  <si>
    <t>Thu tiền đơn hàng BH2320959</t>
  </si>
  <si>
    <t>PT2506/0031</t>
  </si>
  <si>
    <t>Thu tiền đơn hàng BH2324262</t>
  </si>
  <si>
    <t>PT2507/0013</t>
  </si>
  <si>
    <t>Thu tiền đơn hàng BH2324913</t>
  </si>
  <si>
    <t>Thu tiền đơn hàng BH2325575</t>
  </si>
  <si>
    <t>PT2507/0043</t>
  </si>
  <si>
    <t>Thu tiền đơn hàng BH2326477</t>
  </si>
  <si>
    <t>PT/C6-0028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</si>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</sst>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_);[Red]\(#,##0.000\)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Microsoft Sans Serif"/>
      <family val="2"/>
    </font>
    <font>
      <b/>
      <sz val="9"/>
      <name val="Microsoft Sans Serif"/>
      <family val="2"/>
    </font>
    <font>
      <sz val="9"/>
      <name val="Microsoft Sans Serif"/>
      <family val="2"/>
    </font>
    <font>
      <sz val="9"/>
      <color rgb="FF008000"/>
      <name val="Microsoft Sans Serif"/>
      <family val="2"/>
    </font>
    <font>
      <b/>
      <sz val="14"/>
      <color theme="1"/>
      <name val="Microsoft Sans Serif"/>
      <family val="2"/>
    </font>
    <font>
      <sz val="11"/>
      <color theme="1"/>
      <name val="Microsoft Sans Serif"/>
      <family val="2"/>
    </font>
    <font>
      <sz val="9"/>
      <color theme="1"/>
      <name val="Microsoft Sans Serif"/>
      <family val="2"/>
    </font>
    <font>
      <b/>
      <sz val="9"/>
      <color theme="1"/>
      <name val="Microsoft Sans Serif"/>
      <family val="2"/>
    </font>
    <font>
      <b/>
      <sz val="9"/>
      <color rgb="FF000000"/>
      <name val="Microsoft Sans Serif"/>
      <family val="2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Microsoft Sans Serif"/>
      <family val="2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Microsoft Sans Serif"/>
      <family val="2"/>
    </font>
    <font>
      <b/>
      <sz val="12"/>
      <name val="Microsoft Sans Serif"/>
      <family val="2"/>
    </font>
    <font>
      <b/>
      <sz val="9"/>
      <color rgb="FFFF0000"/>
      <name val="Microsoft Sans Serif"/>
      <family val="2"/>
    </font>
    <font>
      <b/>
      <sz val="10"/>
      <color rgb="FFFF0000"/>
      <name val="Microsoft Sans Serif"/>
      <family val="2"/>
    </font>
    <font>
      <b/>
      <sz val="8"/>
      <color rgb="FFFF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/>
      <right/>
      <top/>
      <bottom style="thin">
        <color indexed="64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right" vertical="center"/>
    </xf>
    <xf numFmtId="38" fontId="4" fillId="3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1" fontId="4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3" xfId="0" applyFont="1" applyBorder="1"/>
    <xf numFmtId="14" fontId="8" fillId="0" borderId="3" xfId="0" applyNumberFormat="1" applyFont="1" applyBorder="1"/>
    <xf numFmtId="1" fontId="8" fillId="0" borderId="0" xfId="0" applyNumberFormat="1" applyFont="1"/>
    <xf numFmtId="165" fontId="8" fillId="0" borderId="0" xfId="1" applyNumberFormat="1" applyFont="1"/>
    <xf numFmtId="14" fontId="7" fillId="0" borderId="0" xfId="0" applyNumberFormat="1" applyFont="1"/>
    <xf numFmtId="164" fontId="7" fillId="0" borderId="0" xfId="0" applyNumberFormat="1" applyFont="1"/>
    <xf numFmtId="38" fontId="7" fillId="0" borderId="0" xfId="0" applyNumberFormat="1" applyFont="1"/>
    <xf numFmtId="1" fontId="7" fillId="0" borderId="0" xfId="0" applyNumberFormat="1" applyFont="1"/>
    <xf numFmtId="0" fontId="9" fillId="0" borderId="0" xfId="0" applyFont="1"/>
    <xf numFmtId="0" fontId="10" fillId="2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8" fillId="4" borderId="3" xfId="0" applyFont="1" applyFill="1" applyBorder="1"/>
    <xf numFmtId="14" fontId="8" fillId="4" borderId="3" xfId="0" applyNumberFormat="1" applyFont="1" applyFill="1" applyBorder="1"/>
    <xf numFmtId="164" fontId="4" fillId="4" borderId="3" xfId="0" applyNumberFormat="1" applyFont="1" applyFill="1" applyBorder="1" applyAlignment="1">
      <alignment horizontal="right" vertical="center"/>
    </xf>
    <xf numFmtId="38" fontId="4" fillId="4" borderId="3" xfId="0" applyNumberFormat="1" applyFont="1" applyFill="1" applyBorder="1" applyAlignment="1">
      <alignment horizontal="right" vertical="center"/>
    </xf>
    <xf numFmtId="1" fontId="8" fillId="4" borderId="0" xfId="0" applyNumberFormat="1" applyFont="1" applyFill="1"/>
    <xf numFmtId="0" fontId="8" fillId="4" borderId="0" xfId="0" applyFont="1" applyFill="1"/>
    <xf numFmtId="165" fontId="11" fillId="4" borderId="0" xfId="1" applyNumberFormat="1" applyFont="1" applyFill="1"/>
    <xf numFmtId="0" fontId="0" fillId="0" borderId="3" xfId="0" applyBorder="1"/>
    <xf numFmtId="0" fontId="14" fillId="2" borderId="3" xfId="0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38" fontId="14" fillId="2" borderId="3" xfId="0" applyNumberFormat="1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/>
    <xf numFmtId="14" fontId="15" fillId="0" borderId="3" xfId="0" applyNumberFormat="1" applyFont="1" applyBorder="1"/>
    <xf numFmtId="1" fontId="15" fillId="0" borderId="3" xfId="0" applyNumberFormat="1" applyFont="1" applyBorder="1"/>
    <xf numFmtId="38" fontId="15" fillId="0" borderId="3" xfId="0" applyNumberFormat="1" applyFont="1" applyBorder="1"/>
    <xf numFmtId="1" fontId="4" fillId="0" borderId="3" xfId="0" applyNumberFormat="1" applyFont="1" applyBorder="1" applyAlignment="1">
      <alignment horizontal="right" vertical="center"/>
    </xf>
    <xf numFmtId="0" fontId="3" fillId="5" borderId="3" xfId="0" applyFont="1" applyFill="1" applyBorder="1" applyAlignment="1">
      <alignment horizontal="left" vertical="center"/>
    </xf>
    <xf numFmtId="0" fontId="16" fillId="5" borderId="3" xfId="0" applyFont="1" applyFill="1" applyBorder="1"/>
    <xf numFmtId="14" fontId="16" fillId="5" borderId="3" xfId="0" applyNumberFormat="1" applyFont="1" applyFill="1" applyBorder="1"/>
    <xf numFmtId="38" fontId="3" fillId="5" borderId="3" xfId="0" applyNumberFormat="1" applyFont="1" applyFill="1" applyBorder="1" applyAlignment="1">
      <alignment horizontal="right" vertical="center"/>
    </xf>
    <xf numFmtId="165" fontId="16" fillId="5" borderId="3" xfId="0" applyNumberFormat="1" applyFont="1" applyFill="1" applyBorder="1"/>
    <xf numFmtId="165" fontId="17" fillId="5" borderId="3" xfId="1" applyNumberFormat="1" applyFont="1" applyFill="1" applyBorder="1"/>
    <xf numFmtId="0" fontId="15" fillId="5" borderId="3" xfId="0" applyFont="1" applyFill="1" applyBorder="1"/>
    <xf numFmtId="0" fontId="15" fillId="5" borderId="0" xfId="0" applyFont="1" applyFill="1"/>
    <xf numFmtId="38" fontId="16" fillId="5" borderId="3" xfId="0" applyNumberFormat="1" applyFont="1" applyFill="1" applyBorder="1"/>
    <xf numFmtId="38" fontId="17" fillId="5" borderId="3" xfId="0" applyNumberFormat="1" applyFont="1" applyFill="1" applyBorder="1"/>
    <xf numFmtId="0" fontId="18" fillId="0" borderId="10" xfId="0" applyFont="1" applyBorder="1" applyAlignment="1">
      <alignment horizontal="left" vertical="center"/>
    </xf>
    <xf numFmtId="14" fontId="18" fillId="0" borderId="10" xfId="0" applyNumberFormat="1" applyFont="1" applyBorder="1" applyAlignment="1">
      <alignment horizontal="center" vertical="center"/>
    </xf>
    <xf numFmtId="38" fontId="18" fillId="0" borderId="10" xfId="0" applyNumberFormat="1" applyFont="1" applyBorder="1" applyAlignment="1">
      <alignment horizontal="right" vertical="center"/>
    </xf>
    <xf numFmtId="164" fontId="18" fillId="0" borderId="10" xfId="0" applyNumberFormat="1" applyFont="1" applyBorder="1" applyAlignment="1">
      <alignment horizontal="right" vertical="center"/>
    </xf>
    <xf numFmtId="0" fontId="18" fillId="4" borderId="10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14" fontId="18" fillId="0" borderId="1" xfId="0" applyNumberFormat="1" applyFont="1" applyBorder="1" applyAlignment="1">
      <alignment horizontal="center" vertical="center"/>
    </xf>
    <xf numFmtId="38" fontId="18" fillId="0" borderId="1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0" fontId="18" fillId="4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38" fontId="18" fillId="3" borderId="1" xfId="0" applyNumberFormat="1" applyFont="1" applyFill="1" applyBorder="1" applyAlignment="1">
      <alignment horizontal="right" vertical="center"/>
    </xf>
    <xf numFmtId="164" fontId="18" fillId="3" borderId="1" xfId="0" applyNumberFormat="1" applyFont="1" applyFill="1" applyBorder="1" applyAlignment="1">
      <alignment horizontal="right" vertical="center"/>
    </xf>
    <xf numFmtId="0" fontId="0" fillId="4" borderId="0" xfId="0" applyFill="1"/>
    <xf numFmtId="14" fontId="0" fillId="0" borderId="0" xfId="0" applyNumberFormat="1"/>
    <xf numFmtId="164" fontId="0" fillId="0" borderId="0" xfId="0" applyNumberFormat="1"/>
    <xf numFmtId="38" fontId="0" fillId="0" borderId="0" xfId="0" applyNumberFormat="1"/>
    <xf numFmtId="1" fontId="0" fillId="0" borderId="0" xfId="0" applyNumberFormat="1"/>
    <xf numFmtId="0" fontId="3" fillId="3" borderId="0" xfId="0" applyFont="1" applyFill="1" applyAlignment="1">
      <alignment horizontal="left" vertical="center"/>
    </xf>
    <xf numFmtId="1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quotePrefix="1" applyFont="1" applyBorder="1" applyAlignment="1">
      <alignment vertical="center" wrapText="1"/>
    </xf>
    <xf numFmtId="38" fontId="19" fillId="0" borderId="3" xfId="0" applyNumberFormat="1" applyFont="1" applyBorder="1" applyAlignment="1">
      <alignment horizontal="right" vertical="center" wrapText="1"/>
    </xf>
    <xf numFmtId="14" fontId="14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38" fontId="14" fillId="0" borderId="1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38" fontId="14" fillId="0" borderId="3" xfId="0" applyNumberFormat="1" applyFont="1" applyBorder="1" applyAlignment="1">
      <alignment horizontal="right" vertical="center"/>
    </xf>
    <xf numFmtId="165" fontId="4" fillId="4" borderId="3" xfId="1" applyNumberFormat="1" applyFont="1" applyFill="1" applyBorder="1" applyAlignment="1">
      <alignment horizontal="right" vertical="center"/>
    </xf>
    <xf numFmtId="14" fontId="21" fillId="2" borderId="3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64" fontId="21" fillId="2" borderId="3" xfId="0" applyNumberFormat="1" applyFont="1" applyFill="1" applyBorder="1" applyAlignment="1">
      <alignment horizontal="center" vertical="center" wrapText="1"/>
    </xf>
    <xf numFmtId="38" fontId="21" fillId="2" borderId="3" xfId="0" applyNumberFormat="1" applyFont="1" applyFill="1" applyBorder="1" applyAlignment="1">
      <alignment horizontal="center" vertical="center" wrapText="1"/>
    </xf>
    <xf numFmtId="1" fontId="21" fillId="2" borderId="3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9" fillId="0" borderId="3" xfId="0" applyFont="1" applyBorder="1"/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65" fontId="22" fillId="4" borderId="3" xfId="1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left" vertical="center"/>
    </xf>
    <xf numFmtId="14" fontId="23" fillId="6" borderId="3" xfId="0" applyNumberFormat="1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left" vertical="center"/>
    </xf>
    <xf numFmtId="14" fontId="24" fillId="6" borderId="3" xfId="0" applyNumberFormat="1" applyFont="1" applyFill="1" applyBorder="1" applyAlignment="1">
      <alignment horizontal="center" vertical="center"/>
    </xf>
    <xf numFmtId="0" fontId="23" fillId="6" borderId="3" xfId="0" applyFont="1" applyFill="1" applyBorder="1"/>
    <xf numFmtId="165" fontId="23" fillId="6" borderId="3" xfId="1" applyNumberFormat="1" applyFont="1" applyFill="1" applyBorder="1"/>
    <xf numFmtId="0" fontId="23" fillId="6" borderId="0" xfId="0" applyFont="1" applyFill="1"/>
    <xf numFmtId="165" fontId="4" fillId="4" borderId="3" xfId="1" applyNumberFormat="1" applyFont="1" applyFill="1" applyBorder="1"/>
    <xf numFmtId="0" fontId="24" fillId="6" borderId="3" xfId="0" applyFont="1" applyFill="1" applyBorder="1"/>
    <xf numFmtId="165" fontId="24" fillId="6" borderId="3" xfId="1" applyNumberFormat="1" applyFont="1" applyFill="1" applyBorder="1"/>
    <xf numFmtId="0" fontId="24" fillId="6" borderId="0" xfId="0" applyFont="1" applyFill="1"/>
    <xf numFmtId="0" fontId="23" fillId="6" borderId="3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B93"/>
  <sheetViews>
    <sheetView tabSelected="1" zoomScaleNormal="100" workbookViewId="0">
      <pane xSplit="5" ySplit="3" topLeftCell="T73" activePane="bottomRight" state="frozen"/>
      <selection pane="topRight" activeCell="F1" sqref="F1"/>
      <selection pane="bottomLeft" activeCell="A4" sqref="A4"/>
      <selection pane="bottomRight" activeCell="Y88" sqref="Y88:Z88"/>
    </sheetView>
  </sheetViews>
  <sheetFormatPr defaultColWidth="8.85546875" defaultRowHeight="15" outlineLevelRow="1" x14ac:dyDescent="0.25"/>
  <cols>
    <col min="1" max="1" width="0.7109375" customWidth="1"/>
    <col min="2" max="2" width="8.28515625" customWidth="1"/>
    <col min="3" max="3" width="14.7109375" style="84" customWidth="1"/>
    <col min="4" max="4" width="13" customWidth="1"/>
    <col min="5" max="5" width="10.5703125" style="84" hidden="1" customWidth="1"/>
    <col min="6" max="6" width="8.140625" customWidth="1"/>
    <col min="7" max="7" width="37.5703125" customWidth="1"/>
    <col min="8" max="8" width="1.85546875" style="84" customWidth="1"/>
    <col min="9" max="9" width="12.28515625" style="85" customWidth="1"/>
    <col min="10" max="13" width="13.28515625" style="86" customWidth="1"/>
    <col min="14" max="14" width="1.5703125" style="86" customWidth="1"/>
    <col min="15" max="16" width="13.28515625" style="86" customWidth="1"/>
    <col min="17" max="17" width="11.140625" style="87" customWidth="1"/>
    <col min="18" max="20" width="11.140625" customWidth="1"/>
    <col min="21" max="23" width="22.28515625" customWidth="1"/>
    <col min="24" max="24" width="25.5703125" bestFit="1" customWidth="1"/>
    <col min="25" max="25" width="25.5703125" customWidth="1"/>
    <col min="26" max="26" width="12.85546875" customWidth="1"/>
    <col min="27" max="27" width="18.7109375" style="48" customWidth="1"/>
    <col min="28" max="28" width="12.85546875" customWidth="1"/>
  </cols>
  <sheetData>
    <row r="1" spans="1:28" ht="18.75" x14ac:dyDescent="0.3">
      <c r="A1" s="128" t="s">
        <v>830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1:28" x14ac:dyDescent="0.25">
      <c r="A2" s="129" t="s">
        <v>831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</row>
    <row r="3" spans="1:28" ht="37.700000000000003" customHeight="1" x14ac:dyDescent="0.25">
      <c r="A3" s="49"/>
      <c r="B3" s="50" t="s">
        <v>333</v>
      </c>
      <c r="C3" s="51" t="s">
        <v>545</v>
      </c>
      <c r="D3" s="50" t="s">
        <v>482</v>
      </c>
      <c r="E3" s="51" t="s">
        <v>460</v>
      </c>
      <c r="F3" s="50" t="s">
        <v>474</v>
      </c>
      <c r="G3" s="50" t="s">
        <v>534</v>
      </c>
      <c r="H3" s="51" t="s">
        <v>468</v>
      </c>
      <c r="I3" s="52" t="s">
        <v>127</v>
      </c>
      <c r="J3" s="53" t="s">
        <v>557</v>
      </c>
      <c r="K3" s="53" t="s">
        <v>76</v>
      </c>
      <c r="L3" s="53" t="s">
        <v>306</v>
      </c>
      <c r="M3" s="53" t="s">
        <v>195</v>
      </c>
      <c r="N3" s="53" t="s">
        <v>175</v>
      </c>
      <c r="O3" s="53" t="s">
        <v>11</v>
      </c>
      <c r="P3" s="53" t="s">
        <v>198</v>
      </c>
      <c r="Q3" s="54" t="s">
        <v>112</v>
      </c>
      <c r="R3" s="50" t="s">
        <v>42</v>
      </c>
      <c r="S3" s="50" t="s">
        <v>439</v>
      </c>
      <c r="T3" s="50" t="s">
        <v>500</v>
      </c>
      <c r="U3" s="50" t="s">
        <v>309</v>
      </c>
      <c r="V3" s="50" t="s">
        <v>840</v>
      </c>
      <c r="W3" s="50" t="s">
        <v>842</v>
      </c>
      <c r="X3" s="50" t="s">
        <v>841</v>
      </c>
      <c r="Y3" s="50" t="s">
        <v>853</v>
      </c>
      <c r="Z3" s="50" t="s">
        <v>618</v>
      </c>
      <c r="AA3" s="4" t="s">
        <v>198</v>
      </c>
      <c r="AB3" s="50" t="s">
        <v>619</v>
      </c>
    </row>
    <row r="4" spans="1:28" s="104" customFormat="1" ht="23.85" customHeight="1" x14ac:dyDescent="0.25">
      <c r="A4" s="125" t="s">
        <v>620</v>
      </c>
      <c r="B4" s="126"/>
      <c r="C4" s="126"/>
      <c r="D4" s="127"/>
      <c r="E4" s="99"/>
      <c r="F4" s="100"/>
      <c r="G4" s="100"/>
      <c r="H4" s="99"/>
      <c r="I4" s="101"/>
      <c r="J4" s="102"/>
      <c r="K4" s="102"/>
      <c r="L4" s="102"/>
      <c r="M4" s="102"/>
      <c r="N4" s="102"/>
      <c r="O4" s="102"/>
      <c r="P4" s="102"/>
      <c r="Q4" s="103"/>
      <c r="R4" s="100"/>
      <c r="S4" s="100"/>
      <c r="T4" s="100"/>
      <c r="U4" s="100"/>
      <c r="V4" s="100"/>
      <c r="W4" s="100"/>
      <c r="X4" s="100"/>
      <c r="Y4" s="100"/>
      <c r="Z4" s="100"/>
      <c r="AA4" s="111">
        <f>+AA5+AA7+AA9+AA11+AA21+AA23+AA25+AA27+AA32+AA35+AA39+AA43+AA46+AA50+AA52+AA54+AA56+AA59+AA61+AA66+AA69+AA73+AA76+AA78+AA80+AA83+AA86+AA88</f>
        <v>63797615.32</v>
      </c>
      <c r="AB4" s="100"/>
    </row>
    <row r="5" spans="1:28" s="67" customFormat="1" ht="18.95" customHeight="1" x14ac:dyDescent="0.2">
      <c r="A5" s="60" t="s">
        <v>622</v>
      </c>
      <c r="B5" s="61"/>
      <c r="C5" s="62"/>
      <c r="D5" s="61"/>
      <c r="E5" s="56"/>
      <c r="F5" s="61"/>
      <c r="G5" s="61"/>
      <c r="H5" s="56"/>
      <c r="I5" s="8">
        <v>0</v>
      </c>
      <c r="J5" s="9">
        <v>9701648</v>
      </c>
      <c r="K5" s="9">
        <v>776132</v>
      </c>
      <c r="L5" s="9">
        <v>10477780</v>
      </c>
      <c r="M5" s="9">
        <v>0</v>
      </c>
      <c r="N5" s="9">
        <v>0</v>
      </c>
      <c r="O5" s="9">
        <v>0</v>
      </c>
      <c r="P5" s="63">
        <v>10477780</v>
      </c>
      <c r="Q5" s="57"/>
      <c r="R5" s="55"/>
      <c r="S5" s="55"/>
      <c r="T5" s="55"/>
      <c r="U5" s="55"/>
      <c r="V5" s="55"/>
      <c r="W5" s="55"/>
      <c r="X5" s="55"/>
      <c r="Y5" s="64"/>
      <c r="Z5" s="64">
        <f>+P5-AA5</f>
        <v>8759398</v>
      </c>
      <c r="AA5" s="65">
        <f>SUM(AA6:AA6)</f>
        <v>1718382</v>
      </c>
      <c r="AB5" s="66"/>
    </row>
    <row r="6" spans="1:28" s="118" customFormat="1" ht="18.95" customHeight="1" outlineLevel="1" x14ac:dyDescent="0.2">
      <c r="A6" s="116"/>
      <c r="B6" s="112" t="s">
        <v>623</v>
      </c>
      <c r="C6" s="113">
        <v>45842</v>
      </c>
      <c r="D6" s="112" t="s">
        <v>624</v>
      </c>
      <c r="E6" s="11">
        <v>45842</v>
      </c>
      <c r="F6" s="112" t="s">
        <v>625</v>
      </c>
      <c r="G6" s="112" t="s">
        <v>626</v>
      </c>
      <c r="H6" s="11"/>
      <c r="I6" s="12"/>
      <c r="J6" s="13">
        <v>1591094</v>
      </c>
      <c r="K6" s="13">
        <v>127288</v>
      </c>
      <c r="L6" s="13">
        <v>1718382</v>
      </c>
      <c r="M6" s="13">
        <v>0</v>
      </c>
      <c r="N6" s="13">
        <v>0</v>
      </c>
      <c r="O6" s="13">
        <v>0</v>
      </c>
      <c r="P6" s="13">
        <v>1718382</v>
      </c>
      <c r="Q6" s="59"/>
      <c r="R6" s="10"/>
      <c r="S6" s="10" t="s">
        <v>266</v>
      </c>
      <c r="T6" s="10" t="s">
        <v>102</v>
      </c>
      <c r="U6" s="10" t="s">
        <v>496</v>
      </c>
      <c r="V6" s="10"/>
      <c r="W6" s="10"/>
      <c r="X6" s="10"/>
      <c r="Y6" s="10"/>
      <c r="Z6" s="55"/>
      <c r="AA6" s="117">
        <f>+P6</f>
        <v>1718382</v>
      </c>
      <c r="AB6" s="116"/>
    </row>
    <row r="7" spans="1:28" s="67" customFormat="1" ht="18.95" customHeight="1" x14ac:dyDescent="0.2">
      <c r="A7" s="60" t="s">
        <v>628</v>
      </c>
      <c r="B7" s="61"/>
      <c r="C7" s="62"/>
      <c r="D7" s="61"/>
      <c r="E7" s="56"/>
      <c r="F7" s="61"/>
      <c r="G7" s="61"/>
      <c r="H7" s="56"/>
      <c r="I7" s="8">
        <v>0</v>
      </c>
      <c r="J7" s="9">
        <v>17410112</v>
      </c>
      <c r="K7" s="9">
        <v>1392809</v>
      </c>
      <c r="L7" s="9">
        <v>18802921</v>
      </c>
      <c r="M7" s="9">
        <v>0</v>
      </c>
      <c r="N7" s="9">
        <v>0</v>
      </c>
      <c r="O7" s="9">
        <v>0</v>
      </c>
      <c r="P7" s="63">
        <v>18802921</v>
      </c>
      <c r="Q7" s="57"/>
      <c r="R7" s="55"/>
      <c r="S7" s="55"/>
      <c r="T7" s="55"/>
      <c r="U7" s="55"/>
      <c r="V7" s="55"/>
      <c r="W7" s="55"/>
      <c r="X7" s="55"/>
      <c r="Y7" s="64"/>
      <c r="Z7" s="64">
        <f>+P7-AA7</f>
        <v>16395207</v>
      </c>
      <c r="AA7" s="65">
        <f>SUM(AA8:AA8)</f>
        <v>2407714</v>
      </c>
      <c r="AB7" s="66"/>
    </row>
    <row r="8" spans="1:28" s="25" customFormat="1" ht="18.95" customHeight="1" outlineLevel="1" x14ac:dyDescent="0.2">
      <c r="A8" s="26"/>
      <c r="B8" s="10" t="s">
        <v>629</v>
      </c>
      <c r="C8" s="11">
        <v>45915</v>
      </c>
      <c r="D8" s="10" t="s">
        <v>631</v>
      </c>
      <c r="E8" s="11"/>
      <c r="F8" s="10"/>
      <c r="G8" s="10" t="s">
        <v>630</v>
      </c>
      <c r="H8" s="11"/>
      <c r="I8" s="12"/>
      <c r="J8" s="13">
        <v>2229365</v>
      </c>
      <c r="K8" s="13">
        <v>178349</v>
      </c>
      <c r="L8" s="13">
        <v>2407714</v>
      </c>
      <c r="M8" s="13">
        <v>0</v>
      </c>
      <c r="N8" s="13">
        <v>0</v>
      </c>
      <c r="O8" s="13">
        <v>0</v>
      </c>
      <c r="P8" s="13">
        <v>2407714</v>
      </c>
      <c r="Q8" s="59"/>
      <c r="R8" s="10"/>
      <c r="S8" s="10" t="s">
        <v>266</v>
      </c>
      <c r="T8" s="10" t="s">
        <v>538</v>
      </c>
      <c r="U8" s="10" t="s">
        <v>2</v>
      </c>
      <c r="V8" s="10"/>
      <c r="W8" s="10"/>
      <c r="X8" s="10"/>
      <c r="Y8" s="10"/>
      <c r="Z8" s="58"/>
      <c r="AA8" s="119">
        <f>+P8</f>
        <v>2407714</v>
      </c>
      <c r="AB8" s="26"/>
    </row>
    <row r="9" spans="1:28" s="67" customFormat="1" ht="18.95" customHeight="1" x14ac:dyDescent="0.2">
      <c r="A9" s="60" t="s">
        <v>632</v>
      </c>
      <c r="B9" s="61"/>
      <c r="C9" s="62"/>
      <c r="D9" s="61"/>
      <c r="E9" s="56"/>
      <c r="F9" s="61"/>
      <c r="G9" s="61"/>
      <c r="H9" s="56"/>
      <c r="I9" s="8">
        <v>0</v>
      </c>
      <c r="J9" s="9">
        <v>3416030</v>
      </c>
      <c r="K9" s="9">
        <v>273283</v>
      </c>
      <c r="L9" s="9">
        <v>3689313</v>
      </c>
      <c r="M9" s="9">
        <v>0</v>
      </c>
      <c r="N9" s="9">
        <v>0</v>
      </c>
      <c r="O9" s="9">
        <v>452000</v>
      </c>
      <c r="P9" s="63">
        <v>3237313</v>
      </c>
      <c r="Q9" s="57"/>
      <c r="R9" s="55"/>
      <c r="S9" s="55"/>
      <c r="T9" s="55"/>
      <c r="U9" s="55"/>
      <c r="V9" s="55"/>
      <c r="W9" s="55"/>
      <c r="X9" s="55"/>
      <c r="Y9" s="64"/>
      <c r="Z9" s="64">
        <f>+P9-AA9</f>
        <v>2785271</v>
      </c>
      <c r="AA9" s="65">
        <f>SUM(AA10:AA10)</f>
        <v>452042</v>
      </c>
      <c r="AB9" s="66"/>
    </row>
    <row r="10" spans="1:28" s="118" customFormat="1" ht="18.95" customHeight="1" outlineLevel="1" x14ac:dyDescent="0.2">
      <c r="A10" s="116"/>
      <c r="B10" s="112" t="s">
        <v>633</v>
      </c>
      <c r="C10" s="113">
        <v>45862</v>
      </c>
      <c r="D10" s="112" t="s">
        <v>634</v>
      </c>
      <c r="E10" s="11">
        <v>45862</v>
      </c>
      <c r="F10" s="112" t="s">
        <v>635</v>
      </c>
      <c r="G10" s="112" t="s">
        <v>636</v>
      </c>
      <c r="H10" s="11"/>
      <c r="I10" s="12"/>
      <c r="J10" s="13">
        <v>418557</v>
      </c>
      <c r="K10" s="13">
        <v>33485</v>
      </c>
      <c r="L10" s="13">
        <v>452042</v>
      </c>
      <c r="M10" s="13">
        <v>0</v>
      </c>
      <c r="N10" s="13">
        <v>0</v>
      </c>
      <c r="O10" s="13">
        <v>0</v>
      </c>
      <c r="P10" s="13">
        <v>452042</v>
      </c>
      <c r="Q10" s="59"/>
      <c r="R10" s="10"/>
      <c r="S10" s="10" t="s">
        <v>266</v>
      </c>
      <c r="T10" s="10" t="s">
        <v>64</v>
      </c>
      <c r="U10" s="10" t="s">
        <v>2</v>
      </c>
      <c r="V10" s="10"/>
      <c r="W10" s="10"/>
      <c r="X10" s="10"/>
      <c r="Y10" s="10"/>
      <c r="Z10" s="55"/>
      <c r="AA10" s="117">
        <f>+P10</f>
        <v>452042</v>
      </c>
      <c r="AB10" s="116"/>
    </row>
    <row r="11" spans="1:28" s="67" customFormat="1" ht="18.95" customHeight="1" x14ac:dyDescent="0.2">
      <c r="A11" s="60" t="s">
        <v>637</v>
      </c>
      <c r="B11" s="61"/>
      <c r="C11" s="62"/>
      <c r="D11" s="61"/>
      <c r="E11" s="56"/>
      <c r="F11" s="61"/>
      <c r="G11" s="61"/>
      <c r="H11" s="56"/>
      <c r="I11" s="8">
        <v>0</v>
      </c>
      <c r="J11" s="9">
        <f>SUM(J12:J20)</f>
        <v>3853977</v>
      </c>
      <c r="K11" s="9">
        <f>SUM(K12:K20)</f>
        <v>308317.68000000005</v>
      </c>
      <c r="L11" s="9">
        <f>SUM(L12:L20)</f>
        <v>4162294.3200000003</v>
      </c>
      <c r="M11" s="9">
        <v>0</v>
      </c>
      <c r="N11" s="9">
        <v>0</v>
      </c>
      <c r="O11" s="9">
        <v>0</v>
      </c>
      <c r="P11" s="63">
        <f>L11</f>
        <v>4162294.3200000003</v>
      </c>
      <c r="Q11" s="57"/>
      <c r="R11" s="55"/>
      <c r="S11" s="55"/>
      <c r="T11" s="55"/>
      <c r="U11" s="55"/>
      <c r="V11" s="55"/>
      <c r="W11" s="55"/>
      <c r="X11" s="55"/>
      <c r="Y11" s="64"/>
      <c r="Z11" s="64">
        <f>SUM(Z12:Z20)</f>
        <v>1976868</v>
      </c>
      <c r="AA11" s="65">
        <f>P11-Z11</f>
        <v>2185426.3200000003</v>
      </c>
      <c r="AB11" s="66"/>
    </row>
    <row r="12" spans="1:28" s="25" customFormat="1" ht="18.95" customHeight="1" outlineLevel="1" x14ac:dyDescent="0.2">
      <c r="A12" s="26"/>
      <c r="B12" s="10" t="s">
        <v>638</v>
      </c>
      <c r="C12" s="11">
        <v>45703</v>
      </c>
      <c r="D12" s="10" t="s">
        <v>833</v>
      </c>
      <c r="E12" s="11"/>
      <c r="F12" s="10"/>
      <c r="G12" s="10" t="s">
        <v>639</v>
      </c>
      <c r="H12" s="11"/>
      <c r="I12" s="12"/>
      <c r="J12" s="13">
        <v>553467</v>
      </c>
      <c r="K12" s="13">
        <f>J12*8%</f>
        <v>44277.36</v>
      </c>
      <c r="L12" s="13">
        <f>J12+K12</f>
        <v>597744.36</v>
      </c>
      <c r="M12" s="13">
        <v>0</v>
      </c>
      <c r="N12" s="13"/>
      <c r="O12" s="13">
        <v>0</v>
      </c>
      <c r="P12" s="13">
        <f>L12</f>
        <v>597744.36</v>
      </c>
      <c r="Q12" s="59"/>
      <c r="R12" s="10"/>
      <c r="S12" s="10" t="s">
        <v>266</v>
      </c>
      <c r="T12" s="10"/>
      <c r="U12" s="10" t="s">
        <v>2</v>
      </c>
      <c r="V12" s="135">
        <v>45723</v>
      </c>
      <c r="W12" s="10" t="s">
        <v>843</v>
      </c>
      <c r="X12" s="10" t="s">
        <v>844</v>
      </c>
      <c r="Y12" s="10"/>
      <c r="Z12" s="119">
        <v>597744</v>
      </c>
      <c r="AA12" s="119">
        <f t="shared" ref="Z12:AA15" si="0">+P12</f>
        <v>597744.36</v>
      </c>
      <c r="AB12" s="26"/>
    </row>
    <row r="13" spans="1:28" s="25" customFormat="1" ht="18.95" customHeight="1" outlineLevel="1" x14ac:dyDescent="0.2">
      <c r="A13" s="26"/>
      <c r="B13" s="10" t="s">
        <v>638</v>
      </c>
      <c r="C13" s="11">
        <v>45726</v>
      </c>
      <c r="D13" s="10" t="s">
        <v>834</v>
      </c>
      <c r="E13" s="11"/>
      <c r="F13" s="10"/>
      <c r="G13" s="10" t="s">
        <v>835</v>
      </c>
      <c r="H13" s="11" t="s">
        <v>836</v>
      </c>
      <c r="I13" s="12"/>
      <c r="J13" s="13">
        <v>553467</v>
      </c>
      <c r="K13" s="13">
        <f t="shared" ref="K13:K18" si="1">J13*8%</f>
        <v>44277.36</v>
      </c>
      <c r="L13" s="13">
        <f t="shared" ref="L13:L15" si="2">J13+K13</f>
        <v>597744.36</v>
      </c>
      <c r="M13" s="13">
        <v>0</v>
      </c>
      <c r="N13" s="13"/>
      <c r="O13" s="13">
        <v>0</v>
      </c>
      <c r="P13" s="13">
        <f t="shared" ref="P13:P20" si="3">L13</f>
        <v>597744.36</v>
      </c>
      <c r="Q13" s="59"/>
      <c r="R13" s="10"/>
      <c r="S13" s="10" t="s">
        <v>266</v>
      </c>
      <c r="T13" s="10"/>
      <c r="U13" s="10" t="s">
        <v>2</v>
      </c>
      <c r="V13" s="10"/>
      <c r="W13" s="10"/>
      <c r="X13" s="10"/>
      <c r="Y13" s="10"/>
      <c r="Z13" s="119"/>
      <c r="AA13" s="119">
        <f t="shared" si="0"/>
        <v>597744.36</v>
      </c>
      <c r="AB13" s="26"/>
    </row>
    <row r="14" spans="1:28" s="25" customFormat="1" ht="18.95" customHeight="1" outlineLevel="1" x14ac:dyDescent="0.2">
      <c r="A14" s="26"/>
      <c r="B14" s="10" t="s">
        <v>638</v>
      </c>
      <c r="C14" s="11">
        <v>45817</v>
      </c>
      <c r="D14" s="10" t="s">
        <v>837</v>
      </c>
      <c r="E14" s="11"/>
      <c r="F14" s="10"/>
      <c r="G14" s="10" t="s">
        <v>835</v>
      </c>
      <c r="H14" s="11" t="s">
        <v>836</v>
      </c>
      <c r="I14" s="12"/>
      <c r="J14" s="13">
        <v>553467</v>
      </c>
      <c r="K14" s="13">
        <f t="shared" si="1"/>
        <v>44277.36</v>
      </c>
      <c r="L14" s="13">
        <f t="shared" si="2"/>
        <v>597744.36</v>
      </c>
      <c r="M14" s="13">
        <v>0</v>
      </c>
      <c r="N14" s="13"/>
      <c r="O14" s="13">
        <v>0</v>
      </c>
      <c r="P14" s="13">
        <f t="shared" si="3"/>
        <v>597744.36</v>
      </c>
      <c r="Q14" s="59"/>
      <c r="R14" s="10"/>
      <c r="S14" s="10" t="s">
        <v>266</v>
      </c>
      <c r="T14" s="10"/>
      <c r="U14" s="10" t="s">
        <v>2</v>
      </c>
      <c r="V14" s="135">
        <v>45820</v>
      </c>
      <c r="W14" s="10" t="s">
        <v>845</v>
      </c>
      <c r="X14" s="10" t="s">
        <v>846</v>
      </c>
      <c r="Y14" s="10"/>
      <c r="Z14" s="119">
        <v>477800</v>
      </c>
      <c r="AA14" s="119">
        <f t="shared" si="0"/>
        <v>597744.36</v>
      </c>
      <c r="AB14" s="26"/>
    </row>
    <row r="15" spans="1:28" s="25" customFormat="1" ht="18.95" customHeight="1" outlineLevel="1" x14ac:dyDescent="0.2">
      <c r="A15" s="26"/>
      <c r="B15" s="10" t="s">
        <v>638</v>
      </c>
      <c r="C15" s="11">
        <v>45835</v>
      </c>
      <c r="D15" s="10" t="s">
        <v>838</v>
      </c>
      <c r="E15" s="11"/>
      <c r="F15" s="10"/>
      <c r="G15" s="10" t="s">
        <v>835</v>
      </c>
      <c r="H15" s="11" t="s">
        <v>836</v>
      </c>
      <c r="I15" s="12"/>
      <c r="J15" s="13">
        <v>368978</v>
      </c>
      <c r="K15" s="13">
        <f t="shared" si="1"/>
        <v>29518.240000000002</v>
      </c>
      <c r="L15" s="13">
        <f t="shared" si="2"/>
        <v>398496.24</v>
      </c>
      <c r="M15" s="13">
        <v>0</v>
      </c>
      <c r="N15" s="13"/>
      <c r="O15" s="13">
        <v>0</v>
      </c>
      <c r="P15" s="13">
        <f t="shared" si="3"/>
        <v>398496.24</v>
      </c>
      <c r="Q15" s="59"/>
      <c r="R15" s="10"/>
      <c r="S15" s="10" t="s">
        <v>266</v>
      </c>
      <c r="T15" s="10"/>
      <c r="U15" s="10" t="s">
        <v>2</v>
      </c>
      <c r="V15" s="135">
        <v>45846</v>
      </c>
      <c r="W15" s="10" t="s">
        <v>847</v>
      </c>
      <c r="X15" s="10" t="s">
        <v>848</v>
      </c>
      <c r="Y15" s="10"/>
      <c r="Z15" s="119">
        <v>398496</v>
      </c>
      <c r="AA15" s="119">
        <f t="shared" si="0"/>
        <v>398496.24</v>
      </c>
      <c r="AB15" s="26"/>
    </row>
    <row r="16" spans="1:28" s="25" customFormat="1" ht="18.95" customHeight="1" outlineLevel="1" x14ac:dyDescent="0.2">
      <c r="A16" s="26"/>
      <c r="B16" s="10" t="s">
        <v>638</v>
      </c>
      <c r="C16" s="11">
        <v>45875</v>
      </c>
      <c r="D16" s="10" t="s">
        <v>839</v>
      </c>
      <c r="E16" s="11"/>
      <c r="F16" s="10"/>
      <c r="G16" s="10" t="s">
        <v>835</v>
      </c>
      <c r="H16" s="11" t="s">
        <v>836</v>
      </c>
      <c r="I16" s="12"/>
      <c r="J16" s="13">
        <v>333174</v>
      </c>
      <c r="K16" s="13">
        <f t="shared" si="1"/>
        <v>26653.920000000002</v>
      </c>
      <c r="L16" s="13">
        <f>J16+K16</f>
        <v>359827.92</v>
      </c>
      <c r="M16" s="13">
        <v>0</v>
      </c>
      <c r="N16" s="13">
        <v>0</v>
      </c>
      <c r="O16" s="13">
        <v>0</v>
      </c>
      <c r="P16" s="13">
        <f t="shared" si="3"/>
        <v>359827.92</v>
      </c>
      <c r="Q16" s="59"/>
      <c r="R16" s="10"/>
      <c r="S16" s="10" t="s">
        <v>266</v>
      </c>
      <c r="T16" s="10" t="s">
        <v>64</v>
      </c>
      <c r="U16" s="10" t="s">
        <v>2</v>
      </c>
      <c r="V16" s="135">
        <v>45860</v>
      </c>
      <c r="W16" s="10" t="s">
        <v>850</v>
      </c>
      <c r="X16" s="10" t="s">
        <v>849</v>
      </c>
      <c r="Y16" s="10"/>
      <c r="Z16" s="119">
        <v>359828</v>
      </c>
      <c r="AA16" s="119">
        <f>+P16</f>
        <v>359827.92</v>
      </c>
      <c r="AB16" s="26"/>
    </row>
    <row r="17" spans="1:28" s="25" customFormat="1" ht="18.95" customHeight="1" outlineLevel="1" x14ac:dyDescent="0.2">
      <c r="A17" s="26"/>
      <c r="B17" s="10" t="s">
        <v>638</v>
      </c>
      <c r="C17" s="11">
        <v>45875</v>
      </c>
      <c r="D17" s="10" t="s">
        <v>640</v>
      </c>
      <c r="E17" s="11"/>
      <c r="F17" s="10"/>
      <c r="G17" s="10" t="s">
        <v>639</v>
      </c>
      <c r="H17" s="11"/>
      <c r="I17" s="12"/>
      <c r="J17" s="13">
        <v>553467</v>
      </c>
      <c r="K17" s="13">
        <f t="shared" si="1"/>
        <v>44277.36</v>
      </c>
      <c r="L17" s="13">
        <v>597744</v>
      </c>
      <c r="M17" s="13">
        <v>0</v>
      </c>
      <c r="N17" s="13">
        <v>0</v>
      </c>
      <c r="O17" s="13">
        <v>0</v>
      </c>
      <c r="P17" s="13">
        <f t="shared" si="3"/>
        <v>597744</v>
      </c>
      <c r="Q17" s="59"/>
      <c r="R17" s="10"/>
      <c r="S17" s="10" t="s">
        <v>266</v>
      </c>
      <c r="T17" s="10" t="s">
        <v>64</v>
      </c>
      <c r="U17" s="10" t="s">
        <v>2</v>
      </c>
      <c r="V17" s="10"/>
      <c r="W17" s="10"/>
      <c r="X17" s="10"/>
      <c r="Y17" s="10"/>
      <c r="Z17" s="119"/>
      <c r="AA17" s="119">
        <f>+P17</f>
        <v>597744</v>
      </c>
      <c r="AB17" s="26"/>
    </row>
    <row r="18" spans="1:28" s="25" customFormat="1" ht="18.95" customHeight="1" outlineLevel="1" x14ac:dyDescent="0.2">
      <c r="A18" s="26"/>
      <c r="B18" s="10" t="s">
        <v>638</v>
      </c>
      <c r="C18" s="11">
        <v>45877</v>
      </c>
      <c r="D18" s="10" t="s">
        <v>832</v>
      </c>
      <c r="E18" s="11"/>
      <c r="F18" s="10"/>
      <c r="G18" s="10" t="s">
        <v>641</v>
      </c>
      <c r="H18" s="11"/>
      <c r="I18" s="12"/>
      <c r="J18" s="13">
        <v>132501</v>
      </c>
      <c r="K18" s="13">
        <f t="shared" si="1"/>
        <v>10600.08</v>
      </c>
      <c r="L18" s="13">
        <f>J18+K18</f>
        <v>143101.07999999999</v>
      </c>
      <c r="M18" s="13">
        <v>0</v>
      </c>
      <c r="N18" s="13"/>
      <c r="O18" s="13">
        <v>0</v>
      </c>
      <c r="P18" s="13">
        <f t="shared" si="3"/>
        <v>143101.07999999999</v>
      </c>
      <c r="Q18" s="59"/>
      <c r="R18" s="10"/>
      <c r="S18" s="10" t="s">
        <v>266</v>
      </c>
      <c r="T18" s="10"/>
      <c r="U18" s="10" t="s">
        <v>2</v>
      </c>
      <c r="V18" s="135">
        <v>45884</v>
      </c>
      <c r="W18" s="10" t="s">
        <v>852</v>
      </c>
      <c r="X18" s="10" t="s">
        <v>851</v>
      </c>
      <c r="Y18" s="10"/>
      <c r="Z18" s="119">
        <v>143000</v>
      </c>
      <c r="AA18" s="119">
        <f>+P18</f>
        <v>143101.07999999999</v>
      </c>
      <c r="AB18" s="26"/>
    </row>
    <row r="19" spans="1:28" s="25" customFormat="1" ht="18.95" customHeight="1" outlineLevel="1" x14ac:dyDescent="0.2">
      <c r="A19" s="26"/>
      <c r="B19" s="10" t="s">
        <v>638</v>
      </c>
      <c r="C19" s="11">
        <v>45905</v>
      </c>
      <c r="D19" s="10" t="s">
        <v>642</v>
      </c>
      <c r="E19" s="11"/>
      <c r="F19" s="10"/>
      <c r="G19" s="10" t="s">
        <v>641</v>
      </c>
      <c r="H19" s="11"/>
      <c r="I19" s="12"/>
      <c r="J19" s="13">
        <v>436478</v>
      </c>
      <c r="K19" s="13">
        <v>34918</v>
      </c>
      <c r="L19" s="13">
        <v>471396</v>
      </c>
      <c r="M19" s="13">
        <v>0</v>
      </c>
      <c r="N19" s="13">
        <v>0</v>
      </c>
      <c r="O19" s="13">
        <v>0</v>
      </c>
      <c r="P19" s="13">
        <f t="shared" si="3"/>
        <v>471396</v>
      </c>
      <c r="Q19" s="59"/>
      <c r="R19" s="10"/>
      <c r="S19" s="10" t="s">
        <v>266</v>
      </c>
      <c r="T19" s="10" t="s">
        <v>514</v>
      </c>
      <c r="U19" s="10" t="s">
        <v>2</v>
      </c>
      <c r="V19" s="10"/>
      <c r="W19" s="10"/>
      <c r="X19" s="10"/>
      <c r="Y19" s="10"/>
      <c r="Z19" s="119"/>
      <c r="AA19" s="119">
        <f>+P19</f>
        <v>471396</v>
      </c>
      <c r="AB19" s="26"/>
    </row>
    <row r="20" spans="1:28" s="25" customFormat="1" ht="18.95" customHeight="1" outlineLevel="1" x14ac:dyDescent="0.2">
      <c r="A20" s="26"/>
      <c r="B20" s="10" t="s">
        <v>638</v>
      </c>
      <c r="C20" s="11">
        <v>45917</v>
      </c>
      <c r="D20" s="10" t="s">
        <v>643</v>
      </c>
      <c r="E20" s="11"/>
      <c r="F20" s="10"/>
      <c r="G20" s="10" t="s">
        <v>641</v>
      </c>
      <c r="H20" s="11"/>
      <c r="I20" s="12"/>
      <c r="J20" s="13">
        <v>368978</v>
      </c>
      <c r="K20" s="13">
        <v>29518</v>
      </c>
      <c r="L20" s="13">
        <v>398496</v>
      </c>
      <c r="M20" s="13">
        <v>0</v>
      </c>
      <c r="N20" s="13">
        <v>0</v>
      </c>
      <c r="O20" s="13">
        <v>0</v>
      </c>
      <c r="P20" s="13">
        <f t="shared" si="3"/>
        <v>398496</v>
      </c>
      <c r="Q20" s="59"/>
      <c r="R20" s="10"/>
      <c r="S20" s="10" t="s">
        <v>266</v>
      </c>
      <c r="T20" s="10" t="s">
        <v>514</v>
      </c>
      <c r="U20" s="10" t="s">
        <v>2</v>
      </c>
      <c r="V20" s="10"/>
      <c r="W20" s="10"/>
      <c r="X20" s="10"/>
      <c r="Y20" s="10"/>
      <c r="Z20" s="119"/>
      <c r="AA20" s="119">
        <f>+P20</f>
        <v>398496</v>
      </c>
      <c r="AB20" s="26"/>
    </row>
    <row r="21" spans="1:28" s="67" customFormat="1" ht="18.95" customHeight="1" x14ac:dyDescent="0.2">
      <c r="A21" s="60" t="s">
        <v>644</v>
      </c>
      <c r="B21" s="61"/>
      <c r="C21" s="62"/>
      <c r="D21" s="61"/>
      <c r="E21" s="56"/>
      <c r="F21" s="61"/>
      <c r="G21" s="61"/>
      <c r="H21" s="56"/>
      <c r="I21" s="8">
        <v>0</v>
      </c>
      <c r="J21" s="9">
        <v>4725575</v>
      </c>
      <c r="K21" s="9">
        <v>378046</v>
      </c>
      <c r="L21" s="9">
        <v>5103621</v>
      </c>
      <c r="M21" s="9">
        <v>0</v>
      </c>
      <c r="N21" s="9">
        <v>0</v>
      </c>
      <c r="O21" s="9">
        <v>0</v>
      </c>
      <c r="P21" s="63">
        <f>SUM(P22:P22)</f>
        <v>900639</v>
      </c>
      <c r="Q21" s="57"/>
      <c r="R21" s="55"/>
      <c r="S21" s="55"/>
      <c r="T21" s="55"/>
      <c r="U21" s="55"/>
      <c r="V21" s="55"/>
      <c r="W21" s="55"/>
      <c r="X21" s="55"/>
      <c r="Y21" s="64"/>
      <c r="Z21" s="64">
        <f>+P21-AA21</f>
        <v>0</v>
      </c>
      <c r="AA21" s="65">
        <f>SUM(AA22:AA22)</f>
        <v>900639</v>
      </c>
      <c r="AB21" s="66"/>
    </row>
    <row r="22" spans="1:28" s="25" customFormat="1" ht="18.95" customHeight="1" outlineLevel="1" x14ac:dyDescent="0.2">
      <c r="A22" s="26"/>
      <c r="B22" s="19" t="s">
        <v>645</v>
      </c>
      <c r="C22" s="20">
        <v>45927</v>
      </c>
      <c r="D22" s="19" t="s">
        <v>647</v>
      </c>
      <c r="E22" s="11"/>
      <c r="F22" s="10"/>
      <c r="G22" s="19" t="s">
        <v>646</v>
      </c>
      <c r="H22" s="11"/>
      <c r="I22" s="12"/>
      <c r="J22" s="13"/>
      <c r="K22" s="13"/>
      <c r="L22" s="13"/>
      <c r="M22" s="13"/>
      <c r="N22" s="13"/>
      <c r="O22" s="13"/>
      <c r="P22" s="21">
        <v>900639</v>
      </c>
      <c r="Q22" s="59"/>
      <c r="R22" s="10"/>
      <c r="S22" s="10"/>
      <c r="T22" s="10"/>
      <c r="U22" s="10"/>
      <c r="V22" s="10"/>
      <c r="W22" s="10"/>
      <c r="X22" s="10"/>
      <c r="Y22" s="10"/>
      <c r="Z22" s="55"/>
      <c r="AA22" s="119">
        <f>+P22</f>
        <v>900639</v>
      </c>
      <c r="AB22" s="26"/>
    </row>
    <row r="23" spans="1:28" s="67" customFormat="1" ht="18.95" customHeight="1" x14ac:dyDescent="0.2">
      <c r="A23" s="60" t="s">
        <v>648</v>
      </c>
      <c r="B23" s="61"/>
      <c r="C23" s="62"/>
      <c r="D23" s="61"/>
      <c r="E23" s="56"/>
      <c r="F23" s="61"/>
      <c r="G23" s="61"/>
      <c r="H23" s="56"/>
      <c r="I23" s="8">
        <v>0</v>
      </c>
      <c r="J23" s="9">
        <v>2576801</v>
      </c>
      <c r="K23" s="9">
        <v>206144</v>
      </c>
      <c r="L23" s="9">
        <v>2782945</v>
      </c>
      <c r="M23" s="9">
        <v>0</v>
      </c>
      <c r="N23" s="9">
        <v>0</v>
      </c>
      <c r="O23" s="9">
        <v>0</v>
      </c>
      <c r="P23" s="63">
        <f>SUM(P24:P24)</f>
        <v>2782945</v>
      </c>
      <c r="Q23" s="57"/>
      <c r="R23" s="55"/>
      <c r="S23" s="55"/>
      <c r="T23" s="55"/>
      <c r="U23" s="55"/>
      <c r="V23" s="55"/>
      <c r="W23" s="55"/>
      <c r="X23" s="55"/>
      <c r="Y23" s="64"/>
      <c r="Z23" s="64">
        <f>+P23-AA23</f>
        <v>0</v>
      </c>
      <c r="AA23" s="65">
        <f>SUM(AA24:AA24)</f>
        <v>2782945</v>
      </c>
      <c r="AB23" s="66"/>
    </row>
    <row r="24" spans="1:28" s="25" customFormat="1" ht="18.95" customHeight="1" outlineLevel="1" x14ac:dyDescent="0.2">
      <c r="A24" s="26"/>
      <c r="B24" s="10" t="s">
        <v>649</v>
      </c>
      <c r="C24" s="11">
        <v>45919</v>
      </c>
      <c r="D24" s="10" t="s">
        <v>650</v>
      </c>
      <c r="E24" s="11"/>
      <c r="F24" s="10"/>
      <c r="G24" s="10" t="s">
        <v>651</v>
      </c>
      <c r="H24" s="11"/>
      <c r="I24" s="12"/>
      <c r="J24" s="13">
        <v>2576801</v>
      </c>
      <c r="K24" s="13">
        <v>206144</v>
      </c>
      <c r="L24" s="13">
        <v>2782945</v>
      </c>
      <c r="M24" s="13">
        <v>0</v>
      </c>
      <c r="N24" s="13">
        <v>0</v>
      </c>
      <c r="O24" s="13">
        <v>0</v>
      </c>
      <c r="P24" s="13">
        <v>2782945</v>
      </c>
      <c r="Q24" s="59"/>
      <c r="R24" s="10"/>
      <c r="S24" s="10" t="s">
        <v>266</v>
      </c>
      <c r="T24" s="10" t="s">
        <v>627</v>
      </c>
      <c r="U24" s="10" t="s">
        <v>2</v>
      </c>
      <c r="V24" s="10"/>
      <c r="W24" s="10"/>
      <c r="X24" s="10"/>
      <c r="Y24" s="10"/>
      <c r="Z24" s="55"/>
      <c r="AA24" s="98">
        <f>+P24</f>
        <v>2782945</v>
      </c>
      <c r="AB24" s="26"/>
    </row>
    <row r="25" spans="1:28" s="67" customFormat="1" ht="18.95" customHeight="1" x14ac:dyDescent="0.2">
      <c r="A25" s="60" t="s">
        <v>652</v>
      </c>
      <c r="B25" s="61"/>
      <c r="C25" s="62"/>
      <c r="D25" s="61"/>
      <c r="E25" s="56"/>
      <c r="F25" s="61"/>
      <c r="G25" s="61"/>
      <c r="H25" s="56"/>
      <c r="I25" s="8">
        <v>0</v>
      </c>
      <c r="J25" s="9">
        <v>12127275</v>
      </c>
      <c r="K25" s="9">
        <v>970182</v>
      </c>
      <c r="L25" s="9">
        <v>13097457</v>
      </c>
      <c r="M25" s="9">
        <v>0</v>
      </c>
      <c r="N25" s="9">
        <v>0</v>
      </c>
      <c r="O25" s="9">
        <v>0</v>
      </c>
      <c r="P25" s="63">
        <v>13097457</v>
      </c>
      <c r="Q25" s="57"/>
      <c r="R25" s="55"/>
      <c r="S25" s="55"/>
      <c r="T25" s="55"/>
      <c r="U25" s="55"/>
      <c r="V25" s="55"/>
      <c r="W25" s="55"/>
      <c r="X25" s="55"/>
      <c r="Y25" s="64"/>
      <c r="Z25" s="64">
        <f>+P25-AA25</f>
        <v>9504770</v>
      </c>
      <c r="AA25" s="65">
        <f>SUM(AA26:AA26)</f>
        <v>3592687</v>
      </c>
      <c r="AB25" s="66"/>
    </row>
    <row r="26" spans="1:28" s="25" customFormat="1" ht="18.95" customHeight="1" outlineLevel="1" x14ac:dyDescent="0.2">
      <c r="A26" s="26"/>
      <c r="B26" s="10" t="s">
        <v>653</v>
      </c>
      <c r="C26" s="11">
        <v>45894</v>
      </c>
      <c r="D26" s="10" t="s">
        <v>655</v>
      </c>
      <c r="E26" s="11"/>
      <c r="F26" s="10"/>
      <c r="G26" s="10" t="s">
        <v>654</v>
      </c>
      <c r="H26" s="11"/>
      <c r="I26" s="12"/>
      <c r="J26" s="13">
        <v>3326562</v>
      </c>
      <c r="K26" s="13">
        <v>266125</v>
      </c>
      <c r="L26" s="13">
        <v>3592687</v>
      </c>
      <c r="M26" s="13">
        <v>0</v>
      </c>
      <c r="N26" s="13">
        <v>0</v>
      </c>
      <c r="O26" s="13">
        <v>0</v>
      </c>
      <c r="P26" s="13">
        <v>3592687</v>
      </c>
      <c r="Q26" s="59"/>
      <c r="R26" s="10"/>
      <c r="S26" s="10" t="s">
        <v>266</v>
      </c>
      <c r="T26" s="10"/>
      <c r="U26" s="10" t="s">
        <v>2</v>
      </c>
      <c r="V26" s="10"/>
      <c r="W26" s="10"/>
      <c r="X26" s="10"/>
      <c r="Y26" s="10"/>
      <c r="Z26" s="55"/>
      <c r="AA26" s="119">
        <f>+P26</f>
        <v>3592687</v>
      </c>
      <c r="AB26" s="26"/>
    </row>
    <row r="27" spans="1:28" s="67" customFormat="1" ht="18.95" customHeight="1" x14ac:dyDescent="0.2">
      <c r="A27" s="60" t="s">
        <v>656</v>
      </c>
      <c r="B27" s="61"/>
      <c r="C27" s="62"/>
      <c r="D27" s="61"/>
      <c r="E27" s="56"/>
      <c r="F27" s="61"/>
      <c r="G27" s="61"/>
      <c r="H27" s="56"/>
      <c r="I27" s="8">
        <v>0</v>
      </c>
      <c r="J27" s="9">
        <v>7233304</v>
      </c>
      <c r="K27" s="9">
        <v>578665</v>
      </c>
      <c r="L27" s="9">
        <v>7811969</v>
      </c>
      <c r="M27" s="9">
        <v>0</v>
      </c>
      <c r="N27" s="9">
        <v>0</v>
      </c>
      <c r="O27" s="9">
        <v>0</v>
      </c>
      <c r="P27" s="63">
        <f>SUM(P28:P31)</f>
        <v>6502491</v>
      </c>
      <c r="Q27" s="57"/>
      <c r="R27" s="55"/>
      <c r="S27" s="55"/>
      <c r="T27" s="55"/>
      <c r="U27" s="55"/>
      <c r="V27" s="55"/>
      <c r="W27" s="55"/>
      <c r="X27" s="55"/>
      <c r="Y27" s="64"/>
      <c r="Z27" s="64">
        <f>+P27-AA27</f>
        <v>0</v>
      </c>
      <c r="AA27" s="65">
        <f>SUM(AA28:AA31)</f>
        <v>6502491</v>
      </c>
      <c r="AB27" s="66"/>
    </row>
    <row r="28" spans="1:28" s="25" customFormat="1" ht="18.95" customHeight="1" outlineLevel="1" x14ac:dyDescent="0.2">
      <c r="A28" s="26"/>
      <c r="B28" s="10" t="s">
        <v>657</v>
      </c>
      <c r="C28" s="11">
        <v>45905</v>
      </c>
      <c r="D28" s="10" t="s">
        <v>659</v>
      </c>
      <c r="E28" s="11"/>
      <c r="F28" s="10"/>
      <c r="G28" s="10" t="s">
        <v>658</v>
      </c>
      <c r="H28" s="11"/>
      <c r="I28" s="12"/>
      <c r="J28" s="13">
        <v>1573116</v>
      </c>
      <c r="K28" s="13">
        <v>125849</v>
      </c>
      <c r="L28" s="13">
        <v>1698965</v>
      </c>
      <c r="M28" s="13">
        <v>0</v>
      </c>
      <c r="N28" s="13">
        <v>0</v>
      </c>
      <c r="O28" s="13">
        <v>0</v>
      </c>
      <c r="P28" s="13">
        <v>1698965</v>
      </c>
      <c r="Q28" s="59"/>
      <c r="R28" s="10"/>
      <c r="S28" s="10" t="s">
        <v>266</v>
      </c>
      <c r="T28" s="10" t="s">
        <v>514</v>
      </c>
      <c r="U28" s="10" t="s">
        <v>2</v>
      </c>
      <c r="V28" s="10"/>
      <c r="W28" s="10"/>
      <c r="X28" s="10"/>
      <c r="Y28" s="10"/>
      <c r="Z28" s="55"/>
      <c r="AA28" s="119">
        <f>+P28</f>
        <v>1698965</v>
      </c>
      <c r="AB28" s="26"/>
    </row>
    <row r="29" spans="1:28" s="25" customFormat="1" ht="18.95" customHeight="1" outlineLevel="1" x14ac:dyDescent="0.2">
      <c r="A29" s="26"/>
      <c r="B29" s="10" t="s">
        <v>660</v>
      </c>
      <c r="C29" s="11">
        <v>45905</v>
      </c>
      <c r="D29" s="10" t="s">
        <v>661</v>
      </c>
      <c r="E29" s="11"/>
      <c r="F29" s="10"/>
      <c r="G29" s="10" t="s">
        <v>662</v>
      </c>
      <c r="H29" s="11"/>
      <c r="I29" s="12"/>
      <c r="J29" s="13">
        <v>1638452</v>
      </c>
      <c r="K29" s="13">
        <v>131076</v>
      </c>
      <c r="L29" s="13">
        <v>1769528</v>
      </c>
      <c r="M29" s="13">
        <v>0</v>
      </c>
      <c r="N29" s="13">
        <v>0</v>
      </c>
      <c r="O29" s="13">
        <v>0</v>
      </c>
      <c r="P29" s="13">
        <v>1769528</v>
      </c>
      <c r="Q29" s="59"/>
      <c r="R29" s="10"/>
      <c r="S29" s="10" t="s">
        <v>266</v>
      </c>
      <c r="T29" s="10" t="s">
        <v>514</v>
      </c>
      <c r="U29" s="10" t="s">
        <v>2</v>
      </c>
      <c r="V29" s="10"/>
      <c r="W29" s="10"/>
      <c r="X29" s="10"/>
      <c r="Y29" s="10"/>
      <c r="Z29" s="55"/>
      <c r="AA29" s="119">
        <f>+P29</f>
        <v>1769528</v>
      </c>
      <c r="AB29" s="26"/>
    </row>
    <row r="30" spans="1:28" s="25" customFormat="1" ht="18.95" customHeight="1" outlineLevel="1" x14ac:dyDescent="0.2">
      <c r="A30" s="26"/>
      <c r="B30" s="10" t="s">
        <v>663</v>
      </c>
      <c r="C30" s="11">
        <v>45926</v>
      </c>
      <c r="D30" s="10" t="s">
        <v>664</v>
      </c>
      <c r="E30" s="11"/>
      <c r="F30" s="10"/>
      <c r="G30" s="10" t="s">
        <v>665</v>
      </c>
      <c r="H30" s="11"/>
      <c r="I30" s="12"/>
      <c r="J30" s="13">
        <v>1162882</v>
      </c>
      <c r="K30" s="13">
        <v>93031</v>
      </c>
      <c r="L30" s="13">
        <v>1255913</v>
      </c>
      <c r="M30" s="13">
        <v>0</v>
      </c>
      <c r="N30" s="13">
        <v>0</v>
      </c>
      <c r="O30" s="13">
        <v>0</v>
      </c>
      <c r="P30" s="13">
        <v>1255913</v>
      </c>
      <c r="Q30" s="59"/>
      <c r="R30" s="10"/>
      <c r="S30" s="10" t="s">
        <v>266</v>
      </c>
      <c r="T30" s="10"/>
      <c r="U30" s="10" t="s">
        <v>496</v>
      </c>
      <c r="V30" s="10"/>
      <c r="W30" s="10"/>
      <c r="X30" s="10"/>
      <c r="Y30" s="10"/>
      <c r="Z30" s="55"/>
      <c r="AA30" s="119">
        <f>+P30</f>
        <v>1255913</v>
      </c>
      <c r="AB30" s="26"/>
    </row>
    <row r="31" spans="1:28" s="25" customFormat="1" ht="18.95" customHeight="1" outlineLevel="1" x14ac:dyDescent="0.2">
      <c r="A31" s="26"/>
      <c r="B31" s="10" t="s">
        <v>666</v>
      </c>
      <c r="C31" s="11">
        <v>45905</v>
      </c>
      <c r="D31" s="10" t="s">
        <v>667</v>
      </c>
      <c r="E31" s="11"/>
      <c r="F31" s="10"/>
      <c r="G31" s="10" t="s">
        <v>668</v>
      </c>
      <c r="H31" s="11"/>
      <c r="I31" s="12"/>
      <c r="J31" s="13">
        <v>1646375</v>
      </c>
      <c r="K31" s="13">
        <v>131710</v>
      </c>
      <c r="L31" s="13">
        <v>1778085</v>
      </c>
      <c r="M31" s="13">
        <v>0</v>
      </c>
      <c r="N31" s="13">
        <v>0</v>
      </c>
      <c r="O31" s="13">
        <v>0</v>
      </c>
      <c r="P31" s="13">
        <v>1778085</v>
      </c>
      <c r="Q31" s="59"/>
      <c r="R31" s="10"/>
      <c r="S31" s="10" t="s">
        <v>266</v>
      </c>
      <c r="T31" s="10" t="s">
        <v>514</v>
      </c>
      <c r="U31" s="10" t="s">
        <v>2</v>
      </c>
      <c r="V31" s="10"/>
      <c r="W31" s="10"/>
      <c r="X31" s="10"/>
      <c r="Y31" s="10"/>
      <c r="Z31" s="55"/>
      <c r="AA31" s="119">
        <f>+P31</f>
        <v>1778085</v>
      </c>
      <c r="AB31" s="26"/>
    </row>
    <row r="32" spans="1:28" s="67" customFormat="1" ht="18.95" customHeight="1" x14ac:dyDescent="0.2">
      <c r="A32" s="60" t="s">
        <v>669</v>
      </c>
      <c r="B32" s="61"/>
      <c r="C32" s="62"/>
      <c r="D32" s="61"/>
      <c r="E32" s="56"/>
      <c r="F32" s="61"/>
      <c r="G32" s="61"/>
      <c r="H32" s="56"/>
      <c r="I32" s="8">
        <v>0</v>
      </c>
      <c r="J32" s="9">
        <v>8470538</v>
      </c>
      <c r="K32" s="9">
        <v>106594</v>
      </c>
      <c r="L32" s="9">
        <v>8577132</v>
      </c>
      <c r="M32" s="9">
        <v>0</v>
      </c>
      <c r="N32" s="9">
        <v>0</v>
      </c>
      <c r="O32" s="9">
        <v>0</v>
      </c>
      <c r="P32" s="63">
        <f>SUM(P33:P34)</f>
        <v>6781236</v>
      </c>
      <c r="Q32" s="57"/>
      <c r="R32" s="55"/>
      <c r="S32" s="55"/>
      <c r="T32" s="55"/>
      <c r="U32" s="55"/>
      <c r="V32" s="55"/>
      <c r="W32" s="55"/>
      <c r="X32" s="55"/>
      <c r="Y32" s="64"/>
      <c r="Z32" s="64">
        <f>+P32-AA32</f>
        <v>2471237</v>
      </c>
      <c r="AA32" s="65">
        <v>4309999</v>
      </c>
      <c r="AB32" s="66"/>
    </row>
    <row r="33" spans="1:28" s="122" customFormat="1" ht="18.95" customHeight="1" outlineLevel="1" x14ac:dyDescent="0.2">
      <c r="A33" s="120"/>
      <c r="B33" s="114" t="s">
        <v>670</v>
      </c>
      <c r="C33" s="115">
        <v>45657</v>
      </c>
      <c r="D33" s="114" t="s">
        <v>275</v>
      </c>
      <c r="E33" s="11">
        <v>45657</v>
      </c>
      <c r="F33" s="114" t="s">
        <v>275</v>
      </c>
      <c r="G33" s="114" t="s">
        <v>174</v>
      </c>
      <c r="H33" s="11">
        <v>45657</v>
      </c>
      <c r="I33" s="12">
        <v>0</v>
      </c>
      <c r="J33" s="13">
        <v>7138111</v>
      </c>
      <c r="K33" s="13">
        <v>0</v>
      </c>
      <c r="L33" s="13">
        <v>7138111</v>
      </c>
      <c r="M33" s="13">
        <v>0</v>
      </c>
      <c r="N33" s="13">
        <v>0</v>
      </c>
      <c r="O33" s="13">
        <v>0</v>
      </c>
      <c r="P33" s="13">
        <v>5910286</v>
      </c>
      <c r="Q33" s="59">
        <v>273</v>
      </c>
      <c r="R33" s="10" t="s">
        <v>467</v>
      </c>
      <c r="S33" s="10" t="s">
        <v>266</v>
      </c>
      <c r="T33" s="10"/>
      <c r="U33" s="10" t="s">
        <v>416</v>
      </c>
      <c r="V33" s="10"/>
      <c r="W33" s="10"/>
      <c r="X33" s="10"/>
      <c r="Y33" s="10"/>
      <c r="Z33" s="55"/>
      <c r="AA33" s="121">
        <f>+AA32-AA34</f>
        <v>3439049</v>
      </c>
      <c r="AB33" s="120"/>
    </row>
    <row r="34" spans="1:28" s="122" customFormat="1" ht="18.95" customHeight="1" outlineLevel="1" x14ac:dyDescent="0.2">
      <c r="A34" s="120"/>
      <c r="B34" s="114" t="s">
        <v>671</v>
      </c>
      <c r="C34" s="115">
        <v>45701</v>
      </c>
      <c r="D34" s="114" t="s">
        <v>672</v>
      </c>
      <c r="E34" s="11"/>
      <c r="F34" s="114" t="s">
        <v>673</v>
      </c>
      <c r="G34" s="114" t="s">
        <v>674</v>
      </c>
      <c r="H34" s="11"/>
      <c r="I34" s="12"/>
      <c r="J34" s="13"/>
      <c r="K34" s="13"/>
      <c r="L34" s="13"/>
      <c r="M34" s="13"/>
      <c r="N34" s="13"/>
      <c r="O34" s="13"/>
      <c r="P34" s="18">
        <v>870950</v>
      </c>
      <c r="Q34" s="59"/>
      <c r="R34" s="10"/>
      <c r="S34" s="10"/>
      <c r="T34" s="10"/>
      <c r="U34" s="10"/>
      <c r="V34" s="10"/>
      <c r="W34" s="10"/>
      <c r="X34" s="10"/>
      <c r="Y34" s="10"/>
      <c r="Z34" s="55"/>
      <c r="AA34" s="121">
        <f>+P34</f>
        <v>870950</v>
      </c>
      <c r="AB34" s="120"/>
    </row>
    <row r="35" spans="1:28" s="67" customFormat="1" ht="18.95" customHeight="1" x14ac:dyDescent="0.2">
      <c r="A35" s="60" t="s">
        <v>675</v>
      </c>
      <c r="B35" s="61"/>
      <c r="C35" s="62"/>
      <c r="D35" s="61"/>
      <c r="E35" s="56"/>
      <c r="F35" s="61"/>
      <c r="G35" s="61"/>
      <c r="H35" s="56"/>
      <c r="I35" s="8">
        <v>0</v>
      </c>
      <c r="J35" s="9">
        <v>9537317</v>
      </c>
      <c r="K35" s="9">
        <v>762985</v>
      </c>
      <c r="L35" s="9">
        <v>10300302</v>
      </c>
      <c r="M35" s="9">
        <v>0</v>
      </c>
      <c r="N35" s="9">
        <v>0</v>
      </c>
      <c r="O35" s="9">
        <v>0</v>
      </c>
      <c r="P35" s="63">
        <v>10300302</v>
      </c>
      <c r="Q35" s="57"/>
      <c r="R35" s="55"/>
      <c r="S35" s="55"/>
      <c r="T35" s="55"/>
      <c r="U35" s="55"/>
      <c r="V35" s="55"/>
      <c r="W35" s="55"/>
      <c r="X35" s="55"/>
      <c r="Y35" s="64"/>
      <c r="Z35" s="64">
        <f>+P35-AA35</f>
        <v>5471862</v>
      </c>
      <c r="AA35" s="65">
        <f>SUM(AA36:AA38)</f>
        <v>4828440</v>
      </c>
      <c r="AB35" s="66"/>
    </row>
    <row r="36" spans="1:28" s="118" customFormat="1" ht="18.95" customHeight="1" outlineLevel="1" x14ac:dyDescent="0.2">
      <c r="A36" s="116"/>
      <c r="B36" s="112" t="s">
        <v>676</v>
      </c>
      <c r="C36" s="113">
        <v>45853</v>
      </c>
      <c r="D36" s="112" t="s">
        <v>678</v>
      </c>
      <c r="E36" s="11"/>
      <c r="F36" s="112"/>
      <c r="G36" s="112" t="s">
        <v>677</v>
      </c>
      <c r="H36" s="11"/>
      <c r="I36" s="12"/>
      <c r="J36" s="13">
        <v>1463622</v>
      </c>
      <c r="K36" s="13">
        <v>117090</v>
      </c>
      <c r="L36" s="13">
        <v>1580712</v>
      </c>
      <c r="M36" s="13">
        <v>0</v>
      </c>
      <c r="N36" s="13">
        <v>0</v>
      </c>
      <c r="O36" s="13">
        <v>0</v>
      </c>
      <c r="P36" s="13">
        <v>1580712</v>
      </c>
      <c r="Q36" s="59"/>
      <c r="R36" s="10"/>
      <c r="S36" s="10" t="s">
        <v>266</v>
      </c>
      <c r="T36" s="10" t="s">
        <v>64</v>
      </c>
      <c r="U36" s="10" t="s">
        <v>2</v>
      </c>
      <c r="V36" s="10"/>
      <c r="W36" s="10"/>
      <c r="X36" s="10"/>
      <c r="Y36" s="10"/>
      <c r="Z36" s="55"/>
      <c r="AA36" s="117">
        <f>+P36</f>
        <v>1580712</v>
      </c>
      <c r="AB36" s="116"/>
    </row>
    <row r="37" spans="1:28" s="25" customFormat="1" ht="18.95" customHeight="1" outlineLevel="1" x14ac:dyDescent="0.2">
      <c r="A37" s="26"/>
      <c r="B37" s="10" t="s">
        <v>676</v>
      </c>
      <c r="C37" s="11">
        <v>45877</v>
      </c>
      <c r="D37" s="10" t="s">
        <v>679</v>
      </c>
      <c r="E37" s="11"/>
      <c r="F37" s="10"/>
      <c r="G37" s="10" t="s">
        <v>680</v>
      </c>
      <c r="H37" s="11"/>
      <c r="I37" s="12"/>
      <c r="J37" s="13">
        <v>1511038</v>
      </c>
      <c r="K37" s="13">
        <v>120883</v>
      </c>
      <c r="L37" s="13">
        <v>1631921</v>
      </c>
      <c r="M37" s="13">
        <v>0</v>
      </c>
      <c r="N37" s="13">
        <v>0</v>
      </c>
      <c r="O37" s="13">
        <v>0</v>
      </c>
      <c r="P37" s="13">
        <v>1631921</v>
      </c>
      <c r="Q37" s="59"/>
      <c r="R37" s="10"/>
      <c r="S37" s="10" t="s">
        <v>266</v>
      </c>
      <c r="T37" s="10" t="s">
        <v>538</v>
      </c>
      <c r="U37" s="10" t="s">
        <v>2</v>
      </c>
      <c r="V37" s="10"/>
      <c r="W37" s="10"/>
      <c r="X37" s="10"/>
      <c r="Y37" s="10"/>
      <c r="Z37" s="55"/>
      <c r="AA37" s="119">
        <f>+P37</f>
        <v>1631921</v>
      </c>
      <c r="AB37" s="26"/>
    </row>
    <row r="38" spans="1:28" s="25" customFormat="1" ht="18.95" customHeight="1" outlineLevel="1" x14ac:dyDescent="0.2">
      <c r="A38" s="26"/>
      <c r="B38" s="10" t="s">
        <v>676</v>
      </c>
      <c r="C38" s="11">
        <v>45905</v>
      </c>
      <c r="D38" s="10" t="s">
        <v>681</v>
      </c>
      <c r="E38" s="11"/>
      <c r="F38" s="10"/>
      <c r="G38" s="10" t="s">
        <v>680</v>
      </c>
      <c r="H38" s="11"/>
      <c r="I38" s="12"/>
      <c r="J38" s="13">
        <v>1496118</v>
      </c>
      <c r="K38" s="13">
        <v>119689</v>
      </c>
      <c r="L38" s="13">
        <v>1615807</v>
      </c>
      <c r="M38" s="13">
        <v>0</v>
      </c>
      <c r="N38" s="13">
        <v>0</v>
      </c>
      <c r="O38" s="13">
        <v>0</v>
      </c>
      <c r="P38" s="13">
        <v>1615807</v>
      </c>
      <c r="Q38" s="59"/>
      <c r="R38" s="10"/>
      <c r="S38" s="10" t="s">
        <v>266</v>
      </c>
      <c r="T38" s="10" t="s">
        <v>538</v>
      </c>
      <c r="U38" s="10" t="s">
        <v>2</v>
      </c>
      <c r="V38" s="10"/>
      <c r="W38" s="10"/>
      <c r="X38" s="10"/>
      <c r="Y38" s="10"/>
      <c r="Z38" s="55"/>
      <c r="AA38" s="119">
        <f>+P38</f>
        <v>1615807</v>
      </c>
      <c r="AB38" s="26"/>
    </row>
    <row r="39" spans="1:28" s="67" customFormat="1" ht="18.95" customHeight="1" x14ac:dyDescent="0.2">
      <c r="A39" s="60" t="s">
        <v>682</v>
      </c>
      <c r="B39" s="61"/>
      <c r="C39" s="62"/>
      <c r="D39" s="61"/>
      <c r="E39" s="56"/>
      <c r="F39" s="61"/>
      <c r="G39" s="61"/>
      <c r="H39" s="56"/>
      <c r="I39" s="8">
        <v>0</v>
      </c>
      <c r="J39" s="9">
        <v>4768768</v>
      </c>
      <c r="K39" s="9">
        <v>381502</v>
      </c>
      <c r="L39" s="9">
        <v>5150270</v>
      </c>
      <c r="M39" s="9">
        <v>0</v>
      </c>
      <c r="N39" s="9">
        <v>0</v>
      </c>
      <c r="O39" s="9">
        <v>0</v>
      </c>
      <c r="P39" s="63">
        <f>SUM(P40:P42)</f>
        <v>2221740</v>
      </c>
      <c r="Q39" s="57"/>
      <c r="R39" s="55"/>
      <c r="S39" s="55"/>
      <c r="T39" s="55"/>
      <c r="U39" s="55"/>
      <c r="V39" s="55"/>
      <c r="W39" s="55"/>
      <c r="X39" s="55"/>
      <c r="Y39" s="64"/>
      <c r="Z39" s="64">
        <f>+P39-AA39</f>
        <v>0</v>
      </c>
      <c r="AA39" s="65">
        <f>SUM(AA40:AA42)</f>
        <v>2221740</v>
      </c>
      <c r="AB39" s="66"/>
    </row>
    <row r="40" spans="1:28" s="122" customFormat="1" ht="48.2" customHeight="1" outlineLevel="1" x14ac:dyDescent="0.2">
      <c r="A40" s="120"/>
      <c r="B40" s="114" t="s">
        <v>683</v>
      </c>
      <c r="C40" s="115">
        <v>45665</v>
      </c>
      <c r="D40" s="114" t="s">
        <v>684</v>
      </c>
      <c r="E40" s="11"/>
      <c r="F40" s="114"/>
      <c r="G40" s="114" t="s">
        <v>685</v>
      </c>
      <c r="H40" s="11"/>
      <c r="I40" s="12"/>
      <c r="J40" s="13">
        <v>574805</v>
      </c>
      <c r="K40" s="13">
        <v>45984</v>
      </c>
      <c r="L40" s="13">
        <v>620789</v>
      </c>
      <c r="M40" s="13">
        <v>0</v>
      </c>
      <c r="N40" s="13">
        <v>0</v>
      </c>
      <c r="O40" s="13">
        <v>0</v>
      </c>
      <c r="P40" s="13">
        <v>620789</v>
      </c>
      <c r="Q40" s="59"/>
      <c r="R40" s="10"/>
      <c r="S40" s="10" t="s">
        <v>266</v>
      </c>
      <c r="T40" s="10" t="s">
        <v>538</v>
      </c>
      <c r="U40" s="10" t="s">
        <v>2</v>
      </c>
      <c r="V40" s="10"/>
      <c r="W40" s="10"/>
      <c r="X40" s="10"/>
      <c r="Y40" s="10"/>
      <c r="Z40" s="55"/>
      <c r="AA40" s="121">
        <f>+P40</f>
        <v>620789</v>
      </c>
      <c r="AB40" s="124" t="s">
        <v>829</v>
      </c>
    </row>
    <row r="41" spans="1:28" s="25" customFormat="1" ht="18.95" customHeight="1" outlineLevel="1" x14ac:dyDescent="0.2">
      <c r="A41" s="26"/>
      <c r="B41" s="10" t="s">
        <v>683</v>
      </c>
      <c r="C41" s="11">
        <v>45903</v>
      </c>
      <c r="D41" s="10" t="s">
        <v>687</v>
      </c>
      <c r="E41" s="11"/>
      <c r="F41" s="10"/>
      <c r="G41" s="10" t="s">
        <v>686</v>
      </c>
      <c r="H41" s="11"/>
      <c r="I41" s="12"/>
      <c r="J41" s="13">
        <v>901497</v>
      </c>
      <c r="K41" s="13">
        <v>72120</v>
      </c>
      <c r="L41" s="13">
        <v>973617</v>
      </c>
      <c r="M41" s="13">
        <v>0</v>
      </c>
      <c r="N41" s="13">
        <v>0</v>
      </c>
      <c r="O41" s="13">
        <v>0</v>
      </c>
      <c r="P41" s="13">
        <v>973617</v>
      </c>
      <c r="Q41" s="59"/>
      <c r="R41" s="10"/>
      <c r="S41" s="10" t="s">
        <v>266</v>
      </c>
      <c r="T41" s="10" t="s">
        <v>538</v>
      </c>
      <c r="U41" s="10" t="s">
        <v>2</v>
      </c>
      <c r="V41" s="10"/>
      <c r="W41" s="10"/>
      <c r="X41" s="10"/>
      <c r="Y41" s="10"/>
      <c r="Z41" s="55"/>
      <c r="AA41" s="119">
        <f>+P41</f>
        <v>973617</v>
      </c>
      <c r="AB41" s="26"/>
    </row>
    <row r="42" spans="1:28" s="25" customFormat="1" ht="18.95" customHeight="1" outlineLevel="1" x14ac:dyDescent="0.2">
      <c r="A42" s="26"/>
      <c r="B42" s="19" t="s">
        <v>683</v>
      </c>
      <c r="C42" s="20">
        <v>45929</v>
      </c>
      <c r="D42" s="19" t="s">
        <v>688</v>
      </c>
      <c r="E42" s="11"/>
      <c r="F42" s="10"/>
      <c r="G42" s="19" t="s">
        <v>689</v>
      </c>
      <c r="H42" s="11"/>
      <c r="I42" s="12"/>
      <c r="J42" s="13"/>
      <c r="K42" s="13"/>
      <c r="L42" s="13"/>
      <c r="M42" s="13"/>
      <c r="N42" s="13"/>
      <c r="O42" s="13"/>
      <c r="P42" s="21">
        <v>627334</v>
      </c>
      <c r="Q42" s="59"/>
      <c r="R42" s="10"/>
      <c r="S42" s="10"/>
      <c r="T42" s="10"/>
      <c r="U42" s="10"/>
      <c r="V42" s="10"/>
      <c r="W42" s="10"/>
      <c r="X42" s="10"/>
      <c r="Y42" s="10"/>
      <c r="Z42" s="55"/>
      <c r="AA42" s="119">
        <f>+P42</f>
        <v>627334</v>
      </c>
      <c r="AB42" s="26"/>
    </row>
    <row r="43" spans="1:28" s="67" customFormat="1" ht="18.95" customHeight="1" x14ac:dyDescent="0.2">
      <c r="A43" s="60" t="s">
        <v>690</v>
      </c>
      <c r="B43" s="61"/>
      <c r="C43" s="62"/>
      <c r="D43" s="61"/>
      <c r="E43" s="56"/>
      <c r="F43" s="61"/>
      <c r="G43" s="61"/>
      <c r="H43" s="56"/>
      <c r="I43" s="8">
        <v>0</v>
      </c>
      <c r="J43" s="9">
        <v>1891105</v>
      </c>
      <c r="K43" s="9">
        <v>151288</v>
      </c>
      <c r="L43" s="9">
        <v>2042393</v>
      </c>
      <c r="M43" s="9">
        <v>0</v>
      </c>
      <c r="N43" s="9">
        <v>0</v>
      </c>
      <c r="O43" s="9">
        <v>0</v>
      </c>
      <c r="P43" s="63">
        <v>2042393</v>
      </c>
      <c r="Q43" s="57"/>
      <c r="R43" s="55"/>
      <c r="S43" s="55"/>
      <c r="T43" s="55"/>
      <c r="U43" s="55"/>
      <c r="V43" s="55"/>
      <c r="W43" s="55"/>
      <c r="X43" s="55"/>
      <c r="Y43" s="64"/>
      <c r="Z43" s="64">
        <f>+P43-AA43</f>
        <v>0</v>
      </c>
      <c r="AA43" s="65">
        <f>SUM(AA44:AA45)</f>
        <v>2042393</v>
      </c>
      <c r="AB43" s="66"/>
    </row>
    <row r="44" spans="1:28" s="122" customFormat="1" ht="18.95" customHeight="1" outlineLevel="1" x14ac:dyDescent="0.2">
      <c r="A44" s="120"/>
      <c r="B44" s="114" t="s">
        <v>691</v>
      </c>
      <c r="C44" s="115">
        <v>45729</v>
      </c>
      <c r="D44" s="114" t="s">
        <v>692</v>
      </c>
      <c r="E44" s="11"/>
      <c r="F44" s="114"/>
      <c r="G44" s="114" t="s">
        <v>693</v>
      </c>
      <c r="H44" s="11"/>
      <c r="I44" s="12"/>
      <c r="J44" s="13">
        <v>891001</v>
      </c>
      <c r="K44" s="13">
        <v>71280</v>
      </c>
      <c r="L44" s="13">
        <v>962281</v>
      </c>
      <c r="M44" s="13">
        <v>0</v>
      </c>
      <c r="N44" s="13">
        <v>0</v>
      </c>
      <c r="O44" s="13">
        <v>0</v>
      </c>
      <c r="P44" s="13">
        <v>962281</v>
      </c>
      <c r="Q44" s="59"/>
      <c r="R44" s="10"/>
      <c r="S44" s="10" t="s">
        <v>266</v>
      </c>
      <c r="T44" s="10" t="s">
        <v>64</v>
      </c>
      <c r="U44" s="10" t="s">
        <v>2</v>
      </c>
      <c r="V44" s="10"/>
      <c r="W44" s="10"/>
      <c r="X44" s="10"/>
      <c r="Y44" s="10"/>
      <c r="Z44" s="55"/>
      <c r="AA44" s="121">
        <f>+P44</f>
        <v>962281</v>
      </c>
      <c r="AB44" s="120"/>
    </row>
    <row r="45" spans="1:28" s="25" customFormat="1" ht="18.95" customHeight="1" outlineLevel="1" x14ac:dyDescent="0.2">
      <c r="A45" s="26"/>
      <c r="B45" s="10" t="s">
        <v>691</v>
      </c>
      <c r="C45" s="11">
        <v>45875</v>
      </c>
      <c r="D45" s="10" t="s">
        <v>694</v>
      </c>
      <c r="E45" s="11"/>
      <c r="F45" s="10"/>
      <c r="G45" s="10" t="s">
        <v>693</v>
      </c>
      <c r="H45" s="11"/>
      <c r="I45" s="12"/>
      <c r="J45" s="13">
        <v>1000104</v>
      </c>
      <c r="K45" s="13">
        <v>80008</v>
      </c>
      <c r="L45" s="13">
        <v>1080112</v>
      </c>
      <c r="M45" s="13">
        <v>0</v>
      </c>
      <c r="N45" s="13">
        <v>0</v>
      </c>
      <c r="O45" s="13">
        <v>0</v>
      </c>
      <c r="P45" s="13">
        <v>1080112</v>
      </c>
      <c r="Q45" s="59"/>
      <c r="R45" s="10"/>
      <c r="S45" s="10" t="s">
        <v>266</v>
      </c>
      <c r="T45" s="10" t="s">
        <v>64</v>
      </c>
      <c r="U45" s="10" t="s">
        <v>2</v>
      </c>
      <c r="V45" s="10"/>
      <c r="W45" s="10"/>
      <c r="X45" s="10"/>
      <c r="Y45" s="10"/>
      <c r="Z45" s="55"/>
      <c r="AA45" s="119">
        <f>+P45</f>
        <v>1080112</v>
      </c>
      <c r="AB45" s="26"/>
    </row>
    <row r="46" spans="1:28" s="67" customFormat="1" ht="18.95" customHeight="1" x14ac:dyDescent="0.2">
      <c r="A46" s="60" t="s">
        <v>695</v>
      </c>
      <c r="B46" s="61"/>
      <c r="C46" s="62"/>
      <c r="D46" s="61"/>
      <c r="E46" s="56"/>
      <c r="F46" s="61"/>
      <c r="G46" s="61"/>
      <c r="H46" s="56"/>
      <c r="I46" s="8">
        <v>0</v>
      </c>
      <c r="J46" s="9">
        <v>6673337</v>
      </c>
      <c r="K46" s="9">
        <v>533867</v>
      </c>
      <c r="L46" s="9">
        <v>7207204</v>
      </c>
      <c r="M46" s="9">
        <v>0</v>
      </c>
      <c r="N46" s="9">
        <v>0</v>
      </c>
      <c r="O46" s="9">
        <v>0</v>
      </c>
      <c r="P46" s="63">
        <v>7207204</v>
      </c>
      <c r="Q46" s="57"/>
      <c r="R46" s="55"/>
      <c r="S46" s="55"/>
      <c r="T46" s="55"/>
      <c r="U46" s="55"/>
      <c r="V46" s="55"/>
      <c r="W46" s="55"/>
      <c r="X46" s="55"/>
      <c r="Y46" s="64"/>
      <c r="Z46" s="64">
        <f>+P46-AA46</f>
        <v>4045323</v>
      </c>
      <c r="AA46" s="65">
        <f>SUM(AA47:AA49)</f>
        <v>3161881</v>
      </c>
      <c r="AB46" s="66"/>
    </row>
    <row r="47" spans="1:28" s="118" customFormat="1" ht="18.95" customHeight="1" outlineLevel="1" x14ac:dyDescent="0.2">
      <c r="A47" s="116"/>
      <c r="B47" s="112" t="s">
        <v>696</v>
      </c>
      <c r="C47" s="113">
        <v>45853</v>
      </c>
      <c r="D47" s="112" t="s">
        <v>698</v>
      </c>
      <c r="E47" s="11"/>
      <c r="F47" s="112"/>
      <c r="G47" s="112" t="s">
        <v>697</v>
      </c>
      <c r="H47" s="11"/>
      <c r="I47" s="12"/>
      <c r="J47" s="13">
        <v>1378413</v>
      </c>
      <c r="K47" s="13">
        <v>110273</v>
      </c>
      <c r="L47" s="13">
        <v>1488686</v>
      </c>
      <c r="M47" s="13">
        <v>0</v>
      </c>
      <c r="N47" s="13">
        <v>0</v>
      </c>
      <c r="O47" s="13">
        <v>0</v>
      </c>
      <c r="P47" s="13">
        <v>1488686</v>
      </c>
      <c r="Q47" s="59"/>
      <c r="R47" s="10"/>
      <c r="S47" s="10" t="s">
        <v>266</v>
      </c>
      <c r="T47" s="10" t="s">
        <v>64</v>
      </c>
      <c r="U47" s="10" t="s">
        <v>2</v>
      </c>
      <c r="V47" s="10"/>
      <c r="W47" s="10"/>
      <c r="X47" s="10"/>
      <c r="Y47" s="10"/>
      <c r="Z47" s="55"/>
      <c r="AA47" s="117">
        <f>+P47</f>
        <v>1488686</v>
      </c>
      <c r="AB47" s="123"/>
    </row>
    <row r="48" spans="1:28" s="25" customFormat="1" ht="18.95" customHeight="1" outlineLevel="1" x14ac:dyDescent="0.2">
      <c r="A48" s="26"/>
      <c r="B48" s="10" t="s">
        <v>696</v>
      </c>
      <c r="C48" s="11">
        <v>45877</v>
      </c>
      <c r="D48" s="10" t="s">
        <v>699</v>
      </c>
      <c r="E48" s="11"/>
      <c r="F48" s="10"/>
      <c r="G48" s="10" t="s">
        <v>697</v>
      </c>
      <c r="H48" s="11"/>
      <c r="I48" s="12"/>
      <c r="J48" s="13">
        <v>1020120</v>
      </c>
      <c r="K48" s="13">
        <v>81610</v>
      </c>
      <c r="L48" s="13">
        <v>1101730</v>
      </c>
      <c r="M48" s="13">
        <v>0</v>
      </c>
      <c r="N48" s="13">
        <v>0</v>
      </c>
      <c r="O48" s="13">
        <v>0</v>
      </c>
      <c r="P48" s="13">
        <v>1101730</v>
      </c>
      <c r="Q48" s="59"/>
      <c r="R48" s="10"/>
      <c r="S48" s="10" t="s">
        <v>266</v>
      </c>
      <c r="T48" s="10" t="s">
        <v>64</v>
      </c>
      <c r="U48" s="10" t="s">
        <v>2</v>
      </c>
      <c r="V48" s="10"/>
      <c r="W48" s="10"/>
      <c r="X48" s="10"/>
      <c r="Y48" s="10"/>
      <c r="Z48" s="55"/>
      <c r="AA48" s="119">
        <f>+P48</f>
        <v>1101730</v>
      </c>
      <c r="AB48" s="26"/>
    </row>
    <row r="49" spans="1:28" s="25" customFormat="1" ht="18.95" customHeight="1" outlineLevel="1" x14ac:dyDescent="0.2">
      <c r="A49" s="26"/>
      <c r="B49" s="19" t="s">
        <v>696</v>
      </c>
      <c r="C49" s="20">
        <v>45905</v>
      </c>
      <c r="D49" s="19" t="s">
        <v>700</v>
      </c>
      <c r="E49" s="11"/>
      <c r="F49" s="10"/>
      <c r="G49" s="19" t="s">
        <v>697</v>
      </c>
      <c r="H49" s="11"/>
      <c r="I49" s="12"/>
      <c r="J49" s="13"/>
      <c r="K49" s="13"/>
      <c r="L49" s="13"/>
      <c r="M49" s="13"/>
      <c r="N49" s="13"/>
      <c r="O49" s="13"/>
      <c r="P49" s="21">
        <v>1973039</v>
      </c>
      <c r="Q49" s="59"/>
      <c r="R49" s="10"/>
      <c r="S49" s="10"/>
      <c r="T49" s="10"/>
      <c r="U49" s="10"/>
      <c r="V49" s="10"/>
      <c r="W49" s="10"/>
      <c r="X49" s="10"/>
      <c r="Y49" s="10"/>
      <c r="Z49" s="55"/>
      <c r="AA49" s="119">
        <v>571465</v>
      </c>
      <c r="AB49" s="26"/>
    </row>
    <row r="50" spans="1:28" s="67" customFormat="1" ht="18.95" customHeight="1" x14ac:dyDescent="0.2">
      <c r="A50" s="60" t="s">
        <v>701</v>
      </c>
      <c r="B50" s="61"/>
      <c r="C50" s="62"/>
      <c r="D50" s="61"/>
      <c r="E50" s="56"/>
      <c r="F50" s="61"/>
      <c r="G50" s="61"/>
      <c r="H50" s="56"/>
      <c r="I50" s="8">
        <v>0</v>
      </c>
      <c r="J50" s="9">
        <v>4236811</v>
      </c>
      <c r="K50" s="9">
        <v>338945</v>
      </c>
      <c r="L50" s="9">
        <v>4575756</v>
      </c>
      <c r="M50" s="9">
        <v>0</v>
      </c>
      <c r="N50" s="9">
        <v>0</v>
      </c>
      <c r="O50" s="9">
        <v>0</v>
      </c>
      <c r="P50" s="63">
        <v>4575756</v>
      </c>
      <c r="Q50" s="57"/>
      <c r="R50" s="55"/>
      <c r="S50" s="55"/>
      <c r="T50" s="55"/>
      <c r="U50" s="55"/>
      <c r="V50" s="55"/>
      <c r="W50" s="55"/>
      <c r="X50" s="55"/>
      <c r="Y50" s="64"/>
      <c r="Z50" s="64">
        <f>+P50-AA50</f>
        <v>3819401</v>
      </c>
      <c r="AA50" s="65">
        <f>SUM(AA51:AA51)</f>
        <v>756355</v>
      </c>
      <c r="AB50" s="66"/>
    </row>
    <row r="51" spans="1:28" s="25" customFormat="1" ht="18.95" customHeight="1" outlineLevel="1" x14ac:dyDescent="0.2">
      <c r="A51" s="26"/>
      <c r="B51" s="19" t="s">
        <v>702</v>
      </c>
      <c r="C51" s="20">
        <v>45927</v>
      </c>
      <c r="D51" s="19" t="s">
        <v>703</v>
      </c>
      <c r="E51" s="11"/>
      <c r="F51" s="10"/>
      <c r="G51" s="19" t="s">
        <v>704</v>
      </c>
      <c r="H51" s="11"/>
      <c r="I51" s="12"/>
      <c r="J51" s="13"/>
      <c r="K51" s="13"/>
      <c r="L51" s="13"/>
      <c r="M51" s="13"/>
      <c r="N51" s="13"/>
      <c r="O51" s="13"/>
      <c r="P51" s="21">
        <v>756355</v>
      </c>
      <c r="Q51" s="59"/>
      <c r="R51" s="10"/>
      <c r="S51" s="10"/>
      <c r="T51" s="10"/>
      <c r="U51" s="10"/>
      <c r="V51" s="10"/>
      <c r="W51" s="10"/>
      <c r="X51" s="10"/>
      <c r="Y51" s="10"/>
      <c r="Z51" s="55"/>
      <c r="AA51" s="119">
        <f>+P51</f>
        <v>756355</v>
      </c>
      <c r="AB51" s="26"/>
    </row>
    <row r="52" spans="1:28" s="67" customFormat="1" ht="18.95" customHeight="1" x14ac:dyDescent="0.2">
      <c r="A52" s="60" t="s">
        <v>705</v>
      </c>
      <c r="B52" s="61"/>
      <c r="C52" s="62"/>
      <c r="D52" s="61"/>
      <c r="E52" s="56"/>
      <c r="F52" s="61"/>
      <c r="G52" s="61"/>
      <c r="H52" s="56"/>
      <c r="I52" s="8">
        <v>0</v>
      </c>
      <c r="J52" s="9">
        <v>32436628</v>
      </c>
      <c r="K52" s="9">
        <v>2594931</v>
      </c>
      <c r="L52" s="9">
        <v>35031559</v>
      </c>
      <c r="M52" s="9">
        <v>0</v>
      </c>
      <c r="N52" s="9">
        <v>0</v>
      </c>
      <c r="O52" s="9">
        <v>0</v>
      </c>
      <c r="P52" s="63">
        <v>35031559</v>
      </c>
      <c r="Q52" s="57"/>
      <c r="R52" s="55"/>
      <c r="S52" s="55"/>
      <c r="T52" s="55"/>
      <c r="U52" s="55"/>
      <c r="V52" s="55"/>
      <c r="W52" s="55"/>
      <c r="X52" s="55"/>
      <c r="Y52" s="64"/>
      <c r="Z52" s="64">
        <f>+P52-AA52</f>
        <v>33860650</v>
      </c>
      <c r="AA52" s="65">
        <f>SUM(AA53:AA53)</f>
        <v>1170909</v>
      </c>
      <c r="AB52" s="66"/>
    </row>
    <row r="53" spans="1:28" s="25" customFormat="1" ht="18.95" customHeight="1" outlineLevel="1" x14ac:dyDescent="0.2">
      <c r="A53" s="26"/>
      <c r="B53" s="10" t="s">
        <v>706</v>
      </c>
      <c r="C53" s="11">
        <v>45884</v>
      </c>
      <c r="D53" s="10" t="s">
        <v>707</v>
      </c>
      <c r="E53" s="11"/>
      <c r="F53" s="10"/>
      <c r="G53" s="10" t="s">
        <v>708</v>
      </c>
      <c r="H53" s="11"/>
      <c r="I53" s="12"/>
      <c r="J53" s="13">
        <v>1084175</v>
      </c>
      <c r="K53" s="13">
        <v>86734</v>
      </c>
      <c r="L53" s="13">
        <v>1170909</v>
      </c>
      <c r="M53" s="13">
        <v>0</v>
      </c>
      <c r="N53" s="13">
        <v>0</v>
      </c>
      <c r="O53" s="13">
        <v>0</v>
      </c>
      <c r="P53" s="13">
        <v>1170909</v>
      </c>
      <c r="Q53" s="59"/>
      <c r="R53" s="10"/>
      <c r="S53" s="10" t="s">
        <v>266</v>
      </c>
      <c r="T53" s="10" t="s">
        <v>64</v>
      </c>
      <c r="U53" s="10" t="s">
        <v>2</v>
      </c>
      <c r="V53" s="10"/>
      <c r="W53" s="10"/>
      <c r="X53" s="10"/>
      <c r="Y53" s="10"/>
      <c r="Z53" s="55"/>
      <c r="AA53" s="119">
        <f>+P53</f>
        <v>1170909</v>
      </c>
      <c r="AB53" s="26"/>
    </row>
    <row r="54" spans="1:28" s="67" customFormat="1" ht="18.95" customHeight="1" x14ac:dyDescent="0.2">
      <c r="A54" s="60" t="s">
        <v>709</v>
      </c>
      <c r="B54" s="61"/>
      <c r="C54" s="62"/>
      <c r="D54" s="61"/>
      <c r="E54" s="56"/>
      <c r="F54" s="61"/>
      <c r="G54" s="61"/>
      <c r="H54" s="56"/>
      <c r="I54" s="8">
        <v>0</v>
      </c>
      <c r="J54" s="9">
        <v>6514365</v>
      </c>
      <c r="K54" s="9">
        <v>521150</v>
      </c>
      <c r="L54" s="9">
        <v>7035515</v>
      </c>
      <c r="M54" s="9">
        <v>0</v>
      </c>
      <c r="N54" s="9">
        <v>0</v>
      </c>
      <c r="O54" s="9">
        <v>0</v>
      </c>
      <c r="P54" s="63">
        <v>7035515</v>
      </c>
      <c r="Q54" s="57"/>
      <c r="R54" s="55"/>
      <c r="S54" s="55"/>
      <c r="T54" s="55"/>
      <c r="U54" s="55"/>
      <c r="V54" s="55"/>
      <c r="W54" s="55"/>
      <c r="X54" s="55"/>
      <c r="Y54" s="64"/>
      <c r="Z54" s="64">
        <f>+P54-AA54</f>
        <v>6241637</v>
      </c>
      <c r="AA54" s="65">
        <f>SUM(AA55:AA55)</f>
        <v>793878</v>
      </c>
      <c r="AB54" s="66"/>
    </row>
    <row r="55" spans="1:28" s="118" customFormat="1" ht="18.95" customHeight="1" outlineLevel="1" x14ac:dyDescent="0.2">
      <c r="A55" s="116"/>
      <c r="B55" s="112" t="s">
        <v>710</v>
      </c>
      <c r="C55" s="113">
        <v>45862</v>
      </c>
      <c r="D55" s="112" t="s">
        <v>712</v>
      </c>
      <c r="E55" s="11"/>
      <c r="F55" s="112"/>
      <c r="G55" s="112" t="s">
        <v>711</v>
      </c>
      <c r="H55" s="11"/>
      <c r="I55" s="12"/>
      <c r="J55" s="13">
        <v>735072</v>
      </c>
      <c r="K55" s="13">
        <v>58806</v>
      </c>
      <c r="L55" s="13">
        <v>793878</v>
      </c>
      <c r="M55" s="13">
        <v>0</v>
      </c>
      <c r="N55" s="13">
        <v>0</v>
      </c>
      <c r="O55" s="13">
        <v>0</v>
      </c>
      <c r="P55" s="13">
        <v>793878</v>
      </c>
      <c r="Q55" s="59"/>
      <c r="R55" s="10"/>
      <c r="S55" s="10" t="s">
        <v>266</v>
      </c>
      <c r="T55" s="10" t="s">
        <v>64</v>
      </c>
      <c r="U55" s="10" t="s">
        <v>2</v>
      </c>
      <c r="V55" s="10"/>
      <c r="W55" s="10"/>
      <c r="X55" s="10"/>
      <c r="Y55" s="10"/>
      <c r="Z55" s="55"/>
      <c r="AA55" s="117">
        <f>+P55</f>
        <v>793878</v>
      </c>
      <c r="AB55" s="116"/>
    </row>
    <row r="56" spans="1:28" s="67" customFormat="1" ht="18.95" customHeight="1" x14ac:dyDescent="0.2">
      <c r="A56" s="60" t="s">
        <v>714</v>
      </c>
      <c r="B56" s="61"/>
      <c r="C56" s="62"/>
      <c r="D56" s="61"/>
      <c r="E56" s="56"/>
      <c r="F56" s="61"/>
      <c r="G56" s="61"/>
      <c r="H56" s="56"/>
      <c r="I56" s="8">
        <v>0</v>
      </c>
      <c r="J56" s="9">
        <v>11737533</v>
      </c>
      <c r="K56" s="9">
        <v>939003</v>
      </c>
      <c r="L56" s="9">
        <v>12676536</v>
      </c>
      <c r="M56" s="9">
        <v>0</v>
      </c>
      <c r="N56" s="9">
        <v>0</v>
      </c>
      <c r="O56" s="9">
        <v>0</v>
      </c>
      <c r="P56" s="63">
        <v>12676536</v>
      </c>
      <c r="Q56" s="57"/>
      <c r="R56" s="55"/>
      <c r="S56" s="55"/>
      <c r="T56" s="55"/>
      <c r="U56" s="55"/>
      <c r="V56" s="55"/>
      <c r="W56" s="55"/>
      <c r="X56" s="55"/>
      <c r="Y56" s="64"/>
      <c r="Z56" s="64">
        <f>+P56-AA56</f>
        <v>9731015</v>
      </c>
      <c r="AA56" s="65">
        <f>SUM(AA57:AA58)</f>
        <v>2945521</v>
      </c>
      <c r="AB56" s="66"/>
    </row>
    <row r="57" spans="1:28" s="25" customFormat="1" ht="18.95" customHeight="1" outlineLevel="1" x14ac:dyDescent="0.2">
      <c r="A57" s="26"/>
      <c r="B57" s="10" t="s">
        <v>715</v>
      </c>
      <c r="C57" s="11">
        <v>45905</v>
      </c>
      <c r="D57" s="10" t="s">
        <v>716</v>
      </c>
      <c r="E57" s="11"/>
      <c r="F57" s="10"/>
      <c r="G57" s="10" t="s">
        <v>717</v>
      </c>
      <c r="H57" s="11"/>
      <c r="I57" s="12"/>
      <c r="J57" s="13">
        <v>1650150</v>
      </c>
      <c r="K57" s="13">
        <v>132012</v>
      </c>
      <c r="L57" s="13">
        <v>1782162</v>
      </c>
      <c r="M57" s="13">
        <v>0</v>
      </c>
      <c r="N57" s="13">
        <v>0</v>
      </c>
      <c r="O57" s="13">
        <v>0</v>
      </c>
      <c r="P57" s="13">
        <v>1782162</v>
      </c>
      <c r="Q57" s="59"/>
      <c r="R57" s="10"/>
      <c r="S57" s="10" t="s">
        <v>266</v>
      </c>
      <c r="T57" s="10" t="s">
        <v>538</v>
      </c>
      <c r="U57" s="10" t="s">
        <v>2</v>
      </c>
      <c r="V57" s="10"/>
      <c r="W57" s="10"/>
      <c r="X57" s="10"/>
      <c r="Y57" s="10"/>
      <c r="Z57" s="55"/>
      <c r="AA57" s="119">
        <f>+P57</f>
        <v>1782162</v>
      </c>
      <c r="AB57" s="26"/>
    </row>
    <row r="58" spans="1:28" s="25" customFormat="1" ht="18.95" customHeight="1" outlineLevel="1" x14ac:dyDescent="0.2">
      <c r="A58" s="26"/>
      <c r="B58" s="19" t="s">
        <v>715</v>
      </c>
      <c r="C58" s="20">
        <v>45929</v>
      </c>
      <c r="D58" s="19" t="s">
        <v>718</v>
      </c>
      <c r="E58" s="11"/>
      <c r="F58" s="10"/>
      <c r="G58" s="19" t="s">
        <v>719</v>
      </c>
      <c r="H58" s="11"/>
      <c r="I58" s="12"/>
      <c r="J58" s="13"/>
      <c r="K58" s="13"/>
      <c r="L58" s="13"/>
      <c r="M58" s="13"/>
      <c r="N58" s="13"/>
      <c r="O58" s="13"/>
      <c r="P58" s="21">
        <v>1163359</v>
      </c>
      <c r="Q58" s="59"/>
      <c r="R58" s="10"/>
      <c r="S58" s="10"/>
      <c r="T58" s="10"/>
      <c r="U58" s="10"/>
      <c r="V58" s="10"/>
      <c r="W58" s="10"/>
      <c r="X58" s="10"/>
      <c r="Y58" s="10"/>
      <c r="Z58" s="55"/>
      <c r="AA58" s="119">
        <f>+P58</f>
        <v>1163359</v>
      </c>
      <c r="AB58" s="26"/>
    </row>
    <row r="59" spans="1:28" s="67" customFormat="1" ht="18.95" customHeight="1" x14ac:dyDescent="0.2">
      <c r="A59" s="60" t="s">
        <v>720</v>
      </c>
      <c r="B59" s="61"/>
      <c r="C59" s="62"/>
      <c r="D59" s="61"/>
      <c r="E59" s="56"/>
      <c r="F59" s="61"/>
      <c r="G59" s="61"/>
      <c r="H59" s="56"/>
      <c r="I59" s="8">
        <v>0</v>
      </c>
      <c r="J59" s="9">
        <v>739225</v>
      </c>
      <c r="K59" s="9">
        <v>59138</v>
      </c>
      <c r="L59" s="9">
        <v>798363</v>
      </c>
      <c r="M59" s="9">
        <v>0</v>
      </c>
      <c r="N59" s="9">
        <v>0</v>
      </c>
      <c r="O59" s="9">
        <v>0</v>
      </c>
      <c r="P59" s="63">
        <v>798363</v>
      </c>
      <c r="Q59" s="57"/>
      <c r="R59" s="55"/>
      <c r="S59" s="55"/>
      <c r="T59" s="55"/>
      <c r="U59" s="55"/>
      <c r="V59" s="55"/>
      <c r="W59" s="55"/>
      <c r="X59" s="55"/>
      <c r="Y59" s="64"/>
      <c r="Z59" s="64">
        <f>+P59-AA59</f>
        <v>0</v>
      </c>
      <c r="AA59" s="65">
        <f>+AA60</f>
        <v>798363</v>
      </c>
      <c r="AB59" s="66"/>
    </row>
    <row r="60" spans="1:28" s="25" customFormat="1" ht="18.95" customHeight="1" outlineLevel="1" x14ac:dyDescent="0.2">
      <c r="A60" s="26"/>
      <c r="B60" s="10" t="s">
        <v>721</v>
      </c>
      <c r="C60" s="11">
        <v>45917</v>
      </c>
      <c r="D60" s="10" t="s">
        <v>722</v>
      </c>
      <c r="E60" s="11"/>
      <c r="F60" s="10"/>
      <c r="G60" s="10" t="s">
        <v>723</v>
      </c>
      <c r="H60" s="11"/>
      <c r="I60" s="12"/>
      <c r="J60" s="13">
        <v>739225</v>
      </c>
      <c r="K60" s="13">
        <v>59138</v>
      </c>
      <c r="L60" s="13">
        <v>798363</v>
      </c>
      <c r="M60" s="13">
        <v>0</v>
      </c>
      <c r="N60" s="13">
        <v>0</v>
      </c>
      <c r="O60" s="13">
        <v>0</v>
      </c>
      <c r="P60" s="13">
        <v>798363</v>
      </c>
      <c r="Q60" s="59"/>
      <c r="R60" s="10"/>
      <c r="S60" s="10" t="s">
        <v>266</v>
      </c>
      <c r="T60" s="10" t="s">
        <v>514</v>
      </c>
      <c r="U60" s="10" t="s">
        <v>2</v>
      </c>
      <c r="V60" s="10"/>
      <c r="W60" s="10"/>
      <c r="X60" s="10"/>
      <c r="Y60" s="10"/>
      <c r="Z60" s="55"/>
      <c r="AA60" s="119">
        <f>+P60</f>
        <v>798363</v>
      </c>
      <c r="AB60" s="26"/>
    </row>
    <row r="61" spans="1:28" s="67" customFormat="1" ht="18.95" customHeight="1" x14ac:dyDescent="0.2">
      <c r="A61" s="60" t="s">
        <v>724</v>
      </c>
      <c r="B61" s="61"/>
      <c r="C61" s="62"/>
      <c r="D61" s="61"/>
      <c r="E61" s="56"/>
      <c r="F61" s="61"/>
      <c r="G61" s="61"/>
      <c r="H61" s="56"/>
      <c r="I61" s="8">
        <v>0</v>
      </c>
      <c r="J61" s="9">
        <v>4561189</v>
      </c>
      <c r="K61" s="9">
        <v>364896</v>
      </c>
      <c r="L61" s="9">
        <v>4926085</v>
      </c>
      <c r="M61" s="9">
        <v>0</v>
      </c>
      <c r="N61" s="9">
        <v>0</v>
      </c>
      <c r="O61" s="9">
        <v>0</v>
      </c>
      <c r="P61" s="63">
        <v>4926085</v>
      </c>
      <c r="Q61" s="57"/>
      <c r="R61" s="55"/>
      <c r="S61" s="55"/>
      <c r="T61" s="55"/>
      <c r="U61" s="55"/>
      <c r="V61" s="55"/>
      <c r="W61" s="55"/>
      <c r="X61" s="55"/>
      <c r="Y61" s="64"/>
      <c r="Z61" s="64">
        <f>+P61-AA61</f>
        <v>1254819</v>
      </c>
      <c r="AA61" s="65">
        <f>SUM(AA62:AA65)</f>
        <v>3671266</v>
      </c>
      <c r="AB61" s="66"/>
    </row>
    <row r="62" spans="1:28" s="122" customFormat="1" ht="18.95" customHeight="1" outlineLevel="1" x14ac:dyDescent="0.2">
      <c r="A62" s="120"/>
      <c r="B62" s="114" t="s">
        <v>725</v>
      </c>
      <c r="C62" s="115">
        <v>45821</v>
      </c>
      <c r="D62" s="114" t="s">
        <v>726</v>
      </c>
      <c r="E62" s="11"/>
      <c r="F62" s="114"/>
      <c r="G62" s="114" t="s">
        <v>727</v>
      </c>
      <c r="H62" s="11"/>
      <c r="I62" s="12"/>
      <c r="J62" s="13">
        <v>978968</v>
      </c>
      <c r="K62" s="13">
        <v>78317</v>
      </c>
      <c r="L62" s="13">
        <v>1057285</v>
      </c>
      <c r="M62" s="13">
        <v>0</v>
      </c>
      <c r="N62" s="13">
        <v>0</v>
      </c>
      <c r="O62" s="13">
        <v>0</v>
      </c>
      <c r="P62" s="13">
        <v>1057285</v>
      </c>
      <c r="Q62" s="59"/>
      <c r="R62" s="10"/>
      <c r="S62" s="10" t="s">
        <v>266</v>
      </c>
      <c r="T62" s="10" t="s">
        <v>621</v>
      </c>
      <c r="U62" s="10" t="s">
        <v>2</v>
      </c>
      <c r="V62" s="10"/>
      <c r="W62" s="10"/>
      <c r="X62" s="10"/>
      <c r="Y62" s="10"/>
      <c r="Z62" s="55"/>
      <c r="AA62" s="121">
        <f>+P62</f>
        <v>1057285</v>
      </c>
      <c r="AB62" s="120"/>
    </row>
    <row r="63" spans="1:28" s="118" customFormat="1" ht="18.95" customHeight="1" outlineLevel="1" x14ac:dyDescent="0.2">
      <c r="A63" s="116"/>
      <c r="B63" s="112" t="s">
        <v>725</v>
      </c>
      <c r="C63" s="113">
        <v>45859</v>
      </c>
      <c r="D63" s="112" t="s">
        <v>728</v>
      </c>
      <c r="E63" s="11"/>
      <c r="F63" s="112"/>
      <c r="G63" s="112" t="s">
        <v>727</v>
      </c>
      <c r="H63" s="11"/>
      <c r="I63" s="12"/>
      <c r="J63" s="13">
        <v>868722</v>
      </c>
      <c r="K63" s="13">
        <v>69498</v>
      </c>
      <c r="L63" s="13">
        <v>938220</v>
      </c>
      <c r="M63" s="13">
        <v>0</v>
      </c>
      <c r="N63" s="13">
        <v>0</v>
      </c>
      <c r="O63" s="13">
        <v>0</v>
      </c>
      <c r="P63" s="13">
        <v>938220</v>
      </c>
      <c r="Q63" s="59"/>
      <c r="R63" s="10"/>
      <c r="S63" s="10" t="s">
        <v>266</v>
      </c>
      <c r="T63" s="10" t="s">
        <v>621</v>
      </c>
      <c r="U63" s="10" t="s">
        <v>2</v>
      </c>
      <c r="V63" s="10"/>
      <c r="W63" s="10"/>
      <c r="X63" s="10"/>
      <c r="Y63" s="10"/>
      <c r="Z63" s="55"/>
      <c r="AA63" s="117">
        <f>+P63</f>
        <v>938220</v>
      </c>
      <c r="AB63" s="116"/>
    </row>
    <row r="64" spans="1:28" s="25" customFormat="1" ht="18.95" customHeight="1" outlineLevel="1" x14ac:dyDescent="0.2">
      <c r="A64" s="26"/>
      <c r="B64" s="10" t="s">
        <v>725</v>
      </c>
      <c r="C64" s="11">
        <v>45873</v>
      </c>
      <c r="D64" s="10" t="s">
        <v>729</v>
      </c>
      <c r="E64" s="11"/>
      <c r="F64" s="10"/>
      <c r="G64" s="10" t="s">
        <v>727</v>
      </c>
      <c r="H64" s="11"/>
      <c r="I64" s="12"/>
      <c r="J64" s="13">
        <v>682908</v>
      </c>
      <c r="K64" s="13">
        <v>54633</v>
      </c>
      <c r="L64" s="13">
        <v>737541</v>
      </c>
      <c r="M64" s="13">
        <v>0</v>
      </c>
      <c r="N64" s="13">
        <v>0</v>
      </c>
      <c r="O64" s="13">
        <v>0</v>
      </c>
      <c r="P64" s="13">
        <v>737541</v>
      </c>
      <c r="Q64" s="59"/>
      <c r="R64" s="10"/>
      <c r="S64" s="10" t="s">
        <v>266</v>
      </c>
      <c r="T64" s="10" t="s">
        <v>621</v>
      </c>
      <c r="U64" s="10" t="s">
        <v>2</v>
      </c>
      <c r="V64" s="10"/>
      <c r="W64" s="10"/>
      <c r="X64" s="10"/>
      <c r="Y64" s="10"/>
      <c r="Z64" s="55"/>
      <c r="AA64" s="119">
        <f>+P64</f>
        <v>737541</v>
      </c>
      <c r="AB64" s="26"/>
    </row>
    <row r="65" spans="1:28" s="25" customFormat="1" ht="18.95" customHeight="1" outlineLevel="1" x14ac:dyDescent="0.2">
      <c r="A65" s="26"/>
      <c r="B65" s="10" t="s">
        <v>725</v>
      </c>
      <c r="C65" s="11">
        <v>45903</v>
      </c>
      <c r="D65" s="10" t="s">
        <v>730</v>
      </c>
      <c r="E65" s="11"/>
      <c r="F65" s="10"/>
      <c r="G65" s="10" t="s">
        <v>731</v>
      </c>
      <c r="H65" s="11"/>
      <c r="I65" s="12"/>
      <c r="J65" s="13">
        <v>868722</v>
      </c>
      <c r="K65" s="13">
        <v>69498</v>
      </c>
      <c r="L65" s="13">
        <v>938220</v>
      </c>
      <c r="M65" s="13">
        <v>0</v>
      </c>
      <c r="N65" s="13">
        <v>0</v>
      </c>
      <c r="O65" s="13">
        <v>0</v>
      </c>
      <c r="P65" s="13">
        <v>938220</v>
      </c>
      <c r="Q65" s="59"/>
      <c r="R65" s="10"/>
      <c r="S65" s="10" t="s">
        <v>266</v>
      </c>
      <c r="T65" s="10" t="s">
        <v>538</v>
      </c>
      <c r="U65" s="10" t="s">
        <v>2</v>
      </c>
      <c r="V65" s="10"/>
      <c r="W65" s="10"/>
      <c r="X65" s="10"/>
      <c r="Y65" s="10"/>
      <c r="Z65" s="55"/>
      <c r="AA65" s="119">
        <f>+P65</f>
        <v>938220</v>
      </c>
      <c r="AB65" s="26"/>
    </row>
    <row r="66" spans="1:28" s="67" customFormat="1" ht="18.95" customHeight="1" x14ac:dyDescent="0.2">
      <c r="A66" s="60" t="s">
        <v>732</v>
      </c>
      <c r="B66" s="61"/>
      <c r="C66" s="62"/>
      <c r="D66" s="61"/>
      <c r="E66" s="56"/>
      <c r="F66" s="61"/>
      <c r="G66" s="61"/>
      <c r="H66" s="56"/>
      <c r="I66" s="8">
        <v>0</v>
      </c>
      <c r="J66" s="9">
        <v>3633875</v>
      </c>
      <c r="K66" s="9">
        <v>290709</v>
      </c>
      <c r="L66" s="9">
        <v>3924584</v>
      </c>
      <c r="M66" s="9">
        <v>0</v>
      </c>
      <c r="N66" s="9">
        <v>0</v>
      </c>
      <c r="O66" s="9">
        <v>0</v>
      </c>
      <c r="P66" s="63">
        <f>SUM(P67:P68)</f>
        <v>1790084</v>
      </c>
      <c r="Q66" s="57"/>
      <c r="R66" s="55"/>
      <c r="S66" s="55"/>
      <c r="T66" s="55"/>
      <c r="U66" s="55"/>
      <c r="V66" s="55"/>
      <c r="W66" s="55"/>
      <c r="X66" s="55"/>
      <c r="Y66" s="64"/>
      <c r="Z66" s="64">
        <f>+P66-AA66</f>
        <v>0</v>
      </c>
      <c r="AA66" s="65">
        <f>SUM(AA67:AA68)</f>
        <v>1790084</v>
      </c>
      <c r="AB66" s="66"/>
    </row>
    <row r="67" spans="1:28" s="122" customFormat="1" ht="18.95" customHeight="1" outlineLevel="1" x14ac:dyDescent="0.2">
      <c r="A67" s="120"/>
      <c r="B67" s="114" t="s">
        <v>733</v>
      </c>
      <c r="C67" s="115">
        <v>45827</v>
      </c>
      <c r="D67" s="114" t="s">
        <v>735</v>
      </c>
      <c r="E67" s="11"/>
      <c r="F67" s="114"/>
      <c r="G67" s="114" t="s">
        <v>734</v>
      </c>
      <c r="H67" s="11"/>
      <c r="I67" s="12"/>
      <c r="J67" s="13">
        <v>759743</v>
      </c>
      <c r="K67" s="13">
        <v>60779</v>
      </c>
      <c r="L67" s="13">
        <v>820522</v>
      </c>
      <c r="M67" s="13">
        <v>0</v>
      </c>
      <c r="N67" s="13">
        <v>0</v>
      </c>
      <c r="O67" s="13">
        <v>0</v>
      </c>
      <c r="P67" s="13">
        <v>820522</v>
      </c>
      <c r="Q67" s="59"/>
      <c r="R67" s="10"/>
      <c r="S67" s="10" t="s">
        <v>266</v>
      </c>
      <c r="T67" s="10" t="s">
        <v>64</v>
      </c>
      <c r="U67" s="10" t="s">
        <v>2</v>
      </c>
      <c r="V67" s="10"/>
      <c r="W67" s="10"/>
      <c r="X67" s="10"/>
      <c r="Y67" s="10"/>
      <c r="Z67" s="55"/>
      <c r="AA67" s="121">
        <v>820522</v>
      </c>
      <c r="AB67" s="120"/>
    </row>
    <row r="68" spans="1:28" s="118" customFormat="1" ht="18.95" customHeight="1" outlineLevel="1" x14ac:dyDescent="0.2">
      <c r="A68" s="116"/>
      <c r="B68" s="112" t="s">
        <v>733</v>
      </c>
      <c r="C68" s="113">
        <v>45852</v>
      </c>
      <c r="D68" s="112" t="s">
        <v>736</v>
      </c>
      <c r="E68" s="11"/>
      <c r="F68" s="112"/>
      <c r="G68" s="112" t="s">
        <v>734</v>
      </c>
      <c r="H68" s="11"/>
      <c r="I68" s="12"/>
      <c r="J68" s="13">
        <v>897743</v>
      </c>
      <c r="K68" s="13">
        <v>71819</v>
      </c>
      <c r="L68" s="13">
        <v>969562</v>
      </c>
      <c r="M68" s="13">
        <v>0</v>
      </c>
      <c r="N68" s="13">
        <v>0</v>
      </c>
      <c r="O68" s="13">
        <v>0</v>
      </c>
      <c r="P68" s="13">
        <v>969562</v>
      </c>
      <c r="Q68" s="59"/>
      <c r="R68" s="10"/>
      <c r="S68" s="10" t="s">
        <v>266</v>
      </c>
      <c r="T68" s="10" t="s">
        <v>64</v>
      </c>
      <c r="U68" s="10" t="s">
        <v>2</v>
      </c>
      <c r="V68" s="10"/>
      <c r="W68" s="10"/>
      <c r="X68" s="10"/>
      <c r="Y68" s="10"/>
      <c r="Z68" s="55"/>
      <c r="AA68" s="117">
        <v>969562</v>
      </c>
      <c r="AB68" s="116"/>
    </row>
    <row r="69" spans="1:28" s="67" customFormat="1" ht="18.95" customHeight="1" x14ac:dyDescent="0.2">
      <c r="A69" s="60" t="s">
        <v>737</v>
      </c>
      <c r="B69" s="61"/>
      <c r="C69" s="62"/>
      <c r="D69" s="61"/>
      <c r="E69" s="56"/>
      <c r="F69" s="61"/>
      <c r="G69" s="61"/>
      <c r="H69" s="56"/>
      <c r="I69" s="8">
        <v>0</v>
      </c>
      <c r="J69" s="9">
        <v>7274992</v>
      </c>
      <c r="K69" s="9">
        <v>582000</v>
      </c>
      <c r="L69" s="9">
        <v>7856992</v>
      </c>
      <c r="M69" s="9">
        <v>0</v>
      </c>
      <c r="N69" s="9">
        <v>0</v>
      </c>
      <c r="O69" s="9">
        <v>0</v>
      </c>
      <c r="P69" s="63">
        <v>7856992</v>
      </c>
      <c r="Q69" s="57"/>
      <c r="R69" s="55"/>
      <c r="S69" s="55"/>
      <c r="T69" s="55"/>
      <c r="U69" s="55"/>
      <c r="V69" s="55"/>
      <c r="W69" s="55"/>
      <c r="X69" s="55"/>
      <c r="Y69" s="64"/>
      <c r="Z69" s="64">
        <f>+P69-AA69</f>
        <v>3869597</v>
      </c>
      <c r="AA69" s="65">
        <f>SUM(AA70:AA72)</f>
        <v>3987395</v>
      </c>
      <c r="AB69" s="66"/>
    </row>
    <row r="70" spans="1:28" s="118" customFormat="1" ht="18.95" customHeight="1" outlineLevel="1" x14ac:dyDescent="0.2">
      <c r="A70" s="116"/>
      <c r="B70" s="112" t="s">
        <v>738</v>
      </c>
      <c r="C70" s="113">
        <v>45839</v>
      </c>
      <c r="D70" s="112" t="s">
        <v>739</v>
      </c>
      <c r="E70" s="11"/>
      <c r="F70" s="112"/>
      <c r="G70" s="112" t="s">
        <v>740</v>
      </c>
      <c r="H70" s="11"/>
      <c r="I70" s="12"/>
      <c r="J70" s="13">
        <v>1003769</v>
      </c>
      <c r="K70" s="13">
        <v>80302</v>
      </c>
      <c r="L70" s="13">
        <v>1084071</v>
      </c>
      <c r="M70" s="13">
        <v>0</v>
      </c>
      <c r="N70" s="13">
        <v>0</v>
      </c>
      <c r="O70" s="13">
        <v>0</v>
      </c>
      <c r="P70" s="13">
        <v>1084071</v>
      </c>
      <c r="Q70" s="59"/>
      <c r="R70" s="10"/>
      <c r="S70" s="10" t="s">
        <v>266</v>
      </c>
      <c r="T70" s="10" t="s">
        <v>538</v>
      </c>
      <c r="U70" s="10" t="s">
        <v>2</v>
      </c>
      <c r="V70" s="10"/>
      <c r="W70" s="10"/>
      <c r="X70" s="10"/>
      <c r="Y70" s="10"/>
      <c r="Z70" s="55"/>
      <c r="AA70" s="117">
        <f>+P70</f>
        <v>1084071</v>
      </c>
      <c r="AB70" s="116"/>
    </row>
    <row r="71" spans="1:28" s="25" customFormat="1" ht="18.95" customHeight="1" outlineLevel="1" x14ac:dyDescent="0.2">
      <c r="A71" s="26"/>
      <c r="B71" s="10" t="s">
        <v>738</v>
      </c>
      <c r="C71" s="11">
        <v>45875</v>
      </c>
      <c r="D71" s="10" t="s">
        <v>741</v>
      </c>
      <c r="E71" s="11"/>
      <c r="F71" s="10"/>
      <c r="G71" s="10" t="s">
        <v>740</v>
      </c>
      <c r="H71" s="11"/>
      <c r="I71" s="12"/>
      <c r="J71" s="13">
        <v>1223600</v>
      </c>
      <c r="K71" s="13">
        <v>97888</v>
      </c>
      <c r="L71" s="13">
        <v>1321488</v>
      </c>
      <c r="M71" s="13">
        <v>0</v>
      </c>
      <c r="N71" s="13">
        <v>0</v>
      </c>
      <c r="O71" s="13">
        <v>0</v>
      </c>
      <c r="P71" s="13">
        <v>1321488</v>
      </c>
      <c r="Q71" s="59"/>
      <c r="R71" s="10"/>
      <c r="S71" s="10" t="s">
        <v>266</v>
      </c>
      <c r="T71" s="10" t="s">
        <v>538</v>
      </c>
      <c r="U71" s="10" t="s">
        <v>2</v>
      </c>
      <c r="V71" s="10"/>
      <c r="W71" s="10"/>
      <c r="X71" s="10"/>
      <c r="Y71" s="10"/>
      <c r="Z71" s="55"/>
      <c r="AA71" s="119">
        <f>+P71</f>
        <v>1321488</v>
      </c>
      <c r="AB71" s="26"/>
    </row>
    <row r="72" spans="1:28" s="25" customFormat="1" ht="18.95" customHeight="1" outlineLevel="1" x14ac:dyDescent="0.2">
      <c r="A72" s="26"/>
      <c r="B72" s="10" t="s">
        <v>738</v>
      </c>
      <c r="C72" s="11">
        <v>45905</v>
      </c>
      <c r="D72" s="10" t="s">
        <v>742</v>
      </c>
      <c r="E72" s="11"/>
      <c r="F72" s="10"/>
      <c r="G72" s="10" t="s">
        <v>740</v>
      </c>
      <c r="H72" s="11"/>
      <c r="I72" s="12"/>
      <c r="J72" s="13">
        <v>1464663</v>
      </c>
      <c r="K72" s="13">
        <v>117173</v>
      </c>
      <c r="L72" s="13">
        <v>1581836</v>
      </c>
      <c r="M72" s="13">
        <v>0</v>
      </c>
      <c r="N72" s="13">
        <v>0</v>
      </c>
      <c r="O72" s="13">
        <v>0</v>
      </c>
      <c r="P72" s="13">
        <v>1581836</v>
      </c>
      <c r="Q72" s="59"/>
      <c r="R72" s="10"/>
      <c r="S72" s="10" t="s">
        <v>266</v>
      </c>
      <c r="T72" s="10" t="s">
        <v>538</v>
      </c>
      <c r="U72" s="10" t="s">
        <v>2</v>
      </c>
      <c r="V72" s="10"/>
      <c r="W72" s="10"/>
      <c r="X72" s="10"/>
      <c r="Y72" s="10"/>
      <c r="Z72" s="55"/>
      <c r="AA72" s="119">
        <f>+P72</f>
        <v>1581836</v>
      </c>
      <c r="AB72" s="26"/>
    </row>
    <row r="73" spans="1:28" s="67" customFormat="1" ht="18.95" customHeight="1" x14ac:dyDescent="0.2">
      <c r="A73" s="60" t="s">
        <v>743</v>
      </c>
      <c r="B73" s="61"/>
      <c r="C73" s="62"/>
      <c r="D73" s="61"/>
      <c r="E73" s="56"/>
      <c r="F73" s="61"/>
      <c r="G73" s="61"/>
      <c r="H73" s="56"/>
      <c r="I73" s="8">
        <v>0</v>
      </c>
      <c r="J73" s="9">
        <v>2578564</v>
      </c>
      <c r="K73" s="9">
        <v>206285</v>
      </c>
      <c r="L73" s="9">
        <v>2784849</v>
      </c>
      <c r="M73" s="9">
        <v>0</v>
      </c>
      <c r="N73" s="9">
        <v>0</v>
      </c>
      <c r="O73" s="9">
        <v>0</v>
      </c>
      <c r="P73" s="63">
        <v>2784849</v>
      </c>
      <c r="Q73" s="57"/>
      <c r="R73" s="55"/>
      <c r="S73" s="55"/>
      <c r="T73" s="55"/>
      <c r="U73" s="55"/>
      <c r="V73" s="55"/>
      <c r="W73" s="55"/>
      <c r="X73" s="55"/>
      <c r="Y73" s="64"/>
      <c r="Z73" s="64">
        <f>+P73-AA73</f>
        <v>0</v>
      </c>
      <c r="AA73" s="65">
        <f>SUM(AA74:AA75)</f>
        <v>2784849</v>
      </c>
      <c r="AB73" s="66"/>
    </row>
    <row r="74" spans="1:28" s="25" customFormat="1" ht="18.95" customHeight="1" outlineLevel="1" x14ac:dyDescent="0.2">
      <c r="A74" s="26"/>
      <c r="B74" s="10" t="s">
        <v>744</v>
      </c>
      <c r="C74" s="11">
        <v>45905</v>
      </c>
      <c r="D74" s="10" t="s">
        <v>745</v>
      </c>
      <c r="E74" s="11"/>
      <c r="F74" s="10"/>
      <c r="G74" s="10" t="s">
        <v>746</v>
      </c>
      <c r="H74" s="11"/>
      <c r="I74" s="12"/>
      <c r="J74" s="13">
        <v>1757512</v>
      </c>
      <c r="K74" s="13">
        <v>140601</v>
      </c>
      <c r="L74" s="13">
        <v>1898113</v>
      </c>
      <c r="M74" s="13">
        <v>0</v>
      </c>
      <c r="N74" s="13">
        <v>0</v>
      </c>
      <c r="O74" s="13">
        <v>0</v>
      </c>
      <c r="P74" s="13">
        <v>1898113</v>
      </c>
      <c r="Q74" s="59"/>
      <c r="R74" s="10"/>
      <c r="S74" s="10" t="s">
        <v>266</v>
      </c>
      <c r="T74" s="10" t="s">
        <v>538</v>
      </c>
      <c r="U74" s="10" t="s">
        <v>2</v>
      </c>
      <c r="V74" s="10"/>
      <c r="W74" s="10"/>
      <c r="X74" s="10"/>
      <c r="Y74" s="10"/>
      <c r="Z74" s="55"/>
      <c r="AA74" s="119">
        <f>+P74</f>
        <v>1898113</v>
      </c>
      <c r="AB74" s="26"/>
    </row>
    <row r="75" spans="1:28" s="25" customFormat="1" ht="18.95" customHeight="1" outlineLevel="1" x14ac:dyDescent="0.2">
      <c r="A75" s="26"/>
      <c r="B75" s="10" t="s">
        <v>744</v>
      </c>
      <c r="C75" s="11">
        <v>45917</v>
      </c>
      <c r="D75" s="10" t="s">
        <v>747</v>
      </c>
      <c r="E75" s="11"/>
      <c r="F75" s="10"/>
      <c r="G75" s="10" t="s">
        <v>748</v>
      </c>
      <c r="H75" s="11"/>
      <c r="I75" s="12"/>
      <c r="J75" s="13">
        <v>821052</v>
      </c>
      <c r="K75" s="13">
        <v>65684</v>
      </c>
      <c r="L75" s="13">
        <v>886736</v>
      </c>
      <c r="M75" s="13">
        <v>0</v>
      </c>
      <c r="N75" s="13">
        <v>0</v>
      </c>
      <c r="O75" s="13">
        <v>0</v>
      </c>
      <c r="P75" s="13">
        <v>886736</v>
      </c>
      <c r="Q75" s="59"/>
      <c r="R75" s="10"/>
      <c r="S75" s="10" t="s">
        <v>266</v>
      </c>
      <c r="T75" s="10" t="s">
        <v>514</v>
      </c>
      <c r="U75" s="10" t="s">
        <v>2</v>
      </c>
      <c r="V75" s="10"/>
      <c r="W75" s="10"/>
      <c r="X75" s="10"/>
      <c r="Y75" s="10"/>
      <c r="Z75" s="55"/>
      <c r="AA75" s="119">
        <f>+P75</f>
        <v>886736</v>
      </c>
      <c r="AB75" s="26"/>
    </row>
    <row r="76" spans="1:28" s="67" customFormat="1" ht="18.95" customHeight="1" x14ac:dyDescent="0.2">
      <c r="A76" s="60" t="s">
        <v>749</v>
      </c>
      <c r="B76" s="61"/>
      <c r="C76" s="62"/>
      <c r="D76" s="61"/>
      <c r="E76" s="56"/>
      <c r="F76" s="61"/>
      <c r="G76" s="61"/>
      <c r="H76" s="56"/>
      <c r="I76" s="8">
        <v>0</v>
      </c>
      <c r="J76" s="9">
        <v>3139174</v>
      </c>
      <c r="K76" s="9">
        <v>251135</v>
      </c>
      <c r="L76" s="9">
        <v>3390309</v>
      </c>
      <c r="M76" s="9">
        <v>0</v>
      </c>
      <c r="N76" s="9">
        <v>0</v>
      </c>
      <c r="O76" s="9">
        <v>0</v>
      </c>
      <c r="P76" s="63">
        <v>3390309</v>
      </c>
      <c r="Q76" s="57"/>
      <c r="R76" s="55"/>
      <c r="S76" s="55"/>
      <c r="T76" s="55"/>
      <c r="U76" s="55"/>
      <c r="V76" s="55"/>
      <c r="W76" s="55"/>
      <c r="X76" s="55"/>
      <c r="Y76" s="64"/>
      <c r="Z76" s="64">
        <f>+P76-AA76</f>
        <v>2636907</v>
      </c>
      <c r="AA76" s="65">
        <f>SUM(AA77:AA77)</f>
        <v>753402</v>
      </c>
      <c r="AB76" s="66"/>
    </row>
    <row r="77" spans="1:28" s="122" customFormat="1" ht="18.95" customHeight="1" outlineLevel="1" x14ac:dyDescent="0.2">
      <c r="A77" s="120"/>
      <c r="B77" s="114" t="s">
        <v>750</v>
      </c>
      <c r="C77" s="115">
        <v>45819</v>
      </c>
      <c r="D77" s="114" t="s">
        <v>751</v>
      </c>
      <c r="E77" s="11"/>
      <c r="F77" s="114"/>
      <c r="G77" s="114" t="s">
        <v>713</v>
      </c>
      <c r="H77" s="11"/>
      <c r="I77" s="12"/>
      <c r="J77" s="13">
        <v>697594</v>
      </c>
      <c r="K77" s="13">
        <v>55808</v>
      </c>
      <c r="L77" s="13">
        <v>753402</v>
      </c>
      <c r="M77" s="13">
        <v>0</v>
      </c>
      <c r="N77" s="13">
        <v>0</v>
      </c>
      <c r="O77" s="13">
        <v>0</v>
      </c>
      <c r="P77" s="13">
        <v>753402</v>
      </c>
      <c r="Q77" s="59"/>
      <c r="R77" s="10"/>
      <c r="S77" s="10" t="s">
        <v>266</v>
      </c>
      <c r="T77" s="10" t="s">
        <v>64</v>
      </c>
      <c r="U77" s="10" t="s">
        <v>2</v>
      </c>
      <c r="V77" s="10"/>
      <c r="W77" s="10"/>
      <c r="X77" s="10"/>
      <c r="Y77" s="10"/>
      <c r="Z77" s="55"/>
      <c r="AA77" s="121">
        <f>+P77</f>
        <v>753402</v>
      </c>
      <c r="AB77" s="120"/>
    </row>
    <row r="78" spans="1:28" s="67" customFormat="1" ht="18.95" customHeight="1" x14ac:dyDescent="0.2">
      <c r="A78" s="60" t="s">
        <v>752</v>
      </c>
      <c r="B78" s="61"/>
      <c r="C78" s="62"/>
      <c r="D78" s="61"/>
      <c r="E78" s="56"/>
      <c r="F78" s="61"/>
      <c r="G78" s="61"/>
      <c r="H78" s="56"/>
      <c r="I78" s="8">
        <v>0</v>
      </c>
      <c r="J78" s="9">
        <v>5590536</v>
      </c>
      <c r="K78" s="9">
        <v>447243</v>
      </c>
      <c r="L78" s="9">
        <v>6037779</v>
      </c>
      <c r="M78" s="9">
        <v>0</v>
      </c>
      <c r="N78" s="9">
        <v>0</v>
      </c>
      <c r="O78" s="9">
        <v>0</v>
      </c>
      <c r="P78" s="63">
        <v>6037779</v>
      </c>
      <c r="Q78" s="57"/>
      <c r="R78" s="55"/>
      <c r="S78" s="55"/>
      <c r="T78" s="55"/>
      <c r="U78" s="55"/>
      <c r="V78" s="55"/>
      <c r="W78" s="55"/>
      <c r="X78" s="55"/>
      <c r="Y78" s="64"/>
      <c r="Z78" s="64">
        <f>+P78-AA78</f>
        <v>5549419</v>
      </c>
      <c r="AA78" s="65">
        <f>SUM(AA79:AA79)</f>
        <v>488360</v>
      </c>
      <c r="AB78" s="66"/>
    </row>
    <row r="79" spans="1:28" s="25" customFormat="1" ht="18.95" customHeight="1" outlineLevel="1" x14ac:dyDescent="0.2">
      <c r="A79" s="26"/>
      <c r="B79" s="10" t="s">
        <v>753</v>
      </c>
      <c r="C79" s="11">
        <v>45873</v>
      </c>
      <c r="D79" s="10" t="s">
        <v>754</v>
      </c>
      <c r="E79" s="11"/>
      <c r="F79" s="10"/>
      <c r="G79" s="10" t="s">
        <v>755</v>
      </c>
      <c r="H79" s="11"/>
      <c r="I79" s="12"/>
      <c r="J79" s="13">
        <v>452185</v>
      </c>
      <c r="K79" s="13">
        <v>36175</v>
      </c>
      <c r="L79" s="13">
        <v>488360</v>
      </c>
      <c r="M79" s="13">
        <v>0</v>
      </c>
      <c r="N79" s="13">
        <v>0</v>
      </c>
      <c r="O79" s="13">
        <v>0</v>
      </c>
      <c r="P79" s="13">
        <v>488360</v>
      </c>
      <c r="Q79" s="59"/>
      <c r="R79" s="10"/>
      <c r="S79" s="10" t="s">
        <v>266</v>
      </c>
      <c r="T79" s="10" t="s">
        <v>64</v>
      </c>
      <c r="U79" s="10" t="s">
        <v>2</v>
      </c>
      <c r="V79" s="10"/>
      <c r="W79" s="10"/>
      <c r="X79" s="10"/>
      <c r="Y79" s="10"/>
      <c r="Z79" s="55"/>
      <c r="AA79" s="119">
        <f>+P79</f>
        <v>488360</v>
      </c>
      <c r="AB79" s="26"/>
    </row>
    <row r="80" spans="1:28" s="67" customFormat="1" ht="18.95" customHeight="1" x14ac:dyDescent="0.2">
      <c r="A80" s="60" t="s">
        <v>756</v>
      </c>
      <c r="B80" s="61"/>
      <c r="C80" s="62"/>
      <c r="D80" s="61"/>
      <c r="E80" s="56"/>
      <c r="F80" s="61"/>
      <c r="G80" s="61"/>
      <c r="H80" s="56"/>
      <c r="I80" s="8">
        <v>0</v>
      </c>
      <c r="J80" s="9">
        <v>7030310</v>
      </c>
      <c r="K80" s="9">
        <v>562424</v>
      </c>
      <c r="L80" s="9">
        <v>7592734</v>
      </c>
      <c r="M80" s="9">
        <v>0</v>
      </c>
      <c r="N80" s="9">
        <v>0</v>
      </c>
      <c r="O80" s="9">
        <v>0</v>
      </c>
      <c r="P80" s="63">
        <v>7592734</v>
      </c>
      <c r="Q80" s="57"/>
      <c r="R80" s="55"/>
      <c r="S80" s="55"/>
      <c r="T80" s="55"/>
      <c r="U80" s="55"/>
      <c r="V80" s="55"/>
      <c r="W80" s="55"/>
      <c r="X80" s="55"/>
      <c r="Y80" s="64"/>
      <c r="Z80" s="64">
        <f>+P80-AA80</f>
        <v>5890489</v>
      </c>
      <c r="AA80" s="65">
        <f>SUM(AA81:AA82)</f>
        <v>1702245</v>
      </c>
      <c r="AB80" s="66"/>
    </row>
    <row r="81" spans="1:28" s="25" customFormat="1" ht="18.95" customHeight="1" outlineLevel="1" x14ac:dyDescent="0.2">
      <c r="A81" s="26"/>
      <c r="B81" s="10" t="s">
        <v>757</v>
      </c>
      <c r="C81" s="11">
        <v>45909</v>
      </c>
      <c r="D81" s="10" t="s">
        <v>759</v>
      </c>
      <c r="E81" s="11"/>
      <c r="F81" s="10"/>
      <c r="G81" s="10" t="s">
        <v>758</v>
      </c>
      <c r="H81" s="11"/>
      <c r="I81" s="12"/>
      <c r="J81" s="13">
        <v>545495</v>
      </c>
      <c r="K81" s="13">
        <v>43640</v>
      </c>
      <c r="L81" s="13">
        <v>589135</v>
      </c>
      <c r="M81" s="13">
        <v>0</v>
      </c>
      <c r="N81" s="13">
        <v>0</v>
      </c>
      <c r="O81" s="13">
        <v>0</v>
      </c>
      <c r="P81" s="13">
        <v>589135</v>
      </c>
      <c r="Q81" s="59"/>
      <c r="R81" s="10"/>
      <c r="S81" s="10" t="s">
        <v>266</v>
      </c>
      <c r="T81" s="10" t="s">
        <v>538</v>
      </c>
      <c r="U81" s="10" t="s">
        <v>2</v>
      </c>
      <c r="V81" s="10"/>
      <c r="W81" s="10"/>
      <c r="X81" s="10"/>
      <c r="Y81" s="10"/>
      <c r="Z81" s="55"/>
      <c r="AA81" s="119">
        <f>+P81</f>
        <v>589135</v>
      </c>
      <c r="AB81" s="26"/>
    </row>
    <row r="82" spans="1:28" s="25" customFormat="1" ht="18.95" customHeight="1" outlineLevel="1" x14ac:dyDescent="0.2">
      <c r="A82" s="26"/>
      <c r="B82" s="19" t="s">
        <v>757</v>
      </c>
      <c r="C82" s="20">
        <v>45927</v>
      </c>
      <c r="D82" s="19" t="s">
        <v>760</v>
      </c>
      <c r="E82" s="11"/>
      <c r="F82" s="10"/>
      <c r="G82" s="19" t="s">
        <v>761</v>
      </c>
      <c r="H82" s="11"/>
      <c r="I82" s="12"/>
      <c r="J82" s="13"/>
      <c r="K82" s="13"/>
      <c r="L82" s="13"/>
      <c r="M82" s="13"/>
      <c r="N82" s="13"/>
      <c r="O82" s="13"/>
      <c r="P82" s="21">
        <v>1113110</v>
      </c>
      <c r="Q82" s="59"/>
      <c r="R82" s="10"/>
      <c r="S82" s="10"/>
      <c r="T82" s="10"/>
      <c r="U82" s="10"/>
      <c r="V82" s="10"/>
      <c r="W82" s="10"/>
      <c r="X82" s="10"/>
      <c r="Y82" s="10"/>
      <c r="Z82" s="55"/>
      <c r="AA82" s="119">
        <f>+P82</f>
        <v>1113110</v>
      </c>
      <c r="AB82" s="26"/>
    </row>
    <row r="83" spans="1:28" s="67" customFormat="1" ht="18.95" customHeight="1" x14ac:dyDescent="0.2">
      <c r="A83" s="60" t="s">
        <v>762</v>
      </c>
      <c r="B83" s="61"/>
      <c r="C83" s="62"/>
      <c r="D83" s="61"/>
      <c r="E83" s="56"/>
      <c r="F83" s="61"/>
      <c r="G83" s="61"/>
      <c r="H83" s="56"/>
      <c r="I83" s="8">
        <v>0</v>
      </c>
      <c r="J83" s="9">
        <v>13661546</v>
      </c>
      <c r="K83" s="9">
        <v>1092923</v>
      </c>
      <c r="L83" s="9">
        <v>14754469</v>
      </c>
      <c r="M83" s="9">
        <v>0</v>
      </c>
      <c r="N83" s="9">
        <v>0</v>
      </c>
      <c r="O83" s="9">
        <v>0</v>
      </c>
      <c r="P83" s="63">
        <v>14754469</v>
      </c>
      <c r="Q83" s="57"/>
      <c r="R83" s="55"/>
      <c r="S83" s="55"/>
      <c r="T83" s="55"/>
      <c r="U83" s="55"/>
      <c r="V83" s="55"/>
      <c r="W83" s="55"/>
      <c r="X83" s="55"/>
      <c r="Y83" s="64"/>
      <c r="Z83" s="64">
        <f>+P83-AA83</f>
        <v>11231209</v>
      </c>
      <c r="AA83" s="65">
        <f>SUM(AA84:AA85)</f>
        <v>3523260</v>
      </c>
      <c r="AB83" s="66"/>
    </row>
    <row r="84" spans="1:28" s="118" customFormat="1" ht="18.95" customHeight="1" outlineLevel="1" x14ac:dyDescent="0.2">
      <c r="A84" s="116"/>
      <c r="B84" s="112" t="s">
        <v>763</v>
      </c>
      <c r="C84" s="113">
        <v>45867</v>
      </c>
      <c r="D84" s="112" t="s">
        <v>765</v>
      </c>
      <c r="E84" s="11"/>
      <c r="F84" s="112"/>
      <c r="G84" s="112" t="s">
        <v>764</v>
      </c>
      <c r="H84" s="11"/>
      <c r="I84" s="12"/>
      <c r="J84" s="13">
        <v>2215886</v>
      </c>
      <c r="K84" s="13">
        <v>177271</v>
      </c>
      <c r="L84" s="13">
        <v>2393157</v>
      </c>
      <c r="M84" s="13">
        <v>0</v>
      </c>
      <c r="N84" s="13">
        <v>0</v>
      </c>
      <c r="O84" s="13">
        <v>0</v>
      </c>
      <c r="P84" s="13">
        <v>2393157</v>
      </c>
      <c r="Q84" s="59"/>
      <c r="R84" s="10"/>
      <c r="S84" s="10" t="s">
        <v>266</v>
      </c>
      <c r="T84" s="10" t="s">
        <v>64</v>
      </c>
      <c r="U84" s="10" t="s">
        <v>2</v>
      </c>
      <c r="V84" s="10"/>
      <c r="W84" s="10"/>
      <c r="X84" s="10"/>
      <c r="Y84" s="10"/>
      <c r="Z84" s="55"/>
      <c r="AA84" s="117">
        <f>+P84</f>
        <v>2393157</v>
      </c>
      <c r="AB84" s="116"/>
    </row>
    <row r="85" spans="1:28" s="25" customFormat="1" ht="18.95" customHeight="1" outlineLevel="1" x14ac:dyDescent="0.2">
      <c r="A85" s="26"/>
      <c r="B85" s="10" t="s">
        <v>763</v>
      </c>
      <c r="C85" s="11">
        <v>45891</v>
      </c>
      <c r="D85" s="10" t="s">
        <v>766</v>
      </c>
      <c r="E85" s="11"/>
      <c r="F85" s="10"/>
      <c r="G85" s="10" t="s">
        <v>764</v>
      </c>
      <c r="H85" s="11"/>
      <c r="I85" s="12"/>
      <c r="J85" s="13">
        <v>1046392</v>
      </c>
      <c r="K85" s="13">
        <v>83711</v>
      </c>
      <c r="L85" s="13">
        <v>1130103</v>
      </c>
      <c r="M85" s="13">
        <v>0</v>
      </c>
      <c r="N85" s="13">
        <v>0</v>
      </c>
      <c r="O85" s="13">
        <v>0</v>
      </c>
      <c r="P85" s="13">
        <v>1130103</v>
      </c>
      <c r="Q85" s="59"/>
      <c r="R85" s="10"/>
      <c r="S85" s="10" t="s">
        <v>266</v>
      </c>
      <c r="T85" s="10" t="s">
        <v>64</v>
      </c>
      <c r="U85" s="10" t="s">
        <v>2</v>
      </c>
      <c r="V85" s="10"/>
      <c r="W85" s="10"/>
      <c r="X85" s="10"/>
      <c r="Y85" s="10"/>
      <c r="Z85" s="55"/>
      <c r="AA85" s="119">
        <f>+P85</f>
        <v>1130103</v>
      </c>
      <c r="AB85" s="26"/>
    </row>
    <row r="86" spans="1:28" s="67" customFormat="1" ht="18.95" customHeight="1" x14ac:dyDescent="0.2">
      <c r="A86" s="60" t="s">
        <v>767</v>
      </c>
      <c r="B86" s="61"/>
      <c r="C86" s="62"/>
      <c r="D86" s="61"/>
      <c r="E86" s="56"/>
      <c r="F86" s="61"/>
      <c r="G86" s="61"/>
      <c r="H86" s="56"/>
      <c r="I86" s="8">
        <v>0</v>
      </c>
      <c r="J86" s="9">
        <v>6748808</v>
      </c>
      <c r="K86" s="9">
        <v>539905</v>
      </c>
      <c r="L86" s="9">
        <v>7288713</v>
      </c>
      <c r="M86" s="9">
        <v>0</v>
      </c>
      <c r="N86" s="9">
        <v>0</v>
      </c>
      <c r="O86" s="9">
        <v>0</v>
      </c>
      <c r="P86" s="63">
        <v>7288713</v>
      </c>
      <c r="Q86" s="57"/>
      <c r="R86" s="55"/>
      <c r="S86" s="55"/>
      <c r="T86" s="55"/>
      <c r="U86" s="55"/>
      <c r="V86" s="55"/>
      <c r="W86" s="55"/>
      <c r="X86" s="55"/>
      <c r="Y86" s="64"/>
      <c r="Z86" s="64">
        <f>+P86-AA86</f>
        <v>6337598</v>
      </c>
      <c r="AA86" s="65">
        <f>SUM(AA87:AA87)</f>
        <v>951115</v>
      </c>
      <c r="AB86" s="66"/>
    </row>
    <row r="87" spans="1:28" s="25" customFormat="1" ht="18.95" customHeight="1" outlineLevel="1" x14ac:dyDescent="0.2">
      <c r="A87" s="26"/>
      <c r="B87" s="10" t="s">
        <v>768</v>
      </c>
      <c r="C87" s="11">
        <v>45877</v>
      </c>
      <c r="D87" s="10" t="s">
        <v>770</v>
      </c>
      <c r="E87" s="11"/>
      <c r="F87" s="10"/>
      <c r="G87" s="10" t="s">
        <v>769</v>
      </c>
      <c r="H87" s="11"/>
      <c r="I87" s="12"/>
      <c r="J87" s="13">
        <v>880662</v>
      </c>
      <c r="K87" s="13">
        <v>70453</v>
      </c>
      <c r="L87" s="13">
        <v>951115</v>
      </c>
      <c r="M87" s="13">
        <v>0</v>
      </c>
      <c r="N87" s="13">
        <v>0</v>
      </c>
      <c r="O87" s="13">
        <v>0</v>
      </c>
      <c r="P87" s="13">
        <v>951115</v>
      </c>
      <c r="Q87" s="59"/>
      <c r="R87" s="10"/>
      <c r="S87" s="10" t="s">
        <v>266</v>
      </c>
      <c r="T87" s="10" t="s">
        <v>64</v>
      </c>
      <c r="U87" s="10" t="s">
        <v>2</v>
      </c>
      <c r="V87" s="10"/>
      <c r="W87" s="10"/>
      <c r="X87" s="10"/>
      <c r="Y87" s="10"/>
      <c r="Z87" s="55"/>
      <c r="AA87" s="119">
        <f>+P87</f>
        <v>951115</v>
      </c>
      <c r="AB87" s="26"/>
    </row>
    <row r="88" spans="1:28" s="67" customFormat="1" ht="18.95" customHeight="1" x14ac:dyDescent="0.2">
      <c r="A88" s="60" t="s">
        <v>771</v>
      </c>
      <c r="B88" s="61"/>
      <c r="C88" s="61"/>
      <c r="D88" s="61"/>
      <c r="E88" s="55"/>
      <c r="F88" s="61"/>
      <c r="G88" s="61"/>
      <c r="H88" s="55"/>
      <c r="I88" s="8">
        <v>0</v>
      </c>
      <c r="J88" s="9">
        <v>531328</v>
      </c>
      <c r="K88" s="9">
        <v>42506</v>
      </c>
      <c r="L88" s="9">
        <v>573834</v>
      </c>
      <c r="M88" s="9">
        <v>0</v>
      </c>
      <c r="N88" s="9">
        <v>573834</v>
      </c>
      <c r="O88" s="55"/>
      <c r="P88" s="68">
        <f>+P89</f>
        <v>573834</v>
      </c>
      <c r="Q88" s="58">
        <f t="shared" ref="Q88:Z88" si="4">+Q89</f>
        <v>0</v>
      </c>
      <c r="R88" s="58">
        <f t="shared" si="4"/>
        <v>0</v>
      </c>
      <c r="S88" s="58">
        <f t="shared" si="4"/>
        <v>0</v>
      </c>
      <c r="T88" s="58">
        <f t="shared" si="4"/>
        <v>0</v>
      </c>
      <c r="U88" s="58">
        <f t="shared" si="4"/>
        <v>0</v>
      </c>
      <c r="V88" s="58"/>
      <c r="W88" s="58"/>
      <c r="X88" s="58"/>
      <c r="Y88" s="64"/>
      <c r="Z88" s="64">
        <f t="shared" si="4"/>
        <v>0</v>
      </c>
      <c r="AA88" s="69">
        <f>+P88</f>
        <v>573834</v>
      </c>
      <c r="AB88" s="66"/>
    </row>
    <row r="89" spans="1:28" s="122" customFormat="1" ht="18.95" customHeight="1" x14ac:dyDescent="0.2">
      <c r="A89" s="120"/>
      <c r="B89" s="120"/>
      <c r="C89" s="115">
        <v>45710</v>
      </c>
      <c r="D89" s="114" t="s">
        <v>772</v>
      </c>
      <c r="E89" s="11"/>
      <c r="F89" s="114" t="s">
        <v>773</v>
      </c>
      <c r="G89" s="114" t="s">
        <v>774</v>
      </c>
      <c r="H89" s="10"/>
      <c r="I89" s="10"/>
      <c r="J89" s="10"/>
      <c r="K89" s="10"/>
      <c r="L89" s="10"/>
      <c r="M89" s="13"/>
      <c r="N89" s="13"/>
      <c r="O89" s="13"/>
      <c r="P89" s="13">
        <v>573834</v>
      </c>
      <c r="Q89" s="10"/>
      <c r="R89" s="10"/>
      <c r="S89" s="10"/>
      <c r="T89" s="12"/>
      <c r="U89" s="13"/>
      <c r="V89" s="13"/>
      <c r="W89" s="13"/>
      <c r="X89" s="13"/>
      <c r="Y89" s="13"/>
      <c r="Z89" s="10"/>
      <c r="AA89" s="121">
        <f>+AA88</f>
        <v>573834</v>
      </c>
      <c r="AB89" s="120"/>
    </row>
    <row r="90" spans="1:28" x14ac:dyDescent="0.25">
      <c r="B90" s="70"/>
      <c r="C90" s="70"/>
      <c r="D90" s="71"/>
      <c r="E90" s="71"/>
      <c r="F90" s="70"/>
      <c r="G90" s="71"/>
      <c r="H90" s="70"/>
      <c r="I90" s="70"/>
      <c r="J90" s="70"/>
      <c r="K90" s="70"/>
      <c r="L90" s="70"/>
      <c r="M90" s="72"/>
      <c r="N90" s="72"/>
      <c r="O90" s="72"/>
      <c r="P90" s="72"/>
      <c r="Q90" s="70"/>
      <c r="R90" s="70"/>
      <c r="S90" s="70"/>
      <c r="T90" s="73"/>
      <c r="U90" s="72"/>
      <c r="V90" s="72"/>
      <c r="W90" s="72"/>
      <c r="X90" s="72"/>
      <c r="Y90" s="72"/>
      <c r="Z90" s="70"/>
      <c r="AA90" s="74"/>
    </row>
    <row r="91" spans="1:28" x14ac:dyDescent="0.25">
      <c r="B91" s="75"/>
      <c r="C91" s="75"/>
      <c r="D91" s="76"/>
      <c r="E91" s="76"/>
      <c r="F91" s="75"/>
      <c r="G91" s="76"/>
      <c r="H91" s="75"/>
      <c r="I91" s="75"/>
      <c r="J91" s="75"/>
      <c r="K91" s="75"/>
      <c r="L91" s="75"/>
      <c r="M91" s="77"/>
      <c r="N91" s="77"/>
      <c r="O91" s="77"/>
      <c r="P91" s="77"/>
      <c r="Q91" s="75"/>
      <c r="R91" s="75"/>
      <c r="S91" s="75"/>
      <c r="T91" s="78"/>
      <c r="U91" s="77"/>
      <c r="V91" s="77"/>
      <c r="W91" s="77"/>
      <c r="X91" s="77"/>
      <c r="Y91" s="77"/>
      <c r="Z91" s="75"/>
      <c r="AA91" s="79"/>
    </row>
    <row r="92" spans="1:28" x14ac:dyDescent="0.25">
      <c r="B92" s="75"/>
      <c r="C92" s="75"/>
      <c r="D92" s="76"/>
      <c r="E92" s="76"/>
      <c r="F92" s="75"/>
      <c r="G92" s="76"/>
      <c r="H92" s="75"/>
      <c r="I92" s="75"/>
      <c r="J92" s="75"/>
      <c r="K92" s="75"/>
      <c r="L92" s="75"/>
      <c r="M92" s="77"/>
      <c r="N92" s="77"/>
      <c r="O92" s="77"/>
      <c r="P92" s="77"/>
      <c r="Q92" s="75"/>
      <c r="R92" s="75"/>
      <c r="S92" s="75"/>
      <c r="T92" s="78"/>
      <c r="U92" s="77"/>
      <c r="V92" s="77"/>
      <c r="W92" s="77"/>
      <c r="X92" s="77"/>
      <c r="Y92" s="77"/>
      <c r="Z92" s="75"/>
      <c r="AA92" s="79"/>
    </row>
    <row r="93" spans="1:28" x14ac:dyDescent="0.25">
      <c r="B93" s="80"/>
      <c r="C93"/>
      <c r="E93"/>
      <c r="H93"/>
      <c r="I93"/>
      <c r="J93"/>
      <c r="K93"/>
      <c r="L93"/>
      <c r="M93" s="81"/>
      <c r="N93" s="81"/>
      <c r="O93"/>
      <c r="P93"/>
      <c r="Q93"/>
      <c r="T93" s="82"/>
      <c r="AA93" s="83"/>
    </row>
  </sheetData>
  <autoFilter ref="A3:AB89"/>
  <dataConsolidate/>
  <mergeCells count="3">
    <mergeCell ref="A4:D4"/>
    <mergeCell ref="A1:AB1"/>
    <mergeCell ref="A2:A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317"/>
  <sheetViews>
    <sheetView zoomScaleNormal="100" workbookViewId="0">
      <pane xSplit="5" ySplit="3" topLeftCell="F166" activePane="bottomRight" state="frozen"/>
      <selection pane="topRight" activeCell="F1" sqref="F1"/>
      <selection pane="bottomLeft" activeCell="A4" sqref="A4"/>
      <selection pane="bottomRight" activeCell="A2" sqref="A2:T2"/>
    </sheetView>
  </sheetViews>
  <sheetFormatPr defaultColWidth="8.85546875" defaultRowHeight="14.25" outlineLevelRow="1" x14ac:dyDescent="0.2"/>
  <cols>
    <col min="1" max="1" width="1.140625" style="24" customWidth="1"/>
    <col min="2" max="2" width="12.28515625" style="24" customWidth="1"/>
    <col min="3" max="3" width="11.140625" style="30" customWidth="1"/>
    <col min="4" max="4" width="11.140625" style="24" customWidth="1"/>
    <col min="5" max="5" width="23.28515625" style="30" customWidth="1"/>
    <col min="6" max="6" width="13.7109375" style="24" customWidth="1"/>
    <col min="7" max="7" width="41.28515625" style="24" customWidth="1"/>
    <col min="8" max="8" width="18.7109375" style="30" hidden="1" customWidth="1"/>
    <col min="9" max="9" width="12.28515625" style="31" hidden="1" customWidth="1"/>
    <col min="10" max="13" width="13.28515625" style="32" hidden="1" customWidth="1"/>
    <col min="14" max="14" width="8.28515625" style="32" hidden="1" customWidth="1"/>
    <col min="15" max="15" width="13.28515625" style="32" hidden="1" customWidth="1"/>
    <col min="16" max="16" width="19.28515625" style="32" customWidth="1"/>
    <col min="17" max="17" width="11.140625" style="33" hidden="1" customWidth="1"/>
    <col min="18" max="20" width="11.140625" style="24" hidden="1" customWidth="1"/>
    <col min="21" max="21" width="22.28515625" style="24" hidden="1" customWidth="1"/>
    <col min="22" max="22" width="23.28515625" style="24" customWidth="1"/>
    <col min="23" max="24" width="8.85546875" style="24"/>
    <col min="25" max="25" width="14.7109375" style="24" bestFit="1" customWidth="1"/>
    <col min="26" max="16384" width="8.85546875" style="24"/>
  </cols>
  <sheetData>
    <row r="1" spans="1:22" ht="18.75" x14ac:dyDescent="0.3">
      <c r="A1" s="130" t="s">
        <v>533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2" x14ac:dyDescent="0.2">
      <c r="A2" s="131" t="s">
        <v>455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2" s="25" customFormat="1" ht="24.4" customHeight="1" x14ac:dyDescent="0.2">
      <c r="B3" s="1" t="s">
        <v>333</v>
      </c>
      <c r="C3" s="2" t="s">
        <v>545</v>
      </c>
      <c r="D3" s="1" t="s">
        <v>482</v>
      </c>
      <c r="E3" s="2" t="s">
        <v>460</v>
      </c>
      <c r="F3" s="1" t="s">
        <v>474</v>
      </c>
      <c r="G3" s="1" t="s">
        <v>534</v>
      </c>
      <c r="H3" s="2" t="s">
        <v>468</v>
      </c>
      <c r="I3" s="3" t="s">
        <v>127</v>
      </c>
      <c r="J3" s="4" t="s">
        <v>557</v>
      </c>
      <c r="K3" s="4" t="s">
        <v>76</v>
      </c>
      <c r="L3" s="4" t="s">
        <v>306</v>
      </c>
      <c r="M3" s="4" t="s">
        <v>195</v>
      </c>
      <c r="N3" s="4" t="s">
        <v>175</v>
      </c>
      <c r="O3" s="4" t="s">
        <v>11</v>
      </c>
      <c r="P3" s="4" t="s">
        <v>198</v>
      </c>
      <c r="Q3" s="5" t="s">
        <v>112</v>
      </c>
      <c r="R3" s="6" t="s">
        <v>42</v>
      </c>
      <c r="S3" s="6" t="s">
        <v>439</v>
      </c>
      <c r="T3" s="6" t="s">
        <v>500</v>
      </c>
      <c r="U3" s="105" t="s">
        <v>309</v>
      </c>
      <c r="V3" s="109" t="s">
        <v>821</v>
      </c>
    </row>
    <row r="4" spans="1:22" s="34" customFormat="1" ht="21.4" customHeight="1" x14ac:dyDescent="0.2">
      <c r="B4" s="132" t="s">
        <v>616</v>
      </c>
      <c r="C4" s="133"/>
      <c r="D4" s="133"/>
      <c r="E4" s="134"/>
      <c r="F4" s="35"/>
      <c r="G4" s="35"/>
      <c r="H4" s="36"/>
      <c r="I4" s="37"/>
      <c r="J4" s="38"/>
      <c r="K4" s="38"/>
      <c r="L4" s="38"/>
      <c r="M4" s="38"/>
      <c r="N4" s="38"/>
      <c r="O4" s="38"/>
      <c r="P4" s="38">
        <f>+P5+P7+P19+P23+P25+P46+P152+P154+P170+P187+P222+P225+P241+P244+P263+P290+P298+P308</f>
        <v>459170753</v>
      </c>
      <c r="Q4" s="39"/>
      <c r="R4" s="40"/>
      <c r="S4" s="40"/>
      <c r="T4" s="40"/>
      <c r="U4" s="40"/>
      <c r="V4" s="107"/>
    </row>
    <row r="5" spans="1:22" s="25" customFormat="1" ht="18" customHeight="1" x14ac:dyDescent="0.2">
      <c r="A5" s="7" t="s">
        <v>169</v>
      </c>
      <c r="B5" s="26"/>
      <c r="C5" s="27"/>
      <c r="D5" s="26"/>
      <c r="E5" s="27"/>
      <c r="F5" s="26"/>
      <c r="G5" s="26"/>
      <c r="H5" s="27"/>
      <c r="I5" s="8">
        <v>0</v>
      </c>
      <c r="J5" s="9">
        <v>24982604</v>
      </c>
      <c r="K5" s="9">
        <v>1753080</v>
      </c>
      <c r="L5" s="9">
        <f>+L6</f>
        <v>448754</v>
      </c>
      <c r="M5" s="9">
        <v>0</v>
      </c>
      <c r="N5" s="9">
        <v>0</v>
      </c>
      <c r="O5" s="9">
        <v>0</v>
      </c>
      <c r="P5" s="9">
        <f>+P6</f>
        <v>448754</v>
      </c>
      <c r="Q5" s="28"/>
      <c r="V5" s="26"/>
    </row>
    <row r="6" spans="1:22" s="25" customFormat="1" ht="18" customHeight="1" outlineLevel="1" x14ac:dyDescent="0.2">
      <c r="B6" s="10" t="s">
        <v>243</v>
      </c>
      <c r="C6" s="11">
        <v>45895</v>
      </c>
      <c r="D6" s="10" t="s">
        <v>260</v>
      </c>
      <c r="E6" s="11"/>
      <c r="F6" s="10"/>
      <c r="G6" s="10" t="s">
        <v>440</v>
      </c>
      <c r="H6" s="11"/>
      <c r="I6" s="12"/>
      <c r="J6" s="13">
        <v>875410</v>
      </c>
      <c r="K6" s="13">
        <v>70033</v>
      </c>
      <c r="L6" s="13">
        <f>945443-480792-15897</f>
        <v>448754</v>
      </c>
      <c r="M6" s="13">
        <v>0</v>
      </c>
      <c r="N6" s="13">
        <v>0</v>
      </c>
      <c r="O6" s="13">
        <v>0</v>
      </c>
      <c r="P6" s="13">
        <f>945443-480792-15897</f>
        <v>448754</v>
      </c>
      <c r="Q6" s="14"/>
      <c r="R6" s="15"/>
      <c r="S6" s="15" t="s">
        <v>266</v>
      </c>
      <c r="T6" s="15" t="s">
        <v>538</v>
      </c>
      <c r="U6" s="106" t="s">
        <v>2</v>
      </c>
      <c r="V6" s="26"/>
    </row>
    <row r="7" spans="1:22" s="25" customFormat="1" ht="18" customHeight="1" x14ac:dyDescent="0.2">
      <c r="A7" s="7" t="s">
        <v>192</v>
      </c>
      <c r="B7" s="26"/>
      <c r="C7" s="27"/>
      <c r="D7" s="26"/>
      <c r="E7" s="27"/>
      <c r="F7" s="26"/>
      <c r="G7" s="26"/>
      <c r="H7" s="27"/>
      <c r="I7" s="8">
        <v>0</v>
      </c>
      <c r="J7" s="9">
        <v>94260386</v>
      </c>
      <c r="K7" s="9">
        <v>7476678</v>
      </c>
      <c r="L7" s="9">
        <f>SUM(L8:L15)</f>
        <v>10953177</v>
      </c>
      <c r="M7" s="9">
        <v>0</v>
      </c>
      <c r="N7" s="9">
        <v>0</v>
      </c>
      <c r="O7" s="9">
        <v>0</v>
      </c>
      <c r="P7" s="9">
        <f>SUM(P8:P18)</f>
        <v>14245184</v>
      </c>
      <c r="Q7" s="28"/>
      <c r="V7" s="26"/>
    </row>
    <row r="8" spans="1:22" s="25" customFormat="1" ht="18" customHeight="1" outlineLevel="1" x14ac:dyDescent="0.2">
      <c r="B8" s="10" t="s">
        <v>263</v>
      </c>
      <c r="C8" s="11">
        <v>45903</v>
      </c>
      <c r="D8" s="10" t="s">
        <v>178</v>
      </c>
      <c r="E8" s="11">
        <v>45903</v>
      </c>
      <c r="F8" s="10" t="s">
        <v>57</v>
      </c>
      <c r="G8" s="10" t="s">
        <v>318</v>
      </c>
      <c r="H8" s="11"/>
      <c r="I8" s="12"/>
      <c r="J8" s="13">
        <v>1729728</v>
      </c>
      <c r="K8" s="13">
        <v>138378</v>
      </c>
      <c r="L8" s="13">
        <v>1868106</v>
      </c>
      <c r="M8" s="13">
        <v>0</v>
      </c>
      <c r="N8" s="13">
        <v>0</v>
      </c>
      <c r="O8" s="13">
        <v>0</v>
      </c>
      <c r="P8" s="13">
        <v>1868106</v>
      </c>
      <c r="Q8" s="14"/>
      <c r="R8" s="15"/>
      <c r="S8" s="15" t="s">
        <v>266</v>
      </c>
      <c r="T8" s="15" t="s">
        <v>538</v>
      </c>
      <c r="U8" s="106" t="s">
        <v>2</v>
      </c>
      <c r="V8" s="26"/>
    </row>
    <row r="9" spans="1:22" s="25" customFormat="1" ht="18" customHeight="1" outlineLevel="1" x14ac:dyDescent="0.2">
      <c r="B9" s="10" t="s">
        <v>263</v>
      </c>
      <c r="C9" s="11">
        <v>45909</v>
      </c>
      <c r="D9" s="10" t="s">
        <v>67</v>
      </c>
      <c r="E9" s="11">
        <v>45909</v>
      </c>
      <c r="F9" s="10" t="s">
        <v>436</v>
      </c>
      <c r="G9" s="10" t="s">
        <v>252</v>
      </c>
      <c r="H9" s="11"/>
      <c r="I9" s="12"/>
      <c r="J9" s="13">
        <v>1959745</v>
      </c>
      <c r="K9" s="13">
        <v>156780</v>
      </c>
      <c r="L9" s="13">
        <v>2116525</v>
      </c>
      <c r="M9" s="13">
        <v>0</v>
      </c>
      <c r="N9" s="13">
        <v>0</v>
      </c>
      <c r="O9" s="13">
        <v>0</v>
      </c>
      <c r="P9" s="13">
        <v>2116525</v>
      </c>
      <c r="Q9" s="14"/>
      <c r="R9" s="15"/>
      <c r="S9" s="15" t="s">
        <v>266</v>
      </c>
      <c r="T9" s="15" t="s">
        <v>538</v>
      </c>
      <c r="U9" s="106" t="s">
        <v>2</v>
      </c>
      <c r="V9" s="26"/>
    </row>
    <row r="10" spans="1:22" s="25" customFormat="1" ht="18" customHeight="1" outlineLevel="1" x14ac:dyDescent="0.2">
      <c r="B10" s="10" t="s">
        <v>263</v>
      </c>
      <c r="C10" s="11">
        <v>45909</v>
      </c>
      <c r="D10" s="10" t="s">
        <v>148</v>
      </c>
      <c r="E10" s="11">
        <v>45909</v>
      </c>
      <c r="F10" s="10" t="s">
        <v>206</v>
      </c>
      <c r="G10" s="10" t="s">
        <v>540</v>
      </c>
      <c r="H10" s="11"/>
      <c r="I10" s="12"/>
      <c r="J10" s="13">
        <v>1379847</v>
      </c>
      <c r="K10" s="13">
        <v>110388</v>
      </c>
      <c r="L10" s="13">
        <v>1490235</v>
      </c>
      <c r="M10" s="13">
        <v>0</v>
      </c>
      <c r="N10" s="13">
        <v>0</v>
      </c>
      <c r="O10" s="13">
        <v>0</v>
      </c>
      <c r="P10" s="13">
        <v>1490235</v>
      </c>
      <c r="Q10" s="14"/>
      <c r="R10" s="15"/>
      <c r="S10" s="15" t="s">
        <v>266</v>
      </c>
      <c r="T10" s="15" t="s">
        <v>538</v>
      </c>
      <c r="U10" s="106" t="s">
        <v>2</v>
      </c>
      <c r="V10" s="26"/>
    </row>
    <row r="11" spans="1:22" s="25" customFormat="1" ht="18" customHeight="1" outlineLevel="1" x14ac:dyDescent="0.2">
      <c r="B11" s="10" t="s">
        <v>263</v>
      </c>
      <c r="C11" s="11">
        <v>45909</v>
      </c>
      <c r="D11" s="10" t="s">
        <v>513</v>
      </c>
      <c r="E11" s="11">
        <v>45909</v>
      </c>
      <c r="F11" s="10" t="s">
        <v>13</v>
      </c>
      <c r="G11" s="10" t="s">
        <v>365</v>
      </c>
      <c r="H11" s="11"/>
      <c r="I11" s="12"/>
      <c r="J11" s="13">
        <v>1442303</v>
      </c>
      <c r="K11" s="13">
        <v>115384</v>
      </c>
      <c r="L11" s="13">
        <v>1557687</v>
      </c>
      <c r="M11" s="13">
        <v>0</v>
      </c>
      <c r="N11" s="13">
        <v>0</v>
      </c>
      <c r="O11" s="13">
        <v>0</v>
      </c>
      <c r="P11" s="13">
        <v>1557687</v>
      </c>
      <c r="Q11" s="14"/>
      <c r="R11" s="15"/>
      <c r="S11" s="15" t="s">
        <v>266</v>
      </c>
      <c r="T11" s="15" t="s">
        <v>538</v>
      </c>
      <c r="U11" s="106" t="s">
        <v>2</v>
      </c>
      <c r="V11" s="26"/>
    </row>
    <row r="12" spans="1:22" s="25" customFormat="1" ht="18" customHeight="1" outlineLevel="1" x14ac:dyDescent="0.2">
      <c r="B12" s="10" t="s">
        <v>263</v>
      </c>
      <c r="C12" s="11">
        <v>45916</v>
      </c>
      <c r="D12" s="10" t="s">
        <v>548</v>
      </c>
      <c r="E12" s="11">
        <v>45916</v>
      </c>
      <c r="F12" s="10" t="s">
        <v>547</v>
      </c>
      <c r="G12" s="10" t="s">
        <v>252</v>
      </c>
      <c r="H12" s="11"/>
      <c r="I12" s="12"/>
      <c r="J12" s="13">
        <v>704940</v>
      </c>
      <c r="K12" s="13">
        <v>56395</v>
      </c>
      <c r="L12" s="13">
        <v>761335</v>
      </c>
      <c r="M12" s="13">
        <v>0</v>
      </c>
      <c r="N12" s="13">
        <v>0</v>
      </c>
      <c r="O12" s="13">
        <v>0</v>
      </c>
      <c r="P12" s="13">
        <v>761335</v>
      </c>
      <c r="Q12" s="14"/>
      <c r="R12" s="15"/>
      <c r="S12" s="15" t="s">
        <v>266</v>
      </c>
      <c r="T12" s="15" t="s">
        <v>538</v>
      </c>
      <c r="U12" s="106" t="s">
        <v>2</v>
      </c>
      <c r="V12" s="26"/>
    </row>
    <row r="13" spans="1:22" s="25" customFormat="1" ht="18" customHeight="1" outlineLevel="1" x14ac:dyDescent="0.2">
      <c r="B13" s="10" t="s">
        <v>263</v>
      </c>
      <c r="C13" s="11">
        <v>45916</v>
      </c>
      <c r="D13" s="10" t="s">
        <v>54</v>
      </c>
      <c r="E13" s="11">
        <v>45916</v>
      </c>
      <c r="F13" s="10" t="s">
        <v>549</v>
      </c>
      <c r="G13" s="10" t="s">
        <v>540</v>
      </c>
      <c r="H13" s="11"/>
      <c r="I13" s="12"/>
      <c r="J13" s="13">
        <v>566310</v>
      </c>
      <c r="K13" s="13">
        <v>45305</v>
      </c>
      <c r="L13" s="13">
        <v>611615</v>
      </c>
      <c r="M13" s="13">
        <v>0</v>
      </c>
      <c r="N13" s="13">
        <v>0</v>
      </c>
      <c r="O13" s="13">
        <v>0</v>
      </c>
      <c r="P13" s="13">
        <v>611615</v>
      </c>
      <c r="Q13" s="14"/>
      <c r="R13" s="15"/>
      <c r="S13" s="15" t="s">
        <v>266</v>
      </c>
      <c r="T13" s="15" t="s">
        <v>538</v>
      </c>
      <c r="U13" s="106" t="s">
        <v>2</v>
      </c>
      <c r="V13" s="26"/>
    </row>
    <row r="14" spans="1:22" s="25" customFormat="1" ht="18" customHeight="1" outlineLevel="1" x14ac:dyDescent="0.2">
      <c r="B14" s="10" t="s">
        <v>263</v>
      </c>
      <c r="C14" s="11">
        <v>45916</v>
      </c>
      <c r="D14" s="10" t="s">
        <v>358</v>
      </c>
      <c r="E14" s="11">
        <v>45916</v>
      </c>
      <c r="F14" s="10" t="s">
        <v>68</v>
      </c>
      <c r="G14" s="10" t="s">
        <v>318</v>
      </c>
      <c r="H14" s="11"/>
      <c r="I14" s="12"/>
      <c r="J14" s="13">
        <v>1818309</v>
      </c>
      <c r="K14" s="13">
        <v>145465</v>
      </c>
      <c r="L14" s="13">
        <v>1963774</v>
      </c>
      <c r="M14" s="13">
        <v>0</v>
      </c>
      <c r="N14" s="13">
        <v>0</v>
      </c>
      <c r="O14" s="13">
        <v>0</v>
      </c>
      <c r="P14" s="13">
        <v>1963774</v>
      </c>
      <c r="Q14" s="14"/>
      <c r="R14" s="15"/>
      <c r="S14" s="15" t="s">
        <v>266</v>
      </c>
      <c r="T14" s="15" t="s">
        <v>538</v>
      </c>
      <c r="U14" s="106" t="s">
        <v>2</v>
      </c>
      <c r="V14" s="26"/>
    </row>
    <row r="15" spans="1:22" s="25" customFormat="1" ht="18" customHeight="1" outlineLevel="1" x14ac:dyDescent="0.2">
      <c r="B15" s="10" t="s">
        <v>263</v>
      </c>
      <c r="C15" s="11">
        <v>45916</v>
      </c>
      <c r="D15" s="10" t="s">
        <v>415</v>
      </c>
      <c r="E15" s="11">
        <v>45916</v>
      </c>
      <c r="F15" s="10" t="s">
        <v>451</v>
      </c>
      <c r="G15" s="10" t="s">
        <v>365</v>
      </c>
      <c r="H15" s="11"/>
      <c r="I15" s="12"/>
      <c r="J15" s="13">
        <v>540648</v>
      </c>
      <c r="K15" s="13">
        <v>43252</v>
      </c>
      <c r="L15" s="13">
        <v>583900</v>
      </c>
      <c r="M15" s="13">
        <v>0</v>
      </c>
      <c r="N15" s="13">
        <v>0</v>
      </c>
      <c r="O15" s="13">
        <v>0</v>
      </c>
      <c r="P15" s="13">
        <f>513741-290718</f>
        <v>223023</v>
      </c>
      <c r="Q15" s="14"/>
      <c r="R15" s="15"/>
      <c r="S15" s="15" t="s">
        <v>266</v>
      </c>
      <c r="T15" s="15" t="s">
        <v>538</v>
      </c>
      <c r="U15" s="106" t="s">
        <v>2</v>
      </c>
      <c r="V15" s="26"/>
    </row>
    <row r="16" spans="1:22" s="25" customFormat="1" ht="18" customHeight="1" outlineLevel="1" x14ac:dyDescent="0.2">
      <c r="B16" s="10" t="s">
        <v>558</v>
      </c>
      <c r="C16" s="11">
        <v>45909</v>
      </c>
      <c r="D16" s="10" t="s">
        <v>504</v>
      </c>
      <c r="E16" s="11">
        <v>45909</v>
      </c>
      <c r="F16" s="10" t="s">
        <v>313</v>
      </c>
      <c r="G16" s="10" t="s">
        <v>132</v>
      </c>
      <c r="H16" s="11"/>
      <c r="I16" s="12"/>
      <c r="J16" s="13">
        <v>1815220</v>
      </c>
      <c r="K16" s="13">
        <v>145218</v>
      </c>
      <c r="L16" s="13">
        <v>1960438</v>
      </c>
      <c r="M16" s="13">
        <v>0</v>
      </c>
      <c r="N16" s="13">
        <v>0</v>
      </c>
      <c r="O16" s="13">
        <v>0</v>
      </c>
      <c r="P16" s="13">
        <v>1960438</v>
      </c>
      <c r="Q16" s="14"/>
      <c r="R16" s="15"/>
      <c r="S16" s="15" t="s">
        <v>266</v>
      </c>
      <c r="T16" s="15" t="s">
        <v>538</v>
      </c>
      <c r="U16" s="106" t="s">
        <v>2</v>
      </c>
      <c r="V16" s="26"/>
    </row>
    <row r="17" spans="1:22" s="25" customFormat="1" ht="18" customHeight="1" outlineLevel="1" x14ac:dyDescent="0.2">
      <c r="B17" s="10" t="s">
        <v>558</v>
      </c>
      <c r="C17" s="11">
        <v>45916</v>
      </c>
      <c r="D17" s="10" t="s">
        <v>515</v>
      </c>
      <c r="E17" s="11">
        <v>45916</v>
      </c>
      <c r="F17" s="10" t="s">
        <v>464</v>
      </c>
      <c r="G17" s="10" t="s">
        <v>132</v>
      </c>
      <c r="H17" s="11"/>
      <c r="I17" s="12"/>
      <c r="J17" s="13">
        <v>704940</v>
      </c>
      <c r="K17" s="13">
        <v>56395</v>
      </c>
      <c r="L17" s="13">
        <v>761335</v>
      </c>
      <c r="M17" s="13">
        <v>0</v>
      </c>
      <c r="N17" s="13">
        <v>0</v>
      </c>
      <c r="O17" s="13">
        <v>0</v>
      </c>
      <c r="P17" s="13">
        <v>761335</v>
      </c>
      <c r="Q17" s="14"/>
      <c r="R17" s="15"/>
      <c r="S17" s="15" t="s">
        <v>266</v>
      </c>
      <c r="T17" s="15" t="s">
        <v>538</v>
      </c>
      <c r="U17" s="106" t="s">
        <v>2</v>
      </c>
      <c r="V17" s="26"/>
    </row>
    <row r="18" spans="1:22" s="25" customFormat="1" ht="18" customHeight="1" outlineLevel="1" x14ac:dyDescent="0.2">
      <c r="B18" s="10" t="s">
        <v>558</v>
      </c>
      <c r="C18" s="11">
        <v>45924</v>
      </c>
      <c r="D18" s="10" t="s">
        <v>429</v>
      </c>
      <c r="E18" s="11">
        <v>45924</v>
      </c>
      <c r="F18" s="10" t="s">
        <v>210</v>
      </c>
      <c r="G18" s="10" t="s">
        <v>132</v>
      </c>
      <c r="H18" s="11"/>
      <c r="I18" s="12"/>
      <c r="J18" s="13">
        <v>1013044</v>
      </c>
      <c r="K18" s="13">
        <v>81044</v>
      </c>
      <c r="L18" s="13">
        <v>1094088</v>
      </c>
      <c r="M18" s="13">
        <v>0</v>
      </c>
      <c r="N18" s="13">
        <v>0</v>
      </c>
      <c r="O18" s="13">
        <v>0</v>
      </c>
      <c r="P18" s="13">
        <f>1094088-162977</f>
        <v>931111</v>
      </c>
      <c r="Q18" s="14"/>
      <c r="R18" s="15"/>
      <c r="S18" s="15" t="s">
        <v>266</v>
      </c>
      <c r="T18" s="15" t="s">
        <v>538</v>
      </c>
      <c r="U18" s="106" t="s">
        <v>2</v>
      </c>
      <c r="V18" s="26"/>
    </row>
    <row r="19" spans="1:22" s="47" customFormat="1" ht="18" customHeight="1" x14ac:dyDescent="0.2">
      <c r="A19" s="41" t="s">
        <v>137</v>
      </c>
      <c r="B19" s="42"/>
      <c r="C19" s="43"/>
      <c r="D19" s="42"/>
      <c r="E19" s="43"/>
      <c r="F19" s="42"/>
      <c r="G19" s="42"/>
      <c r="H19" s="43"/>
      <c r="I19" s="44">
        <v>0</v>
      </c>
      <c r="J19" s="45">
        <v>101033914</v>
      </c>
      <c r="K19" s="45">
        <v>5145921</v>
      </c>
      <c r="L19" s="45">
        <v>106179835</v>
      </c>
      <c r="M19" s="45">
        <v>0</v>
      </c>
      <c r="N19" s="45">
        <v>0</v>
      </c>
      <c r="O19" s="45">
        <v>0</v>
      </c>
      <c r="P19" s="45">
        <f>SUM(P20:P22)</f>
        <v>6407240</v>
      </c>
      <c r="Q19" s="46"/>
      <c r="V19" s="42"/>
    </row>
    <row r="20" spans="1:22" s="25" customFormat="1" ht="18" customHeight="1" outlineLevel="1" x14ac:dyDescent="0.2">
      <c r="B20" s="10" t="s">
        <v>312</v>
      </c>
      <c r="C20" s="11">
        <v>45903</v>
      </c>
      <c r="D20" s="10" t="s">
        <v>434</v>
      </c>
      <c r="E20" s="11">
        <v>45903</v>
      </c>
      <c r="F20" s="10" t="s">
        <v>447</v>
      </c>
      <c r="G20" s="10" t="s">
        <v>83</v>
      </c>
      <c r="H20" s="11"/>
      <c r="I20" s="12"/>
      <c r="J20" s="13">
        <v>2559214</v>
      </c>
      <c r="K20" s="13">
        <v>204737</v>
      </c>
      <c r="L20" s="13">
        <v>2763951</v>
      </c>
      <c r="M20" s="13">
        <v>0</v>
      </c>
      <c r="N20" s="13">
        <v>0</v>
      </c>
      <c r="O20" s="13">
        <v>0</v>
      </c>
      <c r="P20" s="13">
        <v>2763951</v>
      </c>
      <c r="Q20" s="14"/>
      <c r="R20" s="15"/>
      <c r="S20" s="15" t="s">
        <v>266</v>
      </c>
      <c r="T20" s="15" t="s">
        <v>64</v>
      </c>
      <c r="U20" s="106" t="s">
        <v>2</v>
      </c>
      <c r="V20" s="26"/>
    </row>
    <row r="21" spans="1:22" s="25" customFormat="1" ht="18" customHeight="1" outlineLevel="1" x14ac:dyDescent="0.2">
      <c r="B21" s="10" t="s">
        <v>312</v>
      </c>
      <c r="C21" s="11">
        <v>45917</v>
      </c>
      <c r="D21" s="10" t="s">
        <v>154</v>
      </c>
      <c r="E21" s="11">
        <v>45917</v>
      </c>
      <c r="F21" s="10" t="s">
        <v>285</v>
      </c>
      <c r="G21" s="10" t="s">
        <v>140</v>
      </c>
      <c r="H21" s="11"/>
      <c r="I21" s="12"/>
      <c r="J21" s="13">
        <v>2791404</v>
      </c>
      <c r="K21" s="13">
        <v>223312</v>
      </c>
      <c r="L21" s="13">
        <v>3014716</v>
      </c>
      <c r="M21" s="13">
        <v>0</v>
      </c>
      <c r="N21" s="13">
        <v>0</v>
      </c>
      <c r="O21" s="13">
        <v>0</v>
      </c>
      <c r="P21" s="13">
        <v>3014716</v>
      </c>
      <c r="Q21" s="14"/>
      <c r="R21" s="15"/>
      <c r="S21" s="15" t="s">
        <v>266</v>
      </c>
      <c r="T21" s="15" t="s">
        <v>538</v>
      </c>
      <c r="U21" s="106" t="s">
        <v>2</v>
      </c>
      <c r="V21" s="26"/>
    </row>
    <row r="22" spans="1:22" s="25" customFormat="1" ht="18" customHeight="1" outlineLevel="1" x14ac:dyDescent="0.2">
      <c r="B22" s="10" t="s">
        <v>312</v>
      </c>
      <c r="C22" s="11">
        <v>45918</v>
      </c>
      <c r="D22" s="10" t="s">
        <v>165</v>
      </c>
      <c r="E22" s="11">
        <v>45918</v>
      </c>
      <c r="F22" s="10" t="s">
        <v>176</v>
      </c>
      <c r="G22" s="10" t="s">
        <v>205</v>
      </c>
      <c r="H22" s="11"/>
      <c r="I22" s="12"/>
      <c r="J22" s="13">
        <v>582012</v>
      </c>
      <c r="K22" s="13">
        <v>46561</v>
      </c>
      <c r="L22" s="13">
        <v>628573</v>
      </c>
      <c r="M22" s="13">
        <v>0</v>
      </c>
      <c r="N22" s="13">
        <v>0</v>
      </c>
      <c r="O22" s="13">
        <v>0</v>
      </c>
      <c r="P22" s="13">
        <v>628573</v>
      </c>
      <c r="Q22" s="14"/>
      <c r="R22" s="15"/>
      <c r="S22" s="15" t="s">
        <v>266</v>
      </c>
      <c r="T22" s="15" t="s">
        <v>538</v>
      </c>
      <c r="U22" s="106" t="s">
        <v>2</v>
      </c>
      <c r="V22" s="26"/>
    </row>
    <row r="23" spans="1:22" s="25" customFormat="1" ht="18" customHeight="1" x14ac:dyDescent="0.2">
      <c r="A23" s="7" t="s">
        <v>376</v>
      </c>
      <c r="B23" s="26"/>
      <c r="C23" s="27"/>
      <c r="D23" s="26"/>
      <c r="E23" s="27"/>
      <c r="F23" s="26"/>
      <c r="G23" s="26"/>
      <c r="H23" s="27"/>
      <c r="I23" s="8">
        <v>660</v>
      </c>
      <c r="J23" s="9">
        <v>38751667</v>
      </c>
      <c r="K23" s="9">
        <v>3100133</v>
      </c>
      <c r="L23" s="9">
        <v>41851800</v>
      </c>
      <c r="M23" s="9">
        <v>0</v>
      </c>
      <c r="N23" s="9">
        <v>0</v>
      </c>
      <c r="O23" s="9">
        <v>0</v>
      </c>
      <c r="P23" s="9">
        <f>+P24</f>
        <v>3058065</v>
      </c>
      <c r="Q23" s="28"/>
      <c r="V23" s="26"/>
    </row>
    <row r="24" spans="1:22" s="25" customFormat="1" ht="18" customHeight="1" outlineLevel="1" x14ac:dyDescent="0.2">
      <c r="B24" s="10" t="s">
        <v>135</v>
      </c>
      <c r="C24" s="11">
        <v>45915</v>
      </c>
      <c r="D24" s="10" t="s">
        <v>107</v>
      </c>
      <c r="E24" s="11">
        <v>45915</v>
      </c>
      <c r="F24" s="10" t="s">
        <v>388</v>
      </c>
      <c r="G24" s="10" t="s">
        <v>543</v>
      </c>
      <c r="H24" s="11">
        <v>45975</v>
      </c>
      <c r="I24" s="12">
        <v>60</v>
      </c>
      <c r="J24" s="13">
        <v>2831542</v>
      </c>
      <c r="K24" s="13">
        <v>226523</v>
      </c>
      <c r="L24" s="13">
        <v>3058065</v>
      </c>
      <c r="M24" s="13">
        <v>0</v>
      </c>
      <c r="N24" s="13">
        <v>0</v>
      </c>
      <c r="O24" s="13">
        <v>0</v>
      </c>
      <c r="P24" s="13">
        <v>3058065</v>
      </c>
      <c r="Q24" s="14"/>
      <c r="R24" s="15"/>
      <c r="S24" s="15" t="s">
        <v>266</v>
      </c>
      <c r="T24" s="15" t="s">
        <v>230</v>
      </c>
      <c r="U24" s="106" t="s">
        <v>496</v>
      </c>
      <c r="V24" s="26"/>
    </row>
    <row r="25" spans="1:22" s="25" customFormat="1" ht="18" customHeight="1" x14ac:dyDescent="0.2">
      <c r="A25" s="7" t="s">
        <v>0</v>
      </c>
      <c r="B25" s="26"/>
      <c r="C25" s="27"/>
      <c r="D25" s="26"/>
      <c r="E25" s="27"/>
      <c r="F25" s="26"/>
      <c r="G25" s="26"/>
      <c r="H25" s="27"/>
      <c r="I25" s="8">
        <v>4140</v>
      </c>
      <c r="J25" s="9">
        <v>481195018</v>
      </c>
      <c r="K25" s="9">
        <v>12549235</v>
      </c>
      <c r="L25" s="9">
        <v>493744253</v>
      </c>
      <c r="M25" s="9">
        <v>0</v>
      </c>
      <c r="N25" s="9">
        <v>0</v>
      </c>
      <c r="O25" s="9">
        <v>0</v>
      </c>
      <c r="P25" s="9">
        <f>SUM(P26:P45)</f>
        <v>64022923</v>
      </c>
      <c r="Q25" s="28"/>
      <c r="V25" s="26"/>
    </row>
    <row r="26" spans="1:22" s="25" customFormat="1" ht="31.9" customHeight="1" outlineLevel="1" x14ac:dyDescent="0.2">
      <c r="B26" s="10" t="s">
        <v>134</v>
      </c>
      <c r="C26" s="11">
        <v>45670</v>
      </c>
      <c r="D26" s="10"/>
      <c r="E26" s="11">
        <v>45671</v>
      </c>
      <c r="F26" s="10" t="s">
        <v>552</v>
      </c>
      <c r="G26" s="10" t="s">
        <v>184</v>
      </c>
      <c r="H26" s="11">
        <v>45730</v>
      </c>
      <c r="I26" s="12">
        <v>60</v>
      </c>
      <c r="J26" s="13">
        <v>15182000</v>
      </c>
      <c r="K26" s="13">
        <v>1214560</v>
      </c>
      <c r="L26" s="13">
        <v>16396560</v>
      </c>
      <c r="M26" s="13">
        <v>0</v>
      </c>
      <c r="N26" s="13">
        <v>0</v>
      </c>
      <c r="O26" s="13">
        <v>0</v>
      </c>
      <c r="P26" s="13">
        <v>16396560</v>
      </c>
      <c r="Q26" s="14">
        <v>200</v>
      </c>
      <c r="R26" s="15" t="s">
        <v>467</v>
      </c>
      <c r="S26" s="15" t="s">
        <v>266</v>
      </c>
      <c r="T26" s="15"/>
      <c r="U26" s="106" t="s">
        <v>496</v>
      </c>
      <c r="V26" s="110" t="s">
        <v>825</v>
      </c>
    </row>
    <row r="27" spans="1:22" s="25" customFormat="1" ht="18" customHeight="1" outlineLevel="1" x14ac:dyDescent="0.2">
      <c r="B27" s="10" t="s">
        <v>134</v>
      </c>
      <c r="C27" s="16">
        <v>45899</v>
      </c>
      <c r="D27" s="10"/>
      <c r="E27" s="16">
        <v>45899</v>
      </c>
      <c r="F27" s="17" t="s">
        <v>568</v>
      </c>
      <c r="G27" s="10"/>
      <c r="H27" s="11"/>
      <c r="I27" s="12"/>
      <c r="J27" s="13"/>
      <c r="K27" s="13"/>
      <c r="L27" s="13"/>
      <c r="M27" s="13"/>
      <c r="N27" s="13"/>
      <c r="O27" s="13"/>
      <c r="P27" s="18">
        <v>1754031</v>
      </c>
      <c r="Q27" s="14"/>
      <c r="R27" s="15"/>
      <c r="S27" s="15"/>
      <c r="T27" s="15"/>
      <c r="U27" s="106"/>
      <c r="V27" s="26"/>
    </row>
    <row r="28" spans="1:22" s="25" customFormat="1" ht="18" customHeight="1" outlineLevel="1" x14ac:dyDescent="0.2">
      <c r="B28" s="10" t="s">
        <v>134</v>
      </c>
      <c r="C28" s="16">
        <v>45899</v>
      </c>
      <c r="D28" s="10"/>
      <c r="E28" s="16">
        <v>45899</v>
      </c>
      <c r="F28" s="17" t="s">
        <v>141</v>
      </c>
      <c r="G28" s="10"/>
      <c r="H28" s="11"/>
      <c r="I28" s="12"/>
      <c r="J28" s="13"/>
      <c r="K28" s="13"/>
      <c r="L28" s="13"/>
      <c r="M28" s="13"/>
      <c r="N28" s="13"/>
      <c r="O28" s="13"/>
      <c r="P28" s="18">
        <v>784068</v>
      </c>
      <c r="Q28" s="14"/>
      <c r="R28" s="15"/>
      <c r="S28" s="15"/>
      <c r="T28" s="15"/>
      <c r="U28" s="106"/>
      <c r="V28" s="26"/>
    </row>
    <row r="29" spans="1:22" s="25" customFormat="1" ht="18" customHeight="1" outlineLevel="1" x14ac:dyDescent="0.2">
      <c r="B29" s="10" t="s">
        <v>134</v>
      </c>
      <c r="C29" s="16">
        <v>45904</v>
      </c>
      <c r="D29" s="10"/>
      <c r="E29" s="16">
        <v>45904</v>
      </c>
      <c r="F29" s="17" t="s">
        <v>556</v>
      </c>
      <c r="G29" s="10"/>
      <c r="H29" s="11"/>
      <c r="I29" s="12"/>
      <c r="J29" s="13"/>
      <c r="K29" s="13"/>
      <c r="L29" s="13"/>
      <c r="M29" s="13"/>
      <c r="N29" s="13"/>
      <c r="O29" s="13"/>
      <c r="P29" s="18">
        <v>642363</v>
      </c>
      <c r="Q29" s="14"/>
      <c r="R29" s="15"/>
      <c r="S29" s="15"/>
      <c r="T29" s="15"/>
      <c r="U29" s="106"/>
      <c r="V29" s="26"/>
    </row>
    <row r="30" spans="1:22" s="25" customFormat="1" ht="18" customHeight="1" outlineLevel="1" x14ac:dyDescent="0.2">
      <c r="B30" s="10" t="s">
        <v>134</v>
      </c>
      <c r="C30" s="16">
        <v>45909</v>
      </c>
      <c r="D30" s="10"/>
      <c r="E30" s="16">
        <v>45909</v>
      </c>
      <c r="F30" s="17" t="s">
        <v>189</v>
      </c>
      <c r="G30" s="10"/>
      <c r="H30" s="11"/>
      <c r="I30" s="12"/>
      <c r="J30" s="13"/>
      <c r="K30" s="13"/>
      <c r="L30" s="13"/>
      <c r="M30" s="13"/>
      <c r="N30" s="13"/>
      <c r="O30" s="13"/>
      <c r="P30" s="18">
        <v>3502850</v>
      </c>
      <c r="Q30" s="14"/>
      <c r="R30" s="15"/>
      <c r="S30" s="15"/>
      <c r="T30" s="15"/>
      <c r="U30" s="106"/>
      <c r="V30" s="26"/>
    </row>
    <row r="31" spans="1:22" s="25" customFormat="1" ht="18" customHeight="1" outlineLevel="1" x14ac:dyDescent="0.2">
      <c r="B31" s="10" t="s">
        <v>134</v>
      </c>
      <c r="C31" s="16">
        <v>45910</v>
      </c>
      <c r="D31" s="10"/>
      <c r="E31" s="16">
        <v>45910</v>
      </c>
      <c r="F31" s="17" t="s">
        <v>569</v>
      </c>
      <c r="G31" s="10"/>
      <c r="H31" s="11"/>
      <c r="I31" s="12"/>
      <c r="J31" s="13"/>
      <c r="K31" s="13"/>
      <c r="L31" s="13"/>
      <c r="M31" s="13"/>
      <c r="N31" s="13"/>
      <c r="O31" s="13"/>
      <c r="P31" s="18">
        <v>1774046</v>
      </c>
      <c r="Q31" s="14"/>
      <c r="R31" s="15"/>
      <c r="S31" s="15"/>
      <c r="T31" s="15"/>
      <c r="U31" s="106"/>
      <c r="V31" s="26"/>
    </row>
    <row r="32" spans="1:22" s="25" customFormat="1" ht="18" customHeight="1" outlineLevel="1" x14ac:dyDescent="0.2">
      <c r="B32" s="10" t="s">
        <v>134</v>
      </c>
      <c r="C32" s="16">
        <v>45910</v>
      </c>
      <c r="D32" s="10"/>
      <c r="E32" s="16">
        <v>45910</v>
      </c>
      <c r="F32" s="17" t="s">
        <v>164</v>
      </c>
      <c r="G32" s="10"/>
      <c r="H32" s="11"/>
      <c r="I32" s="12"/>
      <c r="J32" s="13"/>
      <c r="K32" s="13"/>
      <c r="L32" s="13"/>
      <c r="M32" s="13"/>
      <c r="N32" s="13"/>
      <c r="O32" s="13"/>
      <c r="P32" s="18">
        <v>599713</v>
      </c>
      <c r="Q32" s="14"/>
      <c r="R32" s="15"/>
      <c r="S32" s="15"/>
      <c r="T32" s="15"/>
      <c r="U32" s="106"/>
      <c r="V32" s="26"/>
    </row>
    <row r="33" spans="1:25" s="25" customFormat="1" ht="18" customHeight="1" outlineLevel="1" x14ac:dyDescent="0.2">
      <c r="B33" s="10" t="s">
        <v>134</v>
      </c>
      <c r="C33" s="16">
        <v>45911</v>
      </c>
      <c r="D33" s="10"/>
      <c r="E33" s="16">
        <v>45911</v>
      </c>
      <c r="F33" s="17" t="s">
        <v>570</v>
      </c>
      <c r="G33" s="10"/>
      <c r="H33" s="11"/>
      <c r="I33" s="12"/>
      <c r="J33" s="13"/>
      <c r="K33" s="13"/>
      <c r="L33" s="13"/>
      <c r="M33" s="13"/>
      <c r="N33" s="13"/>
      <c r="O33" s="13"/>
      <c r="P33" s="18">
        <v>698101</v>
      </c>
      <c r="Q33" s="14"/>
      <c r="R33" s="15"/>
      <c r="S33" s="15"/>
      <c r="T33" s="15"/>
      <c r="U33" s="106"/>
      <c r="V33" s="26"/>
    </row>
    <row r="34" spans="1:25" s="25" customFormat="1" ht="18" customHeight="1" outlineLevel="1" x14ac:dyDescent="0.2">
      <c r="B34" s="10" t="s">
        <v>134</v>
      </c>
      <c r="C34" s="16">
        <v>45911</v>
      </c>
      <c r="D34" s="10"/>
      <c r="E34" s="16">
        <v>45911</v>
      </c>
      <c r="F34" s="17" t="s">
        <v>423</v>
      </c>
      <c r="G34" s="10"/>
      <c r="H34" s="11"/>
      <c r="I34" s="12"/>
      <c r="J34" s="13"/>
      <c r="K34" s="13"/>
      <c r="L34" s="13"/>
      <c r="M34" s="13"/>
      <c r="N34" s="13"/>
      <c r="O34" s="13"/>
      <c r="P34" s="18">
        <v>663459</v>
      </c>
      <c r="Q34" s="14"/>
      <c r="R34" s="15"/>
      <c r="S34" s="15"/>
      <c r="T34" s="15"/>
      <c r="U34" s="106"/>
      <c r="V34" s="26"/>
    </row>
    <row r="35" spans="1:25" s="25" customFormat="1" ht="18" customHeight="1" outlineLevel="1" x14ac:dyDescent="0.2">
      <c r="B35" s="10" t="s">
        <v>134</v>
      </c>
      <c r="C35" s="16">
        <v>45911</v>
      </c>
      <c r="D35" s="10"/>
      <c r="E35" s="16">
        <v>45911</v>
      </c>
      <c r="F35" s="17" t="s">
        <v>196</v>
      </c>
      <c r="G35" s="10"/>
      <c r="H35" s="11"/>
      <c r="I35" s="12"/>
      <c r="J35" s="13"/>
      <c r="K35" s="13"/>
      <c r="L35" s="13"/>
      <c r="M35" s="13"/>
      <c r="N35" s="13"/>
      <c r="O35" s="13"/>
      <c r="P35" s="18">
        <v>1687630</v>
      </c>
      <c r="Q35" s="14"/>
      <c r="R35" s="15"/>
      <c r="S35" s="15"/>
      <c r="T35" s="15"/>
      <c r="U35" s="106"/>
      <c r="V35" s="26"/>
    </row>
    <row r="36" spans="1:25" s="25" customFormat="1" ht="18" customHeight="1" outlineLevel="1" x14ac:dyDescent="0.2">
      <c r="B36" s="10" t="s">
        <v>134</v>
      </c>
      <c r="C36" s="16">
        <v>45913</v>
      </c>
      <c r="D36" s="10"/>
      <c r="E36" s="16">
        <v>45913</v>
      </c>
      <c r="F36" s="17" t="s">
        <v>413</v>
      </c>
      <c r="G36" s="10" t="s">
        <v>40</v>
      </c>
      <c r="H36" s="11">
        <v>45942</v>
      </c>
      <c r="I36" s="12">
        <v>60</v>
      </c>
      <c r="J36" s="13">
        <v>726798</v>
      </c>
      <c r="K36" s="13">
        <v>58144</v>
      </c>
      <c r="L36" s="13">
        <v>784942</v>
      </c>
      <c r="M36" s="13">
        <v>0</v>
      </c>
      <c r="N36" s="13">
        <v>0</v>
      </c>
      <c r="O36" s="13">
        <v>0</v>
      </c>
      <c r="P36" s="18">
        <v>11678083</v>
      </c>
      <c r="Q36" s="14"/>
      <c r="R36" s="15"/>
      <c r="S36" s="15" t="s">
        <v>266</v>
      </c>
      <c r="T36" s="15"/>
      <c r="U36" s="106" t="s">
        <v>496</v>
      </c>
      <c r="V36" s="26"/>
    </row>
    <row r="37" spans="1:25" s="25" customFormat="1" ht="18" customHeight="1" outlineLevel="1" x14ac:dyDescent="0.2">
      <c r="B37" s="10" t="s">
        <v>134</v>
      </c>
      <c r="C37" s="16">
        <v>45916</v>
      </c>
      <c r="D37" s="10"/>
      <c r="E37" s="16">
        <v>45916</v>
      </c>
      <c r="F37" s="17" t="s">
        <v>5</v>
      </c>
      <c r="G37" s="10" t="s">
        <v>560</v>
      </c>
      <c r="H37" s="11">
        <v>45943</v>
      </c>
      <c r="I37" s="12">
        <v>60</v>
      </c>
      <c r="J37" s="13">
        <v>603080</v>
      </c>
      <c r="K37" s="13">
        <v>48246</v>
      </c>
      <c r="L37" s="13">
        <v>651326</v>
      </c>
      <c r="M37" s="13">
        <v>0</v>
      </c>
      <c r="N37" s="13">
        <v>0</v>
      </c>
      <c r="O37" s="13">
        <v>0</v>
      </c>
      <c r="P37" s="18">
        <v>2581481</v>
      </c>
      <c r="Q37" s="14"/>
      <c r="R37" s="15"/>
      <c r="S37" s="15" t="s">
        <v>266</v>
      </c>
      <c r="T37" s="15"/>
      <c r="U37" s="106" t="s">
        <v>496</v>
      </c>
      <c r="V37" s="26"/>
    </row>
    <row r="38" spans="1:25" s="25" customFormat="1" ht="18" customHeight="1" outlineLevel="1" x14ac:dyDescent="0.2">
      <c r="B38" s="10" t="s">
        <v>134</v>
      </c>
      <c r="C38" s="16">
        <v>45917</v>
      </c>
      <c r="D38" s="10"/>
      <c r="E38" s="16">
        <v>45917</v>
      </c>
      <c r="F38" s="17" t="s">
        <v>199</v>
      </c>
      <c r="G38" s="10" t="s">
        <v>128</v>
      </c>
      <c r="H38" s="11">
        <v>45945</v>
      </c>
      <c r="I38" s="12">
        <v>60</v>
      </c>
      <c r="J38" s="13">
        <v>4812470</v>
      </c>
      <c r="K38" s="13">
        <v>384998</v>
      </c>
      <c r="L38" s="13">
        <v>5197468</v>
      </c>
      <c r="M38" s="13">
        <v>0</v>
      </c>
      <c r="N38" s="13">
        <v>0</v>
      </c>
      <c r="O38" s="13">
        <v>0</v>
      </c>
      <c r="P38" s="18">
        <v>3270186</v>
      </c>
      <c r="Q38" s="14"/>
      <c r="R38" s="15"/>
      <c r="S38" s="15" t="s">
        <v>266</v>
      </c>
      <c r="T38" s="15"/>
      <c r="U38" s="106" t="s">
        <v>496</v>
      </c>
      <c r="V38" s="26"/>
    </row>
    <row r="39" spans="1:25" s="25" customFormat="1" ht="18" customHeight="1" outlineLevel="1" x14ac:dyDescent="0.2">
      <c r="B39" s="10" t="s">
        <v>134</v>
      </c>
      <c r="C39" s="16">
        <v>45918</v>
      </c>
      <c r="D39" s="10"/>
      <c r="E39" s="16">
        <v>45918</v>
      </c>
      <c r="F39" s="17" t="s">
        <v>84</v>
      </c>
      <c r="G39" s="10" t="s">
        <v>111</v>
      </c>
      <c r="H39" s="11">
        <v>45948</v>
      </c>
      <c r="I39" s="12">
        <v>60</v>
      </c>
      <c r="J39" s="13">
        <v>938839</v>
      </c>
      <c r="K39" s="13">
        <v>75107</v>
      </c>
      <c r="L39" s="13">
        <v>1013946</v>
      </c>
      <c r="M39" s="13">
        <v>0</v>
      </c>
      <c r="N39" s="13">
        <v>0</v>
      </c>
      <c r="O39" s="13">
        <v>0</v>
      </c>
      <c r="P39" s="18">
        <v>2259824</v>
      </c>
      <c r="Q39" s="14"/>
      <c r="R39" s="15"/>
      <c r="S39" s="15" t="s">
        <v>266</v>
      </c>
      <c r="T39" s="15" t="s">
        <v>102</v>
      </c>
      <c r="U39" s="106" t="s">
        <v>496</v>
      </c>
      <c r="V39" s="26"/>
    </row>
    <row r="40" spans="1:25" s="25" customFormat="1" ht="18" customHeight="1" outlineLevel="1" x14ac:dyDescent="0.2">
      <c r="B40" s="10" t="s">
        <v>134</v>
      </c>
      <c r="C40" s="16">
        <v>45919</v>
      </c>
      <c r="D40" s="10"/>
      <c r="E40" s="16">
        <v>45919</v>
      </c>
      <c r="F40" s="17" t="s">
        <v>571</v>
      </c>
      <c r="G40" s="10" t="s">
        <v>48</v>
      </c>
      <c r="H40" s="11">
        <v>45948</v>
      </c>
      <c r="I40" s="12">
        <v>60</v>
      </c>
      <c r="J40" s="13">
        <v>706648</v>
      </c>
      <c r="K40" s="13">
        <v>56532</v>
      </c>
      <c r="L40" s="13">
        <v>763180</v>
      </c>
      <c r="M40" s="13">
        <v>0</v>
      </c>
      <c r="N40" s="13">
        <v>0</v>
      </c>
      <c r="O40" s="13">
        <v>0</v>
      </c>
      <c r="P40" s="18">
        <v>541976</v>
      </c>
      <c r="Q40" s="14"/>
      <c r="R40" s="15"/>
      <c r="S40" s="15" t="s">
        <v>266</v>
      </c>
      <c r="T40" s="15" t="s">
        <v>102</v>
      </c>
      <c r="U40" s="106" t="s">
        <v>496</v>
      </c>
      <c r="V40" s="26"/>
    </row>
    <row r="41" spans="1:25" s="25" customFormat="1" ht="18" customHeight="1" outlineLevel="1" x14ac:dyDescent="0.2">
      <c r="B41" s="10" t="s">
        <v>134</v>
      </c>
      <c r="C41" s="16">
        <v>45920</v>
      </c>
      <c r="D41" s="10"/>
      <c r="E41" s="16">
        <v>45920</v>
      </c>
      <c r="F41" s="17" t="s">
        <v>572</v>
      </c>
      <c r="G41" s="10" t="s">
        <v>271</v>
      </c>
      <c r="H41" s="11">
        <v>45948</v>
      </c>
      <c r="I41" s="12">
        <v>60</v>
      </c>
      <c r="J41" s="13">
        <v>1211330</v>
      </c>
      <c r="K41" s="13">
        <v>96906</v>
      </c>
      <c r="L41" s="13">
        <v>1308236</v>
      </c>
      <c r="M41" s="13">
        <v>0</v>
      </c>
      <c r="N41" s="13">
        <v>0</v>
      </c>
      <c r="O41" s="13">
        <v>0</v>
      </c>
      <c r="P41" s="18">
        <v>3061853</v>
      </c>
      <c r="Q41" s="14"/>
      <c r="R41" s="15"/>
      <c r="S41" s="15" t="s">
        <v>266</v>
      </c>
      <c r="T41" s="15" t="s">
        <v>526</v>
      </c>
      <c r="U41" s="106" t="s">
        <v>496</v>
      </c>
      <c r="V41" s="26"/>
      <c r="Y41" s="29"/>
    </row>
    <row r="42" spans="1:25" s="25" customFormat="1" ht="18" customHeight="1" outlineLevel="1" x14ac:dyDescent="0.2">
      <c r="B42" s="10" t="s">
        <v>134</v>
      </c>
      <c r="C42" s="16">
        <v>45920</v>
      </c>
      <c r="D42" s="10"/>
      <c r="E42" s="16">
        <v>45920</v>
      </c>
      <c r="F42" s="17" t="s">
        <v>573</v>
      </c>
      <c r="G42" s="10" t="s">
        <v>403</v>
      </c>
      <c r="H42" s="11">
        <v>45950</v>
      </c>
      <c r="I42" s="12">
        <v>60</v>
      </c>
      <c r="J42" s="13">
        <v>501830</v>
      </c>
      <c r="K42" s="13">
        <v>40146</v>
      </c>
      <c r="L42" s="13">
        <v>541976</v>
      </c>
      <c r="M42" s="13">
        <v>0</v>
      </c>
      <c r="N42" s="13">
        <v>0</v>
      </c>
      <c r="O42" s="13">
        <v>0</v>
      </c>
      <c r="P42" s="18">
        <v>576618</v>
      </c>
      <c r="Q42" s="14"/>
      <c r="R42" s="15"/>
      <c r="S42" s="15" t="s">
        <v>266</v>
      </c>
      <c r="T42" s="15" t="s">
        <v>102</v>
      </c>
      <c r="U42" s="106" t="s">
        <v>496</v>
      </c>
      <c r="V42" s="26"/>
    </row>
    <row r="43" spans="1:25" s="25" customFormat="1" ht="18" customHeight="1" outlineLevel="1" x14ac:dyDescent="0.2">
      <c r="B43" s="10" t="s">
        <v>134</v>
      </c>
      <c r="C43" s="16">
        <v>45920</v>
      </c>
      <c r="D43" s="10"/>
      <c r="E43" s="16">
        <v>45920</v>
      </c>
      <c r="F43" s="17" t="s">
        <v>381</v>
      </c>
      <c r="G43" s="10" t="s">
        <v>8</v>
      </c>
      <c r="H43" s="11">
        <v>45951</v>
      </c>
      <c r="I43" s="12">
        <v>60</v>
      </c>
      <c r="J43" s="13">
        <v>1411870</v>
      </c>
      <c r="K43" s="13">
        <v>112950</v>
      </c>
      <c r="L43" s="13">
        <v>1524820</v>
      </c>
      <c r="M43" s="13">
        <v>0</v>
      </c>
      <c r="N43" s="13">
        <v>0</v>
      </c>
      <c r="O43" s="13">
        <v>0</v>
      </c>
      <c r="P43" s="18">
        <v>5435273</v>
      </c>
      <c r="Q43" s="14"/>
      <c r="R43" s="15"/>
      <c r="S43" s="15" t="s">
        <v>266</v>
      </c>
      <c r="T43" s="15" t="s">
        <v>526</v>
      </c>
      <c r="U43" s="106" t="s">
        <v>496</v>
      </c>
      <c r="V43" s="26"/>
    </row>
    <row r="44" spans="1:25" s="25" customFormat="1" ht="18" customHeight="1" outlineLevel="1" x14ac:dyDescent="0.2">
      <c r="B44" s="10" t="s">
        <v>134</v>
      </c>
      <c r="C44" s="16">
        <v>45924</v>
      </c>
      <c r="D44" s="10"/>
      <c r="E44" s="16">
        <v>45924</v>
      </c>
      <c r="F44" s="17" t="s">
        <v>59</v>
      </c>
      <c r="G44" s="10" t="s">
        <v>357</v>
      </c>
      <c r="H44" s="11">
        <v>45952</v>
      </c>
      <c r="I44" s="12">
        <v>60</v>
      </c>
      <c r="J44" s="13">
        <v>6225440</v>
      </c>
      <c r="K44" s="13">
        <v>498035</v>
      </c>
      <c r="L44" s="13">
        <v>6723475</v>
      </c>
      <c r="M44" s="13">
        <v>0</v>
      </c>
      <c r="N44" s="13">
        <v>0</v>
      </c>
      <c r="O44" s="13">
        <v>0</v>
      </c>
      <c r="P44" s="18">
        <v>6020287</v>
      </c>
      <c r="Q44" s="14"/>
      <c r="R44" s="15"/>
      <c r="S44" s="15" t="s">
        <v>266</v>
      </c>
      <c r="T44" s="15"/>
      <c r="U44" s="106" t="s">
        <v>496</v>
      </c>
      <c r="V44" s="26"/>
    </row>
    <row r="45" spans="1:25" s="25" customFormat="1" ht="18" customHeight="1" outlineLevel="1" x14ac:dyDescent="0.2">
      <c r="B45" s="10" t="s">
        <v>134</v>
      </c>
      <c r="C45" s="16">
        <v>45924</v>
      </c>
      <c r="D45" s="10"/>
      <c r="E45" s="16">
        <v>45924</v>
      </c>
      <c r="F45" s="17" t="s">
        <v>574</v>
      </c>
      <c r="G45" s="10" t="s">
        <v>227</v>
      </c>
      <c r="H45" s="11">
        <v>45956</v>
      </c>
      <c r="I45" s="12">
        <v>60</v>
      </c>
      <c r="J45" s="13">
        <v>1947650</v>
      </c>
      <c r="K45" s="13">
        <v>155812</v>
      </c>
      <c r="L45" s="13">
        <v>2103462</v>
      </c>
      <c r="M45" s="13">
        <v>0</v>
      </c>
      <c r="N45" s="13">
        <v>0</v>
      </c>
      <c r="O45" s="13">
        <v>0</v>
      </c>
      <c r="P45" s="18">
        <v>94521</v>
      </c>
      <c r="Q45" s="14"/>
      <c r="R45" s="15"/>
      <c r="S45" s="15" t="s">
        <v>266</v>
      </c>
      <c r="T45" s="15"/>
      <c r="U45" s="106" t="s">
        <v>496</v>
      </c>
      <c r="V45" s="26"/>
    </row>
    <row r="46" spans="1:25" s="25" customFormat="1" ht="44.45" customHeight="1" x14ac:dyDescent="0.2">
      <c r="A46" s="7" t="s">
        <v>173</v>
      </c>
      <c r="B46" s="26"/>
      <c r="C46" s="27"/>
      <c r="D46" s="26"/>
      <c r="E46" s="27"/>
      <c r="F46" s="26"/>
      <c r="G46" s="26"/>
      <c r="H46" s="27"/>
      <c r="I46" s="8">
        <v>45120</v>
      </c>
      <c r="J46" s="9">
        <v>1373239756</v>
      </c>
      <c r="K46" s="9">
        <v>104869045</v>
      </c>
      <c r="L46" s="9">
        <v>1478108801</v>
      </c>
      <c r="M46" s="9">
        <v>0</v>
      </c>
      <c r="N46" s="9">
        <v>0</v>
      </c>
      <c r="O46" s="9">
        <v>0</v>
      </c>
      <c r="P46" s="9">
        <f>SUM(P47:P151)</f>
        <v>169986000</v>
      </c>
      <c r="Q46" s="28"/>
      <c r="V46" s="108" t="s">
        <v>617</v>
      </c>
    </row>
    <row r="47" spans="1:25" s="25" customFormat="1" ht="18" customHeight="1" outlineLevel="1" x14ac:dyDescent="0.2">
      <c r="B47" s="10" t="s">
        <v>554</v>
      </c>
      <c r="C47" s="16">
        <v>45903</v>
      </c>
      <c r="D47" s="17" t="s">
        <v>268</v>
      </c>
      <c r="E47" s="16">
        <v>45903</v>
      </c>
      <c r="F47" s="17" t="s">
        <v>71</v>
      </c>
      <c r="G47" s="10"/>
      <c r="H47" s="11">
        <v>45963</v>
      </c>
      <c r="I47" s="12">
        <v>60</v>
      </c>
      <c r="J47" s="13">
        <v>2205210</v>
      </c>
      <c r="K47" s="13">
        <v>176417</v>
      </c>
      <c r="L47" s="13">
        <v>2381627</v>
      </c>
      <c r="M47" s="13">
        <v>0</v>
      </c>
      <c r="N47" s="13">
        <v>0</v>
      </c>
      <c r="O47" s="13">
        <v>0</v>
      </c>
      <c r="P47" s="18">
        <v>1388628</v>
      </c>
      <c r="Q47" s="14"/>
      <c r="R47" s="15"/>
      <c r="S47" s="15" t="s">
        <v>266</v>
      </c>
      <c r="T47" s="15" t="s">
        <v>514</v>
      </c>
      <c r="U47" s="106" t="s">
        <v>2</v>
      </c>
      <c r="V47" s="26"/>
    </row>
    <row r="48" spans="1:25" s="25" customFormat="1" ht="18" customHeight="1" outlineLevel="1" x14ac:dyDescent="0.2">
      <c r="B48" s="10" t="s">
        <v>554</v>
      </c>
      <c r="C48" s="16">
        <v>45903</v>
      </c>
      <c r="D48" s="17" t="s">
        <v>397</v>
      </c>
      <c r="E48" s="16">
        <v>45903</v>
      </c>
      <c r="F48" s="17" t="s">
        <v>45</v>
      </c>
      <c r="G48" s="10"/>
      <c r="H48" s="11">
        <v>45963</v>
      </c>
      <c r="I48" s="12">
        <v>60</v>
      </c>
      <c r="J48" s="13">
        <v>1069390</v>
      </c>
      <c r="K48" s="13">
        <v>85551</v>
      </c>
      <c r="L48" s="13">
        <v>1154941</v>
      </c>
      <c r="M48" s="13">
        <v>0</v>
      </c>
      <c r="N48" s="13">
        <v>0</v>
      </c>
      <c r="O48" s="13">
        <v>0</v>
      </c>
      <c r="P48" s="18">
        <v>1703570</v>
      </c>
      <c r="Q48" s="14"/>
      <c r="R48" s="15"/>
      <c r="S48" s="15" t="s">
        <v>266</v>
      </c>
      <c r="T48" s="15" t="s">
        <v>514</v>
      </c>
      <c r="U48" s="106" t="s">
        <v>2</v>
      </c>
      <c r="V48" s="26"/>
    </row>
    <row r="49" spans="2:22" s="25" customFormat="1" ht="18" customHeight="1" outlineLevel="1" x14ac:dyDescent="0.2">
      <c r="B49" s="10" t="s">
        <v>554</v>
      </c>
      <c r="C49" s="16">
        <v>45903</v>
      </c>
      <c r="D49" s="17" t="s">
        <v>331</v>
      </c>
      <c r="E49" s="16">
        <v>45903</v>
      </c>
      <c r="F49" s="17" t="s">
        <v>194</v>
      </c>
      <c r="G49" s="10"/>
      <c r="H49" s="11">
        <v>45963</v>
      </c>
      <c r="I49" s="12">
        <v>60</v>
      </c>
      <c r="J49" s="13">
        <v>1891295</v>
      </c>
      <c r="K49" s="13">
        <v>151304</v>
      </c>
      <c r="L49" s="13">
        <v>2042599</v>
      </c>
      <c r="M49" s="13">
        <v>0</v>
      </c>
      <c r="N49" s="13">
        <v>0</v>
      </c>
      <c r="O49" s="13">
        <v>0</v>
      </c>
      <c r="P49" s="18">
        <v>2547893</v>
      </c>
      <c r="Q49" s="14"/>
      <c r="R49" s="15"/>
      <c r="S49" s="15" t="s">
        <v>266</v>
      </c>
      <c r="T49" s="15" t="s">
        <v>514</v>
      </c>
      <c r="U49" s="106" t="s">
        <v>2</v>
      </c>
      <c r="V49" s="26"/>
    </row>
    <row r="50" spans="2:22" s="25" customFormat="1" ht="18" customHeight="1" outlineLevel="1" x14ac:dyDescent="0.2">
      <c r="B50" s="10" t="s">
        <v>554</v>
      </c>
      <c r="C50" s="16">
        <v>45903</v>
      </c>
      <c r="D50" s="17" t="s">
        <v>288</v>
      </c>
      <c r="E50" s="16">
        <v>45903</v>
      </c>
      <c r="F50" s="17" t="s">
        <v>116</v>
      </c>
      <c r="G50" s="10"/>
      <c r="H50" s="11">
        <v>45963</v>
      </c>
      <c r="I50" s="12">
        <v>60</v>
      </c>
      <c r="J50" s="13">
        <v>2042123</v>
      </c>
      <c r="K50" s="13">
        <v>163370</v>
      </c>
      <c r="L50" s="13">
        <v>2205493</v>
      </c>
      <c r="M50" s="13">
        <v>0</v>
      </c>
      <c r="N50" s="13">
        <v>0</v>
      </c>
      <c r="O50" s="13">
        <v>0</v>
      </c>
      <c r="P50" s="18">
        <v>1581213</v>
      </c>
      <c r="Q50" s="14"/>
      <c r="R50" s="15"/>
      <c r="S50" s="15" t="s">
        <v>266</v>
      </c>
      <c r="T50" s="15" t="s">
        <v>514</v>
      </c>
      <c r="U50" s="106" t="s">
        <v>2</v>
      </c>
      <c r="V50" s="26"/>
    </row>
    <row r="51" spans="2:22" s="25" customFormat="1" ht="18" customHeight="1" outlineLevel="1" x14ac:dyDescent="0.2">
      <c r="B51" s="10" t="s">
        <v>554</v>
      </c>
      <c r="C51" s="16">
        <v>45903</v>
      </c>
      <c r="D51" s="17" t="s">
        <v>108</v>
      </c>
      <c r="E51" s="16">
        <v>45903</v>
      </c>
      <c r="F51" s="17" t="s">
        <v>551</v>
      </c>
      <c r="G51" s="10"/>
      <c r="H51" s="11">
        <v>45963</v>
      </c>
      <c r="I51" s="12">
        <v>60</v>
      </c>
      <c r="J51" s="13">
        <v>476730</v>
      </c>
      <c r="K51" s="13">
        <v>38138</v>
      </c>
      <c r="L51" s="13">
        <v>514868</v>
      </c>
      <c r="M51" s="13">
        <v>0</v>
      </c>
      <c r="N51" s="13">
        <v>0</v>
      </c>
      <c r="O51" s="13">
        <v>0</v>
      </c>
      <c r="P51" s="18">
        <v>1154941</v>
      </c>
      <c r="Q51" s="14"/>
      <c r="R51" s="15"/>
      <c r="S51" s="15" t="s">
        <v>266</v>
      </c>
      <c r="T51" s="15" t="s">
        <v>514</v>
      </c>
      <c r="U51" s="106" t="s">
        <v>2</v>
      </c>
      <c r="V51" s="26"/>
    </row>
    <row r="52" spans="2:22" s="25" customFormat="1" ht="18" customHeight="1" outlineLevel="1" x14ac:dyDescent="0.2">
      <c r="B52" s="10" t="s">
        <v>554</v>
      </c>
      <c r="C52" s="16">
        <v>45903</v>
      </c>
      <c r="D52" s="17" t="s">
        <v>131</v>
      </c>
      <c r="E52" s="16">
        <v>45903</v>
      </c>
      <c r="F52" s="17" t="s">
        <v>319</v>
      </c>
      <c r="G52" s="10"/>
      <c r="H52" s="11">
        <v>45963</v>
      </c>
      <c r="I52" s="12">
        <v>60</v>
      </c>
      <c r="J52" s="13">
        <v>788690</v>
      </c>
      <c r="K52" s="13">
        <v>63095</v>
      </c>
      <c r="L52" s="13">
        <v>851785</v>
      </c>
      <c r="M52" s="13">
        <v>0</v>
      </c>
      <c r="N52" s="13">
        <v>0</v>
      </c>
      <c r="O52" s="13">
        <v>0</v>
      </c>
      <c r="P52" s="18">
        <v>823201</v>
      </c>
      <c r="Q52" s="14"/>
      <c r="R52" s="15"/>
      <c r="S52" s="15" t="s">
        <v>266</v>
      </c>
      <c r="T52" s="15" t="s">
        <v>514</v>
      </c>
      <c r="U52" s="106" t="s">
        <v>2</v>
      </c>
      <c r="V52" s="26"/>
    </row>
    <row r="53" spans="2:22" s="25" customFormat="1" ht="18" customHeight="1" outlineLevel="1" x14ac:dyDescent="0.2">
      <c r="B53" s="10" t="s">
        <v>554</v>
      </c>
      <c r="C53" s="16">
        <v>45903</v>
      </c>
      <c r="D53" s="17" t="s">
        <v>300</v>
      </c>
      <c r="E53" s="16">
        <v>45903</v>
      </c>
      <c r="F53" s="17" t="s">
        <v>353</v>
      </c>
      <c r="G53" s="10"/>
      <c r="H53" s="11">
        <v>45963</v>
      </c>
      <c r="I53" s="12">
        <v>60</v>
      </c>
      <c r="J53" s="13">
        <v>1991845</v>
      </c>
      <c r="K53" s="13">
        <v>159348</v>
      </c>
      <c r="L53" s="13">
        <v>2151193</v>
      </c>
      <c r="M53" s="13">
        <v>0</v>
      </c>
      <c r="N53" s="13">
        <v>0</v>
      </c>
      <c r="O53" s="13">
        <v>0</v>
      </c>
      <c r="P53" s="18">
        <v>2151193</v>
      </c>
      <c r="Q53" s="14"/>
      <c r="R53" s="15"/>
      <c r="S53" s="15" t="s">
        <v>266</v>
      </c>
      <c r="T53" s="15" t="s">
        <v>514</v>
      </c>
      <c r="U53" s="106" t="s">
        <v>2</v>
      </c>
      <c r="V53" s="26"/>
    </row>
    <row r="54" spans="2:22" s="25" customFormat="1" ht="18" customHeight="1" outlineLevel="1" x14ac:dyDescent="0.2">
      <c r="B54" s="10" t="s">
        <v>554</v>
      </c>
      <c r="C54" s="16">
        <v>45903</v>
      </c>
      <c r="D54" s="17" t="s">
        <v>324</v>
      </c>
      <c r="E54" s="16">
        <v>45903</v>
      </c>
      <c r="F54" s="17" t="s">
        <v>281</v>
      </c>
      <c r="G54" s="10"/>
      <c r="H54" s="11">
        <v>45963</v>
      </c>
      <c r="I54" s="12">
        <v>60</v>
      </c>
      <c r="J54" s="13">
        <v>1577380</v>
      </c>
      <c r="K54" s="13">
        <v>126190</v>
      </c>
      <c r="L54" s="13">
        <v>1703570</v>
      </c>
      <c r="M54" s="13">
        <v>0</v>
      </c>
      <c r="N54" s="13">
        <v>0</v>
      </c>
      <c r="O54" s="13">
        <v>0</v>
      </c>
      <c r="P54" s="18">
        <v>2724169</v>
      </c>
      <c r="Q54" s="14"/>
      <c r="R54" s="15"/>
      <c r="S54" s="15" t="s">
        <v>266</v>
      </c>
      <c r="T54" s="15" t="s">
        <v>514</v>
      </c>
      <c r="U54" s="106" t="s">
        <v>2</v>
      </c>
      <c r="V54" s="26"/>
    </row>
    <row r="55" spans="2:22" s="25" customFormat="1" ht="18" customHeight="1" outlineLevel="1" x14ac:dyDescent="0.2">
      <c r="B55" s="10" t="s">
        <v>554</v>
      </c>
      <c r="C55" s="16">
        <v>45903</v>
      </c>
      <c r="D55" s="17" t="s">
        <v>382</v>
      </c>
      <c r="E55" s="16">
        <v>45903</v>
      </c>
      <c r="F55" s="17" t="s">
        <v>367</v>
      </c>
      <c r="G55" s="10"/>
      <c r="H55" s="11">
        <v>45963</v>
      </c>
      <c r="I55" s="12">
        <v>60</v>
      </c>
      <c r="J55" s="13">
        <v>1895458</v>
      </c>
      <c r="K55" s="13">
        <v>151637</v>
      </c>
      <c r="L55" s="13">
        <v>2047095</v>
      </c>
      <c r="M55" s="13">
        <v>0</v>
      </c>
      <c r="N55" s="13">
        <v>0</v>
      </c>
      <c r="O55" s="13">
        <v>0</v>
      </c>
      <c r="P55" s="18">
        <v>1670508</v>
      </c>
      <c r="Q55" s="14"/>
      <c r="R55" s="15"/>
      <c r="S55" s="15" t="s">
        <v>266</v>
      </c>
      <c r="T55" s="15" t="s">
        <v>514</v>
      </c>
      <c r="U55" s="106" t="s">
        <v>2</v>
      </c>
      <c r="V55" s="26"/>
    </row>
    <row r="56" spans="2:22" s="25" customFormat="1" ht="18" customHeight="1" outlineLevel="1" x14ac:dyDescent="0.2">
      <c r="B56" s="10" t="s">
        <v>554</v>
      </c>
      <c r="C56" s="16">
        <v>45903</v>
      </c>
      <c r="D56" s="17" t="s">
        <v>283</v>
      </c>
      <c r="E56" s="16">
        <v>45903</v>
      </c>
      <c r="F56" s="17" t="s">
        <v>337</v>
      </c>
      <c r="G56" s="10"/>
      <c r="H56" s="11">
        <v>45963</v>
      </c>
      <c r="I56" s="12">
        <v>60</v>
      </c>
      <c r="J56" s="13">
        <v>1546767</v>
      </c>
      <c r="K56" s="13">
        <v>123741</v>
      </c>
      <c r="L56" s="13">
        <v>1670508</v>
      </c>
      <c r="M56" s="13">
        <v>0</v>
      </c>
      <c r="N56" s="13">
        <v>0</v>
      </c>
      <c r="O56" s="13">
        <v>0</v>
      </c>
      <c r="P56" s="18">
        <v>514868</v>
      </c>
      <c r="Q56" s="14"/>
      <c r="R56" s="15"/>
      <c r="S56" s="15" t="s">
        <v>266</v>
      </c>
      <c r="T56" s="15" t="s">
        <v>514</v>
      </c>
      <c r="U56" s="106" t="s">
        <v>2</v>
      </c>
      <c r="V56" s="26"/>
    </row>
    <row r="57" spans="2:22" s="25" customFormat="1" ht="18" customHeight="1" outlineLevel="1" x14ac:dyDescent="0.2">
      <c r="B57" s="10" t="s">
        <v>554</v>
      </c>
      <c r="C57" s="16">
        <v>45903</v>
      </c>
      <c r="D57" s="17" t="s">
        <v>518</v>
      </c>
      <c r="E57" s="16">
        <v>45903</v>
      </c>
      <c r="F57" s="17" t="s">
        <v>212</v>
      </c>
      <c r="G57" s="10"/>
      <c r="H57" s="11">
        <v>45963</v>
      </c>
      <c r="I57" s="12">
        <v>60</v>
      </c>
      <c r="J57" s="13">
        <v>2359160</v>
      </c>
      <c r="K57" s="13">
        <v>188733</v>
      </c>
      <c r="L57" s="13">
        <v>2547893</v>
      </c>
      <c r="M57" s="13">
        <v>0</v>
      </c>
      <c r="N57" s="13">
        <v>0</v>
      </c>
      <c r="O57" s="13">
        <v>0</v>
      </c>
      <c r="P57" s="18">
        <v>2205493</v>
      </c>
      <c r="Q57" s="14"/>
      <c r="R57" s="15"/>
      <c r="S57" s="15" t="s">
        <v>266</v>
      </c>
      <c r="T57" s="15" t="s">
        <v>514</v>
      </c>
      <c r="U57" s="106" t="s">
        <v>2</v>
      </c>
      <c r="V57" s="26"/>
    </row>
    <row r="58" spans="2:22" s="25" customFormat="1" ht="18" customHeight="1" outlineLevel="1" x14ac:dyDescent="0.2">
      <c r="B58" s="10" t="s">
        <v>554</v>
      </c>
      <c r="C58" s="16">
        <v>45903</v>
      </c>
      <c r="D58" s="17" t="s">
        <v>366</v>
      </c>
      <c r="E58" s="16">
        <v>45903</v>
      </c>
      <c r="F58" s="17" t="s">
        <v>473</v>
      </c>
      <c r="G58" s="10"/>
      <c r="H58" s="11">
        <v>45963</v>
      </c>
      <c r="I58" s="12">
        <v>60</v>
      </c>
      <c r="J58" s="13">
        <v>1285767</v>
      </c>
      <c r="K58" s="13">
        <v>102861</v>
      </c>
      <c r="L58" s="13">
        <v>1388628</v>
      </c>
      <c r="M58" s="13">
        <v>0</v>
      </c>
      <c r="N58" s="13">
        <v>0</v>
      </c>
      <c r="O58" s="13">
        <v>0</v>
      </c>
      <c r="P58" s="18">
        <v>2042599</v>
      </c>
      <c r="Q58" s="14"/>
      <c r="R58" s="15"/>
      <c r="S58" s="15" t="s">
        <v>266</v>
      </c>
      <c r="T58" s="15" t="s">
        <v>514</v>
      </c>
      <c r="U58" s="106" t="s">
        <v>2</v>
      </c>
      <c r="V58" s="26"/>
    </row>
    <row r="59" spans="2:22" s="25" customFormat="1" ht="18" customHeight="1" outlineLevel="1" x14ac:dyDescent="0.2">
      <c r="B59" s="10" t="s">
        <v>554</v>
      </c>
      <c r="C59" s="16">
        <v>45903</v>
      </c>
      <c r="D59" s="17" t="s">
        <v>21</v>
      </c>
      <c r="E59" s="16">
        <v>45903</v>
      </c>
      <c r="F59" s="17" t="s">
        <v>1</v>
      </c>
      <c r="G59" s="10"/>
      <c r="H59" s="11">
        <v>45963</v>
      </c>
      <c r="I59" s="12">
        <v>60</v>
      </c>
      <c r="J59" s="13">
        <v>1464086</v>
      </c>
      <c r="K59" s="13">
        <v>117127</v>
      </c>
      <c r="L59" s="13">
        <v>1581213</v>
      </c>
      <c r="M59" s="13">
        <v>0</v>
      </c>
      <c r="N59" s="13">
        <v>0</v>
      </c>
      <c r="O59" s="13">
        <v>0</v>
      </c>
      <c r="P59" s="18">
        <v>2047095</v>
      </c>
      <c r="Q59" s="14"/>
      <c r="R59" s="15"/>
      <c r="S59" s="15" t="s">
        <v>266</v>
      </c>
      <c r="T59" s="15" t="s">
        <v>514</v>
      </c>
      <c r="U59" s="106" t="s">
        <v>2</v>
      </c>
      <c r="V59" s="26"/>
    </row>
    <row r="60" spans="2:22" s="25" customFormat="1" ht="18" customHeight="1" outlineLevel="1" x14ac:dyDescent="0.2">
      <c r="B60" s="10" t="s">
        <v>554</v>
      </c>
      <c r="C60" s="16">
        <v>45903</v>
      </c>
      <c r="D60" s="17" t="s">
        <v>87</v>
      </c>
      <c r="E60" s="16">
        <v>45903</v>
      </c>
      <c r="F60" s="17" t="s">
        <v>539</v>
      </c>
      <c r="G60" s="10"/>
      <c r="H60" s="11">
        <v>45963</v>
      </c>
      <c r="I60" s="12">
        <v>60</v>
      </c>
      <c r="J60" s="13">
        <v>2522379</v>
      </c>
      <c r="K60" s="13">
        <v>201790</v>
      </c>
      <c r="L60" s="13">
        <v>2724169</v>
      </c>
      <c r="M60" s="13">
        <v>0</v>
      </c>
      <c r="N60" s="13">
        <v>0</v>
      </c>
      <c r="O60" s="13">
        <v>0</v>
      </c>
      <c r="P60" s="18">
        <v>2381627</v>
      </c>
      <c r="Q60" s="14"/>
      <c r="R60" s="15"/>
      <c r="S60" s="15" t="s">
        <v>266</v>
      </c>
      <c r="T60" s="15" t="s">
        <v>514</v>
      </c>
      <c r="U60" s="106" t="s">
        <v>2</v>
      </c>
      <c r="V60" s="26"/>
    </row>
    <row r="61" spans="2:22" s="25" customFormat="1" ht="18" customHeight="1" outlineLevel="1" x14ac:dyDescent="0.2">
      <c r="B61" s="10" t="s">
        <v>554</v>
      </c>
      <c r="C61" s="16">
        <v>45903</v>
      </c>
      <c r="D61" s="17" t="s">
        <v>168</v>
      </c>
      <c r="E61" s="16">
        <v>45903</v>
      </c>
      <c r="F61" s="17" t="s">
        <v>129</v>
      </c>
      <c r="G61" s="10"/>
      <c r="H61" s="11">
        <v>45963</v>
      </c>
      <c r="I61" s="12">
        <v>60</v>
      </c>
      <c r="J61" s="13">
        <v>762223</v>
      </c>
      <c r="K61" s="13">
        <v>60978</v>
      </c>
      <c r="L61" s="13">
        <v>823201</v>
      </c>
      <c r="M61" s="13">
        <v>0</v>
      </c>
      <c r="N61" s="13">
        <v>0</v>
      </c>
      <c r="O61" s="13">
        <v>0</v>
      </c>
      <c r="P61" s="18">
        <v>851785</v>
      </c>
      <c r="Q61" s="14"/>
      <c r="R61" s="15"/>
      <c r="S61" s="15" t="s">
        <v>266</v>
      </c>
      <c r="T61" s="15" t="s">
        <v>514</v>
      </c>
      <c r="U61" s="106" t="s">
        <v>2</v>
      </c>
      <c r="V61" s="26"/>
    </row>
    <row r="62" spans="2:22" s="25" customFormat="1" ht="18" customHeight="1" outlineLevel="1" x14ac:dyDescent="0.2">
      <c r="B62" s="10" t="s">
        <v>554</v>
      </c>
      <c r="C62" s="16">
        <v>45904</v>
      </c>
      <c r="D62" s="17" t="s">
        <v>267</v>
      </c>
      <c r="E62" s="16">
        <v>45904</v>
      </c>
      <c r="F62" s="17" t="s">
        <v>156</v>
      </c>
      <c r="G62" s="10"/>
      <c r="H62" s="11">
        <v>45964</v>
      </c>
      <c r="I62" s="12">
        <v>60</v>
      </c>
      <c r="J62" s="13">
        <v>1479680</v>
      </c>
      <c r="K62" s="13">
        <v>118374</v>
      </c>
      <c r="L62" s="13">
        <v>1598054</v>
      </c>
      <c r="M62" s="13">
        <v>0</v>
      </c>
      <c r="N62" s="13">
        <v>0</v>
      </c>
      <c r="O62" s="13">
        <v>0</v>
      </c>
      <c r="P62" s="18">
        <v>1008628</v>
      </c>
      <c r="Q62" s="14"/>
      <c r="R62" s="15"/>
      <c r="S62" s="15" t="s">
        <v>266</v>
      </c>
      <c r="T62" s="15" t="s">
        <v>514</v>
      </c>
      <c r="U62" s="106" t="s">
        <v>2</v>
      </c>
      <c r="V62" s="26"/>
    </row>
    <row r="63" spans="2:22" s="25" customFormat="1" ht="18" customHeight="1" outlineLevel="1" x14ac:dyDescent="0.2">
      <c r="B63" s="10" t="s">
        <v>554</v>
      </c>
      <c r="C63" s="16">
        <v>45904</v>
      </c>
      <c r="D63" s="17" t="s">
        <v>421</v>
      </c>
      <c r="E63" s="16">
        <v>45904</v>
      </c>
      <c r="F63" s="17" t="s">
        <v>225</v>
      </c>
      <c r="G63" s="10"/>
      <c r="H63" s="11">
        <v>45964</v>
      </c>
      <c r="I63" s="12">
        <v>60</v>
      </c>
      <c r="J63" s="13">
        <v>2260221</v>
      </c>
      <c r="K63" s="13">
        <v>180818</v>
      </c>
      <c r="L63" s="13">
        <v>2441039</v>
      </c>
      <c r="M63" s="13">
        <v>0</v>
      </c>
      <c r="N63" s="13">
        <v>0</v>
      </c>
      <c r="O63" s="13">
        <v>0</v>
      </c>
      <c r="P63" s="18">
        <v>2441039</v>
      </c>
      <c r="Q63" s="14"/>
      <c r="R63" s="15"/>
      <c r="S63" s="15" t="s">
        <v>266</v>
      </c>
      <c r="T63" s="15" t="s">
        <v>514</v>
      </c>
      <c r="U63" s="106" t="s">
        <v>2</v>
      </c>
      <c r="V63" s="26"/>
    </row>
    <row r="64" spans="2:22" s="25" customFormat="1" ht="18" customHeight="1" outlineLevel="1" x14ac:dyDescent="0.2">
      <c r="B64" s="10" t="s">
        <v>554</v>
      </c>
      <c r="C64" s="16">
        <v>45904</v>
      </c>
      <c r="D64" s="17" t="s">
        <v>400</v>
      </c>
      <c r="E64" s="16">
        <v>45904</v>
      </c>
      <c r="F64" s="17" t="s">
        <v>453</v>
      </c>
      <c r="G64" s="10"/>
      <c r="H64" s="11">
        <v>45964</v>
      </c>
      <c r="I64" s="12">
        <v>60</v>
      </c>
      <c r="J64" s="13">
        <v>503825</v>
      </c>
      <c r="K64" s="13">
        <v>40306</v>
      </c>
      <c r="L64" s="13">
        <v>544131</v>
      </c>
      <c r="M64" s="13">
        <v>0</v>
      </c>
      <c r="N64" s="13">
        <v>0</v>
      </c>
      <c r="O64" s="13">
        <v>0</v>
      </c>
      <c r="P64" s="18">
        <v>651178</v>
      </c>
      <c r="Q64" s="14"/>
      <c r="R64" s="15"/>
      <c r="S64" s="15" t="s">
        <v>266</v>
      </c>
      <c r="T64" s="15" t="s">
        <v>514</v>
      </c>
      <c r="U64" s="106" t="s">
        <v>2</v>
      </c>
      <c r="V64" s="26"/>
    </row>
    <row r="65" spans="2:22" s="25" customFormat="1" ht="18" customHeight="1" outlineLevel="1" x14ac:dyDescent="0.2">
      <c r="B65" s="10" t="s">
        <v>554</v>
      </c>
      <c r="C65" s="16">
        <v>45904</v>
      </c>
      <c r="D65" s="17" t="s">
        <v>130</v>
      </c>
      <c r="E65" s="16">
        <v>45904</v>
      </c>
      <c r="F65" s="17" t="s">
        <v>207</v>
      </c>
      <c r="G65" s="10"/>
      <c r="H65" s="11">
        <v>45964</v>
      </c>
      <c r="I65" s="12">
        <v>60</v>
      </c>
      <c r="J65" s="13">
        <v>1281282</v>
      </c>
      <c r="K65" s="13">
        <v>102503</v>
      </c>
      <c r="L65" s="13">
        <v>1383785</v>
      </c>
      <c r="M65" s="13">
        <v>0</v>
      </c>
      <c r="N65" s="13">
        <v>0</v>
      </c>
      <c r="O65" s="13">
        <v>0</v>
      </c>
      <c r="P65" s="18">
        <v>1383785</v>
      </c>
      <c r="Q65" s="14"/>
      <c r="R65" s="15"/>
      <c r="S65" s="15" t="s">
        <v>266</v>
      </c>
      <c r="T65" s="15" t="s">
        <v>514</v>
      </c>
      <c r="U65" s="106" t="s">
        <v>2</v>
      </c>
      <c r="V65" s="26"/>
    </row>
    <row r="66" spans="2:22" s="25" customFormat="1" ht="18" customHeight="1" outlineLevel="1" x14ac:dyDescent="0.2">
      <c r="B66" s="10" t="s">
        <v>554</v>
      </c>
      <c r="C66" s="16">
        <v>45904</v>
      </c>
      <c r="D66" s="17" t="s">
        <v>214</v>
      </c>
      <c r="E66" s="16">
        <v>45904</v>
      </c>
      <c r="F66" s="17" t="s">
        <v>457</v>
      </c>
      <c r="G66" s="10"/>
      <c r="H66" s="11">
        <v>45964</v>
      </c>
      <c r="I66" s="12">
        <v>60</v>
      </c>
      <c r="J66" s="13">
        <v>602943</v>
      </c>
      <c r="K66" s="13">
        <v>48235</v>
      </c>
      <c r="L66" s="13">
        <v>651178</v>
      </c>
      <c r="M66" s="13">
        <v>0</v>
      </c>
      <c r="N66" s="13">
        <v>0</v>
      </c>
      <c r="O66" s="13">
        <v>0</v>
      </c>
      <c r="P66" s="18">
        <v>1598054</v>
      </c>
      <c r="Q66" s="14"/>
      <c r="R66" s="15"/>
      <c r="S66" s="15" t="s">
        <v>266</v>
      </c>
      <c r="T66" s="15" t="s">
        <v>514</v>
      </c>
      <c r="U66" s="106" t="s">
        <v>2</v>
      </c>
      <c r="V66" s="26"/>
    </row>
    <row r="67" spans="2:22" s="25" customFormat="1" ht="18" customHeight="1" outlineLevel="1" x14ac:dyDescent="0.2">
      <c r="B67" s="10" t="s">
        <v>554</v>
      </c>
      <c r="C67" s="16">
        <v>45904</v>
      </c>
      <c r="D67" s="17" t="s">
        <v>344</v>
      </c>
      <c r="E67" s="16">
        <v>45904</v>
      </c>
      <c r="F67" s="17" t="s">
        <v>236</v>
      </c>
      <c r="G67" s="10"/>
      <c r="H67" s="11">
        <v>45964</v>
      </c>
      <c r="I67" s="12">
        <v>60</v>
      </c>
      <c r="J67" s="13">
        <v>933915</v>
      </c>
      <c r="K67" s="13">
        <v>74713</v>
      </c>
      <c r="L67" s="13">
        <v>1008628</v>
      </c>
      <c r="M67" s="13">
        <v>0</v>
      </c>
      <c r="N67" s="13">
        <v>0</v>
      </c>
      <c r="O67" s="13">
        <v>0</v>
      </c>
      <c r="P67" s="18">
        <v>544131</v>
      </c>
      <c r="Q67" s="14"/>
      <c r="R67" s="15"/>
      <c r="S67" s="15" t="s">
        <v>266</v>
      </c>
      <c r="T67" s="15" t="s">
        <v>514</v>
      </c>
      <c r="U67" s="106" t="s">
        <v>2</v>
      </c>
      <c r="V67" s="26"/>
    </row>
    <row r="68" spans="2:22" s="25" customFormat="1" ht="18" customHeight="1" outlineLevel="1" x14ac:dyDescent="0.2">
      <c r="B68" s="10" t="s">
        <v>554</v>
      </c>
      <c r="C68" s="16">
        <v>45904</v>
      </c>
      <c r="D68" s="17" t="s">
        <v>218</v>
      </c>
      <c r="E68" s="16">
        <v>45904</v>
      </c>
      <c r="F68" s="17" t="s">
        <v>32</v>
      </c>
      <c r="G68" s="10"/>
      <c r="H68" s="11">
        <v>45964</v>
      </c>
      <c r="I68" s="12">
        <v>60</v>
      </c>
      <c r="J68" s="13">
        <v>1891295</v>
      </c>
      <c r="K68" s="13">
        <v>151304</v>
      </c>
      <c r="L68" s="13">
        <v>2042599</v>
      </c>
      <c r="M68" s="13">
        <v>0</v>
      </c>
      <c r="N68" s="13">
        <v>0</v>
      </c>
      <c r="O68" s="13">
        <v>0</v>
      </c>
      <c r="P68" s="18">
        <v>1136986</v>
      </c>
      <c r="Q68" s="14"/>
      <c r="R68" s="15"/>
      <c r="S68" s="15" t="s">
        <v>266</v>
      </c>
      <c r="T68" s="15" t="s">
        <v>514</v>
      </c>
      <c r="U68" s="106" t="s">
        <v>2</v>
      </c>
      <c r="V68" s="26"/>
    </row>
    <row r="69" spans="2:22" s="25" customFormat="1" ht="18" customHeight="1" outlineLevel="1" x14ac:dyDescent="0.2">
      <c r="B69" s="10" t="s">
        <v>554</v>
      </c>
      <c r="C69" s="16">
        <v>45904</v>
      </c>
      <c r="D69" s="17" t="s">
        <v>363</v>
      </c>
      <c r="E69" s="16">
        <v>45904</v>
      </c>
      <c r="F69" s="17" t="s">
        <v>49</v>
      </c>
      <c r="G69" s="10"/>
      <c r="H69" s="11">
        <v>45964</v>
      </c>
      <c r="I69" s="12">
        <v>60</v>
      </c>
      <c r="J69" s="13">
        <v>1052765</v>
      </c>
      <c r="K69" s="13">
        <v>84221</v>
      </c>
      <c r="L69" s="13">
        <v>1136986</v>
      </c>
      <c r="M69" s="13">
        <v>0</v>
      </c>
      <c r="N69" s="13">
        <v>0</v>
      </c>
      <c r="O69" s="13">
        <v>0</v>
      </c>
      <c r="P69" s="18">
        <v>2042599</v>
      </c>
      <c r="Q69" s="14"/>
      <c r="R69" s="15"/>
      <c r="S69" s="15" t="s">
        <v>266</v>
      </c>
      <c r="T69" s="15" t="s">
        <v>514</v>
      </c>
      <c r="U69" s="106" t="s">
        <v>2</v>
      </c>
      <c r="V69" s="26"/>
    </row>
    <row r="70" spans="2:22" s="25" customFormat="1" ht="18" customHeight="1" outlineLevel="1" x14ac:dyDescent="0.2">
      <c r="B70" s="10" t="s">
        <v>554</v>
      </c>
      <c r="C70" s="16">
        <v>45905</v>
      </c>
      <c r="D70" s="17" t="s">
        <v>463</v>
      </c>
      <c r="E70" s="16">
        <v>45905</v>
      </c>
      <c r="F70" s="17" t="s">
        <v>151</v>
      </c>
      <c r="G70" s="10"/>
      <c r="H70" s="11"/>
      <c r="I70" s="12"/>
      <c r="J70" s="13"/>
      <c r="K70" s="13"/>
      <c r="L70" s="13"/>
      <c r="M70" s="13"/>
      <c r="N70" s="13"/>
      <c r="O70" s="13"/>
      <c r="P70" s="18">
        <v>2821393</v>
      </c>
      <c r="Q70" s="14"/>
      <c r="R70" s="15"/>
      <c r="S70" s="15"/>
      <c r="T70" s="15"/>
      <c r="U70" s="106"/>
      <c r="V70" s="26"/>
    </row>
    <row r="71" spans="2:22" s="25" customFormat="1" ht="18" customHeight="1" outlineLevel="1" x14ac:dyDescent="0.2">
      <c r="B71" s="10" t="s">
        <v>554</v>
      </c>
      <c r="C71" s="16">
        <v>45905</v>
      </c>
      <c r="D71" s="17" t="s">
        <v>239</v>
      </c>
      <c r="E71" s="16">
        <v>45905</v>
      </c>
      <c r="F71" s="17" t="s">
        <v>65</v>
      </c>
      <c r="G71" s="10"/>
      <c r="H71" s="11"/>
      <c r="I71" s="12"/>
      <c r="J71" s="13"/>
      <c r="K71" s="13"/>
      <c r="L71" s="13"/>
      <c r="M71" s="13"/>
      <c r="N71" s="13"/>
      <c r="O71" s="13"/>
      <c r="P71" s="18">
        <v>1637930</v>
      </c>
      <c r="Q71" s="14"/>
      <c r="R71" s="15"/>
      <c r="S71" s="15"/>
      <c r="T71" s="15"/>
      <c r="U71" s="106"/>
      <c r="V71" s="26"/>
    </row>
    <row r="72" spans="2:22" s="25" customFormat="1" ht="18" customHeight="1" outlineLevel="1" x14ac:dyDescent="0.2">
      <c r="B72" s="10" t="s">
        <v>554</v>
      </c>
      <c r="C72" s="16">
        <v>45905</v>
      </c>
      <c r="D72" s="17" t="s">
        <v>142</v>
      </c>
      <c r="E72" s="16">
        <v>45905</v>
      </c>
      <c r="F72" s="17" t="s">
        <v>462</v>
      </c>
      <c r="G72" s="10"/>
      <c r="H72" s="11"/>
      <c r="I72" s="12"/>
      <c r="J72" s="13"/>
      <c r="K72" s="13"/>
      <c r="L72" s="13"/>
      <c r="M72" s="13"/>
      <c r="N72" s="13"/>
      <c r="O72" s="13"/>
      <c r="P72" s="18">
        <v>775743</v>
      </c>
      <c r="Q72" s="14"/>
      <c r="R72" s="15"/>
      <c r="S72" s="15"/>
      <c r="T72" s="15"/>
      <c r="U72" s="106"/>
      <c r="V72" s="26"/>
    </row>
    <row r="73" spans="2:22" s="25" customFormat="1" ht="18" customHeight="1" outlineLevel="1" x14ac:dyDescent="0.2">
      <c r="B73" s="10" t="s">
        <v>554</v>
      </c>
      <c r="C73" s="16">
        <v>45905</v>
      </c>
      <c r="D73" s="17" t="s">
        <v>160</v>
      </c>
      <c r="E73" s="16">
        <v>45905</v>
      </c>
      <c r="F73" s="17" t="s">
        <v>544</v>
      </c>
      <c r="G73" s="10"/>
      <c r="H73" s="11"/>
      <c r="I73" s="12"/>
      <c r="J73" s="13"/>
      <c r="K73" s="13"/>
      <c r="L73" s="13"/>
      <c r="M73" s="13"/>
      <c r="N73" s="13"/>
      <c r="O73" s="13"/>
      <c r="P73" s="18">
        <v>1703570</v>
      </c>
      <c r="Q73" s="14"/>
      <c r="R73" s="15"/>
      <c r="S73" s="15"/>
      <c r="T73" s="15"/>
      <c r="U73" s="106"/>
      <c r="V73" s="26"/>
    </row>
    <row r="74" spans="2:22" s="25" customFormat="1" ht="18" customHeight="1" outlineLevel="1" x14ac:dyDescent="0.2">
      <c r="B74" s="10" t="s">
        <v>554</v>
      </c>
      <c r="C74" s="16">
        <v>45905</v>
      </c>
      <c r="D74" s="17" t="s">
        <v>508</v>
      </c>
      <c r="E74" s="16">
        <v>45905</v>
      </c>
      <c r="F74" s="17" t="s">
        <v>185</v>
      </c>
      <c r="G74" s="10"/>
      <c r="H74" s="11"/>
      <c r="I74" s="12"/>
      <c r="J74" s="13"/>
      <c r="K74" s="13"/>
      <c r="L74" s="13"/>
      <c r="M74" s="13"/>
      <c r="N74" s="13"/>
      <c r="O74" s="13"/>
      <c r="P74" s="18">
        <v>2254026</v>
      </c>
      <c r="Q74" s="14"/>
      <c r="R74" s="15"/>
      <c r="S74" s="15"/>
      <c r="T74" s="15"/>
      <c r="U74" s="106"/>
      <c r="V74" s="26"/>
    </row>
    <row r="75" spans="2:22" s="25" customFormat="1" ht="18" customHeight="1" outlineLevel="1" x14ac:dyDescent="0.2">
      <c r="B75" s="10" t="s">
        <v>554</v>
      </c>
      <c r="C75" s="16">
        <v>45906</v>
      </c>
      <c r="D75" s="17" t="s">
        <v>241</v>
      </c>
      <c r="E75" s="16">
        <v>45906</v>
      </c>
      <c r="F75" s="17" t="s">
        <v>255</v>
      </c>
      <c r="G75" s="10"/>
      <c r="H75" s="11"/>
      <c r="I75" s="12"/>
      <c r="J75" s="13"/>
      <c r="K75" s="13"/>
      <c r="L75" s="13"/>
      <c r="M75" s="13"/>
      <c r="N75" s="13"/>
      <c r="O75" s="13"/>
      <c r="P75" s="18">
        <v>1183343</v>
      </c>
      <c r="Q75" s="14"/>
      <c r="R75" s="15"/>
      <c r="S75" s="15"/>
      <c r="T75" s="15"/>
      <c r="U75" s="106"/>
      <c r="V75" s="26"/>
    </row>
    <row r="76" spans="2:22" s="25" customFormat="1" ht="18" customHeight="1" outlineLevel="1" x14ac:dyDescent="0.2">
      <c r="B76" s="10" t="s">
        <v>554</v>
      </c>
      <c r="C76" s="16">
        <v>45906</v>
      </c>
      <c r="D76" s="17" t="s">
        <v>320</v>
      </c>
      <c r="E76" s="16">
        <v>45906</v>
      </c>
      <c r="F76" s="17" t="s">
        <v>485</v>
      </c>
      <c r="G76" s="10"/>
      <c r="H76" s="11">
        <v>45965</v>
      </c>
      <c r="I76" s="12">
        <v>60</v>
      </c>
      <c r="J76" s="13">
        <v>2612401</v>
      </c>
      <c r="K76" s="13">
        <v>208992</v>
      </c>
      <c r="L76" s="13">
        <v>2821393</v>
      </c>
      <c r="M76" s="13">
        <v>0</v>
      </c>
      <c r="N76" s="13">
        <v>0</v>
      </c>
      <c r="O76" s="13">
        <v>0</v>
      </c>
      <c r="P76" s="18">
        <v>646682</v>
      </c>
      <c r="Q76" s="14"/>
      <c r="R76" s="15"/>
      <c r="S76" s="15" t="s">
        <v>266</v>
      </c>
      <c r="T76" s="15" t="s">
        <v>514</v>
      </c>
      <c r="U76" s="106" t="s">
        <v>2</v>
      </c>
      <c r="V76" s="26"/>
    </row>
    <row r="77" spans="2:22" s="25" customFormat="1" ht="18" customHeight="1" outlineLevel="1" x14ac:dyDescent="0.2">
      <c r="B77" s="10" t="s">
        <v>554</v>
      </c>
      <c r="C77" s="16">
        <v>45906</v>
      </c>
      <c r="D77" s="17" t="s">
        <v>345</v>
      </c>
      <c r="E77" s="16">
        <v>45906</v>
      </c>
      <c r="F77" s="17" t="s">
        <v>72</v>
      </c>
      <c r="G77" s="10"/>
      <c r="H77" s="11">
        <v>45965</v>
      </c>
      <c r="I77" s="12">
        <v>60</v>
      </c>
      <c r="J77" s="13">
        <v>1516602</v>
      </c>
      <c r="K77" s="13">
        <v>121328</v>
      </c>
      <c r="L77" s="13">
        <v>1637930</v>
      </c>
      <c r="M77" s="13">
        <v>0</v>
      </c>
      <c r="N77" s="13">
        <v>0</v>
      </c>
      <c r="O77" s="13">
        <v>0</v>
      </c>
      <c r="P77" s="18">
        <v>1655810</v>
      </c>
      <c r="Q77" s="14"/>
      <c r="R77" s="15"/>
      <c r="S77" s="15" t="s">
        <v>266</v>
      </c>
      <c r="T77" s="15" t="s">
        <v>514</v>
      </c>
      <c r="U77" s="106" t="s">
        <v>2</v>
      </c>
      <c r="V77" s="26"/>
    </row>
    <row r="78" spans="2:22" s="25" customFormat="1" ht="18" customHeight="1" outlineLevel="1" x14ac:dyDescent="0.2">
      <c r="B78" s="10" t="s">
        <v>554</v>
      </c>
      <c r="C78" s="16">
        <v>45908</v>
      </c>
      <c r="D78" s="17" t="s">
        <v>90</v>
      </c>
      <c r="E78" s="16">
        <v>45908</v>
      </c>
      <c r="F78" s="17" t="s">
        <v>12</v>
      </c>
      <c r="G78" s="10"/>
      <c r="H78" s="11">
        <v>45965</v>
      </c>
      <c r="I78" s="12">
        <v>60</v>
      </c>
      <c r="J78" s="13">
        <v>1577380</v>
      </c>
      <c r="K78" s="13">
        <v>126190</v>
      </c>
      <c r="L78" s="13">
        <v>1703570</v>
      </c>
      <c r="M78" s="13">
        <v>0</v>
      </c>
      <c r="N78" s="13">
        <v>0</v>
      </c>
      <c r="O78" s="13">
        <v>0</v>
      </c>
      <c r="P78" s="18">
        <v>1149874</v>
      </c>
      <c r="Q78" s="14"/>
      <c r="R78" s="15"/>
      <c r="S78" s="15" t="s">
        <v>266</v>
      </c>
      <c r="T78" s="15" t="s">
        <v>514</v>
      </c>
      <c r="U78" s="106" t="s">
        <v>2</v>
      </c>
      <c r="V78" s="26"/>
    </row>
    <row r="79" spans="2:22" s="25" customFormat="1" ht="18" customHeight="1" outlineLevel="1" x14ac:dyDescent="0.2">
      <c r="B79" s="10" t="s">
        <v>554</v>
      </c>
      <c r="C79" s="16">
        <v>45908</v>
      </c>
      <c r="D79" s="17" t="s">
        <v>374</v>
      </c>
      <c r="E79" s="16">
        <v>45908</v>
      </c>
      <c r="F79" s="17" t="s">
        <v>118</v>
      </c>
      <c r="G79" s="10"/>
      <c r="H79" s="11">
        <v>45965</v>
      </c>
      <c r="I79" s="12">
        <v>60</v>
      </c>
      <c r="J79" s="13">
        <v>2087061</v>
      </c>
      <c r="K79" s="13">
        <v>166965</v>
      </c>
      <c r="L79" s="13">
        <v>2254026</v>
      </c>
      <c r="M79" s="13">
        <v>0</v>
      </c>
      <c r="N79" s="13">
        <v>0</v>
      </c>
      <c r="O79" s="13">
        <v>0</v>
      </c>
      <c r="P79" s="18">
        <v>1257493</v>
      </c>
      <c r="Q79" s="14"/>
      <c r="R79" s="15"/>
      <c r="S79" s="15" t="s">
        <v>266</v>
      </c>
      <c r="T79" s="15" t="s">
        <v>514</v>
      </c>
      <c r="U79" s="106" t="s">
        <v>2</v>
      </c>
      <c r="V79" s="26"/>
    </row>
    <row r="80" spans="2:22" s="25" customFormat="1" ht="18" customHeight="1" outlineLevel="1" x14ac:dyDescent="0.2">
      <c r="B80" s="10" t="s">
        <v>554</v>
      </c>
      <c r="C80" s="16">
        <v>45908</v>
      </c>
      <c r="D80" s="17" t="s">
        <v>317</v>
      </c>
      <c r="E80" s="16">
        <v>45908</v>
      </c>
      <c r="F80" s="17" t="s">
        <v>352</v>
      </c>
      <c r="G80" s="10"/>
      <c r="H80" s="11">
        <v>45965</v>
      </c>
      <c r="I80" s="12">
        <v>60</v>
      </c>
      <c r="J80" s="13">
        <v>718281</v>
      </c>
      <c r="K80" s="13">
        <v>57462</v>
      </c>
      <c r="L80" s="13">
        <v>775743</v>
      </c>
      <c r="M80" s="13">
        <v>0</v>
      </c>
      <c r="N80" s="13">
        <v>0</v>
      </c>
      <c r="O80" s="13">
        <v>0</v>
      </c>
      <c r="P80" s="18">
        <v>1392000</v>
      </c>
      <c r="Q80" s="14"/>
      <c r="R80" s="15"/>
      <c r="S80" s="15" t="s">
        <v>266</v>
      </c>
      <c r="T80" s="15" t="s">
        <v>514</v>
      </c>
      <c r="U80" s="106" t="s">
        <v>2</v>
      </c>
      <c r="V80" s="26"/>
    </row>
    <row r="81" spans="2:22" s="25" customFormat="1" ht="18" customHeight="1" outlineLevel="1" x14ac:dyDescent="0.2">
      <c r="B81" s="10" t="s">
        <v>554</v>
      </c>
      <c r="C81" s="16">
        <v>45908</v>
      </c>
      <c r="D81" s="17" t="s">
        <v>296</v>
      </c>
      <c r="E81" s="16">
        <v>45908</v>
      </c>
      <c r="F81" s="17" t="s">
        <v>394</v>
      </c>
      <c r="G81" s="10"/>
      <c r="H81" s="11">
        <v>45966</v>
      </c>
      <c r="I81" s="12">
        <v>60</v>
      </c>
      <c r="J81" s="13">
        <v>1095688</v>
      </c>
      <c r="K81" s="13">
        <v>87655</v>
      </c>
      <c r="L81" s="13">
        <v>1183343</v>
      </c>
      <c r="M81" s="13">
        <v>0</v>
      </c>
      <c r="N81" s="13">
        <v>0</v>
      </c>
      <c r="O81" s="13">
        <v>0</v>
      </c>
      <c r="P81" s="18">
        <v>1017085</v>
      </c>
      <c r="Q81" s="14"/>
      <c r="R81" s="15"/>
      <c r="S81" s="15" t="s">
        <v>266</v>
      </c>
      <c r="T81" s="15" t="s">
        <v>514</v>
      </c>
      <c r="U81" s="106" t="s">
        <v>2</v>
      </c>
      <c r="V81" s="26"/>
    </row>
    <row r="82" spans="2:22" s="25" customFormat="1" ht="18" customHeight="1" outlineLevel="1" x14ac:dyDescent="0.2">
      <c r="B82" s="10" t="s">
        <v>554</v>
      </c>
      <c r="C82" s="16">
        <v>45908</v>
      </c>
      <c r="D82" s="17" t="s">
        <v>277</v>
      </c>
      <c r="E82" s="16">
        <v>45908</v>
      </c>
      <c r="F82" s="17" t="s">
        <v>442</v>
      </c>
      <c r="G82" s="10"/>
      <c r="H82" s="11">
        <v>45966</v>
      </c>
      <c r="I82" s="12">
        <v>60</v>
      </c>
      <c r="J82" s="13">
        <v>1533157</v>
      </c>
      <c r="K82" s="13">
        <v>122653</v>
      </c>
      <c r="L82" s="13">
        <v>1655810</v>
      </c>
      <c r="M82" s="13">
        <v>0</v>
      </c>
      <c r="N82" s="13">
        <v>0</v>
      </c>
      <c r="O82" s="13">
        <v>0</v>
      </c>
      <c r="P82" s="18">
        <v>741074</v>
      </c>
      <c r="Q82" s="14"/>
      <c r="R82" s="15"/>
      <c r="S82" s="15" t="s">
        <v>266</v>
      </c>
      <c r="T82" s="15" t="s">
        <v>514</v>
      </c>
      <c r="U82" s="106" t="s">
        <v>2</v>
      </c>
      <c r="V82" s="26"/>
    </row>
    <row r="83" spans="2:22" s="25" customFormat="1" ht="18" customHeight="1" outlineLevel="1" x14ac:dyDescent="0.2">
      <c r="B83" s="10" t="s">
        <v>554</v>
      </c>
      <c r="C83" s="16">
        <v>45908</v>
      </c>
      <c r="D83" s="17" t="s">
        <v>339</v>
      </c>
      <c r="E83" s="16">
        <v>45908</v>
      </c>
      <c r="F83" s="17" t="s">
        <v>100</v>
      </c>
      <c r="G83" s="10"/>
      <c r="H83" s="11">
        <v>45966</v>
      </c>
      <c r="I83" s="12">
        <v>60</v>
      </c>
      <c r="J83" s="13">
        <v>598780</v>
      </c>
      <c r="K83" s="13">
        <v>47902</v>
      </c>
      <c r="L83" s="13">
        <v>646682</v>
      </c>
      <c r="M83" s="13">
        <v>0</v>
      </c>
      <c r="N83" s="13">
        <v>0</v>
      </c>
      <c r="O83" s="13">
        <v>0</v>
      </c>
      <c r="P83" s="18">
        <v>2166107</v>
      </c>
      <c r="Q83" s="14"/>
      <c r="R83" s="15"/>
      <c r="S83" s="15" t="s">
        <v>266</v>
      </c>
      <c r="T83" s="15" t="s">
        <v>514</v>
      </c>
      <c r="U83" s="106" t="s">
        <v>2</v>
      </c>
      <c r="V83" s="26"/>
    </row>
    <row r="84" spans="2:22" s="25" customFormat="1" ht="18" customHeight="1" outlineLevel="1" x14ac:dyDescent="0.2">
      <c r="B84" s="10" t="s">
        <v>554</v>
      </c>
      <c r="C84" s="16">
        <v>45908</v>
      </c>
      <c r="D84" s="17" t="s">
        <v>144</v>
      </c>
      <c r="E84" s="16">
        <v>45908</v>
      </c>
      <c r="F84" s="17" t="s">
        <v>422</v>
      </c>
      <c r="G84" s="10"/>
      <c r="H84" s="11">
        <v>45968</v>
      </c>
      <c r="I84" s="12">
        <v>60</v>
      </c>
      <c r="J84" s="13">
        <v>2005655</v>
      </c>
      <c r="K84" s="13">
        <v>160452</v>
      </c>
      <c r="L84" s="13">
        <v>2166107</v>
      </c>
      <c r="M84" s="13">
        <v>0</v>
      </c>
      <c r="N84" s="13">
        <v>0</v>
      </c>
      <c r="O84" s="13">
        <v>0</v>
      </c>
      <c r="P84" s="18">
        <v>851785</v>
      </c>
      <c r="Q84" s="14"/>
      <c r="R84" s="15"/>
      <c r="S84" s="15" t="s">
        <v>266</v>
      </c>
      <c r="T84" s="15" t="s">
        <v>514</v>
      </c>
      <c r="U84" s="106" t="s">
        <v>2</v>
      </c>
      <c r="V84" s="26"/>
    </row>
    <row r="85" spans="2:22" s="25" customFormat="1" ht="18" customHeight="1" outlineLevel="1" x14ac:dyDescent="0.2">
      <c r="B85" s="10" t="s">
        <v>554</v>
      </c>
      <c r="C85" s="16">
        <v>45908</v>
      </c>
      <c r="D85" s="17" t="s">
        <v>113</v>
      </c>
      <c r="E85" s="16">
        <v>45908</v>
      </c>
      <c r="F85" s="17" t="s">
        <v>279</v>
      </c>
      <c r="G85" s="10"/>
      <c r="H85" s="11">
        <v>45968</v>
      </c>
      <c r="I85" s="12">
        <v>60</v>
      </c>
      <c r="J85" s="13">
        <v>2374400</v>
      </c>
      <c r="K85" s="13">
        <v>189952</v>
      </c>
      <c r="L85" s="13">
        <v>2564352</v>
      </c>
      <c r="M85" s="13">
        <v>0</v>
      </c>
      <c r="N85" s="13">
        <v>0</v>
      </c>
      <c r="O85" s="13">
        <v>0</v>
      </c>
      <c r="P85" s="18">
        <v>615308</v>
      </c>
      <c r="Q85" s="14"/>
      <c r="R85" s="15"/>
      <c r="S85" s="15" t="s">
        <v>266</v>
      </c>
      <c r="T85" s="15" t="s">
        <v>514</v>
      </c>
      <c r="U85" s="106" t="s">
        <v>2</v>
      </c>
      <c r="V85" s="26"/>
    </row>
    <row r="86" spans="2:22" s="25" customFormat="1" ht="18" customHeight="1" outlineLevel="1" x14ac:dyDescent="0.2">
      <c r="B86" s="10" t="s">
        <v>554</v>
      </c>
      <c r="C86" s="16">
        <v>45908</v>
      </c>
      <c r="D86" s="17" t="s">
        <v>228</v>
      </c>
      <c r="E86" s="16">
        <v>45908</v>
      </c>
      <c r="F86" s="17" t="s">
        <v>497</v>
      </c>
      <c r="G86" s="10"/>
      <c r="H86" s="11">
        <v>45968</v>
      </c>
      <c r="I86" s="12">
        <v>60</v>
      </c>
      <c r="J86" s="13">
        <v>569730</v>
      </c>
      <c r="K86" s="13">
        <v>45578</v>
      </c>
      <c r="L86" s="13">
        <v>615308</v>
      </c>
      <c r="M86" s="13">
        <v>0</v>
      </c>
      <c r="N86" s="13">
        <v>0</v>
      </c>
      <c r="O86" s="13">
        <v>0</v>
      </c>
      <c r="P86" s="18">
        <v>648368</v>
      </c>
      <c r="Q86" s="14"/>
      <c r="R86" s="15"/>
      <c r="S86" s="15" t="s">
        <v>266</v>
      </c>
      <c r="T86" s="15" t="s">
        <v>514</v>
      </c>
      <c r="U86" s="106" t="s">
        <v>2</v>
      </c>
      <c r="V86" s="26"/>
    </row>
    <row r="87" spans="2:22" s="25" customFormat="1" ht="18" customHeight="1" outlineLevel="1" x14ac:dyDescent="0.2">
      <c r="B87" s="10" t="s">
        <v>554</v>
      </c>
      <c r="C87" s="16">
        <v>45908</v>
      </c>
      <c r="D87" s="17" t="s">
        <v>170</v>
      </c>
      <c r="E87" s="16">
        <v>45908</v>
      </c>
      <c r="F87" s="17" t="s">
        <v>489</v>
      </c>
      <c r="G87" s="10"/>
      <c r="H87" s="11">
        <v>45968</v>
      </c>
      <c r="I87" s="12">
        <v>60</v>
      </c>
      <c r="J87" s="13">
        <v>788690</v>
      </c>
      <c r="K87" s="13">
        <v>63095</v>
      </c>
      <c r="L87" s="13">
        <v>851785</v>
      </c>
      <c r="M87" s="13">
        <v>0</v>
      </c>
      <c r="N87" s="13">
        <v>0</v>
      </c>
      <c r="O87" s="13">
        <v>0</v>
      </c>
      <c r="P87" s="18">
        <v>1222767</v>
      </c>
      <c r="Q87" s="14"/>
      <c r="R87" s="15"/>
      <c r="S87" s="15" t="s">
        <v>266</v>
      </c>
      <c r="T87" s="15" t="s">
        <v>514</v>
      </c>
      <c r="U87" s="106" t="s">
        <v>2</v>
      </c>
      <c r="V87" s="26"/>
    </row>
    <row r="88" spans="2:22" s="25" customFormat="1" ht="18" customHeight="1" outlineLevel="1" x14ac:dyDescent="0.2">
      <c r="B88" s="10" t="s">
        <v>554</v>
      </c>
      <c r="C88" s="16">
        <v>45908</v>
      </c>
      <c r="D88" s="17" t="s">
        <v>326</v>
      </c>
      <c r="E88" s="16">
        <v>45908</v>
      </c>
      <c r="F88" s="17" t="s">
        <v>475</v>
      </c>
      <c r="G88" s="10"/>
      <c r="H88" s="11">
        <v>45968</v>
      </c>
      <c r="I88" s="12">
        <v>60</v>
      </c>
      <c r="J88" s="13">
        <v>1164345</v>
      </c>
      <c r="K88" s="13">
        <v>93148</v>
      </c>
      <c r="L88" s="13">
        <v>1257493</v>
      </c>
      <c r="M88" s="13">
        <v>0</v>
      </c>
      <c r="N88" s="13">
        <v>0</v>
      </c>
      <c r="O88" s="13">
        <v>0</v>
      </c>
      <c r="P88" s="18">
        <v>2564352</v>
      </c>
      <c r="Q88" s="14"/>
      <c r="R88" s="15"/>
      <c r="S88" s="15" t="s">
        <v>266</v>
      </c>
      <c r="T88" s="15" t="s">
        <v>514</v>
      </c>
      <c r="U88" s="106" t="s">
        <v>2</v>
      </c>
      <c r="V88" s="26"/>
    </row>
    <row r="89" spans="2:22" s="25" customFormat="1" ht="18" customHeight="1" outlineLevel="1" x14ac:dyDescent="0.2">
      <c r="B89" s="10" t="s">
        <v>554</v>
      </c>
      <c r="C89" s="16">
        <v>45909</v>
      </c>
      <c r="D89" s="17" t="s">
        <v>259</v>
      </c>
      <c r="E89" s="16">
        <v>45909</v>
      </c>
      <c r="F89" s="17" t="s">
        <v>9</v>
      </c>
      <c r="G89" s="10"/>
      <c r="H89" s="11">
        <v>45968</v>
      </c>
      <c r="I89" s="12">
        <v>60</v>
      </c>
      <c r="J89" s="13">
        <v>1288889</v>
      </c>
      <c r="K89" s="13">
        <v>103111</v>
      </c>
      <c r="L89" s="13">
        <v>1392000</v>
      </c>
      <c r="M89" s="13">
        <v>0</v>
      </c>
      <c r="N89" s="13">
        <v>0</v>
      </c>
      <c r="O89" s="13">
        <v>0</v>
      </c>
      <c r="P89" s="18">
        <v>904117</v>
      </c>
      <c r="Q89" s="14"/>
      <c r="R89" s="15"/>
      <c r="S89" s="15" t="s">
        <v>266</v>
      </c>
      <c r="T89" s="15" t="s">
        <v>514</v>
      </c>
      <c r="U89" s="106" t="s">
        <v>2</v>
      </c>
      <c r="V89" s="26"/>
    </row>
    <row r="90" spans="2:22" s="25" customFormat="1" ht="18" customHeight="1" outlineLevel="1" x14ac:dyDescent="0.2">
      <c r="B90" s="10" t="s">
        <v>554</v>
      </c>
      <c r="C90" s="16">
        <v>45909</v>
      </c>
      <c r="D90" s="17" t="s">
        <v>424</v>
      </c>
      <c r="E90" s="16">
        <v>45909</v>
      </c>
      <c r="F90" s="17" t="s">
        <v>289</v>
      </c>
      <c r="G90" s="10"/>
      <c r="H90" s="11">
        <v>45968</v>
      </c>
      <c r="I90" s="12">
        <v>60</v>
      </c>
      <c r="J90" s="13">
        <v>1064698</v>
      </c>
      <c r="K90" s="13">
        <v>85176</v>
      </c>
      <c r="L90" s="13">
        <v>1149874</v>
      </c>
      <c r="M90" s="13">
        <v>0</v>
      </c>
      <c r="N90" s="13">
        <v>0</v>
      </c>
      <c r="O90" s="13">
        <v>0</v>
      </c>
      <c r="P90" s="18">
        <v>1006246</v>
      </c>
      <c r="Q90" s="14"/>
      <c r="R90" s="15"/>
      <c r="S90" s="15" t="s">
        <v>266</v>
      </c>
      <c r="T90" s="15" t="s">
        <v>514</v>
      </c>
      <c r="U90" s="106" t="s">
        <v>2</v>
      </c>
      <c r="V90" s="26"/>
    </row>
    <row r="91" spans="2:22" s="25" customFormat="1" ht="18" customHeight="1" outlineLevel="1" x14ac:dyDescent="0.2">
      <c r="B91" s="10" t="s">
        <v>554</v>
      </c>
      <c r="C91" s="16">
        <v>45909</v>
      </c>
      <c r="D91" s="17" t="s">
        <v>163</v>
      </c>
      <c r="E91" s="16">
        <v>45909</v>
      </c>
      <c r="F91" s="17" t="s">
        <v>143</v>
      </c>
      <c r="G91" s="10"/>
      <c r="H91" s="11">
        <v>45968</v>
      </c>
      <c r="I91" s="12">
        <v>60</v>
      </c>
      <c r="J91" s="13">
        <v>1132192</v>
      </c>
      <c r="K91" s="13">
        <v>90575</v>
      </c>
      <c r="L91" s="13">
        <v>1222767</v>
      </c>
      <c r="M91" s="13">
        <v>0</v>
      </c>
      <c r="N91" s="13">
        <v>0</v>
      </c>
      <c r="O91" s="13">
        <v>0</v>
      </c>
      <c r="P91" s="18">
        <v>471960</v>
      </c>
      <c r="Q91" s="14"/>
      <c r="R91" s="15"/>
      <c r="S91" s="15" t="s">
        <v>266</v>
      </c>
      <c r="T91" s="15" t="s">
        <v>514</v>
      </c>
      <c r="U91" s="106" t="s">
        <v>2</v>
      </c>
      <c r="V91" s="26"/>
    </row>
    <row r="92" spans="2:22" s="25" customFormat="1" ht="18" customHeight="1" outlineLevel="1" x14ac:dyDescent="0.2">
      <c r="B92" s="10" t="s">
        <v>554</v>
      </c>
      <c r="C92" s="16">
        <v>45910</v>
      </c>
      <c r="D92" s="17" t="s">
        <v>390</v>
      </c>
      <c r="E92" s="16">
        <v>45910</v>
      </c>
      <c r="F92" s="17" t="s">
        <v>274</v>
      </c>
      <c r="G92" s="10"/>
      <c r="H92" s="11">
        <v>45968</v>
      </c>
      <c r="I92" s="12">
        <v>60</v>
      </c>
      <c r="J92" s="13">
        <v>600341</v>
      </c>
      <c r="K92" s="13">
        <v>48027</v>
      </c>
      <c r="L92" s="13">
        <v>648368</v>
      </c>
      <c r="M92" s="13">
        <v>0</v>
      </c>
      <c r="N92" s="13">
        <v>0</v>
      </c>
      <c r="O92" s="13">
        <v>0</v>
      </c>
      <c r="P92" s="18">
        <v>339028</v>
      </c>
      <c r="Q92" s="14"/>
      <c r="R92" s="15"/>
      <c r="S92" s="15" t="s">
        <v>266</v>
      </c>
      <c r="T92" s="15" t="s">
        <v>514</v>
      </c>
      <c r="U92" s="106" t="s">
        <v>2</v>
      </c>
      <c r="V92" s="26"/>
    </row>
    <row r="93" spans="2:22" s="25" customFormat="1" ht="18" customHeight="1" outlineLevel="1" x14ac:dyDescent="0.2">
      <c r="B93" s="10" t="s">
        <v>554</v>
      </c>
      <c r="C93" s="16">
        <v>45910</v>
      </c>
      <c r="D93" s="17" t="s">
        <v>166</v>
      </c>
      <c r="E93" s="16">
        <v>45910</v>
      </c>
      <c r="F93" s="17" t="s">
        <v>292</v>
      </c>
      <c r="G93" s="10"/>
      <c r="H93" s="11">
        <v>45968</v>
      </c>
      <c r="I93" s="12">
        <v>60</v>
      </c>
      <c r="J93" s="13">
        <v>941745</v>
      </c>
      <c r="K93" s="13">
        <v>75340</v>
      </c>
      <c r="L93" s="13">
        <v>1017085</v>
      </c>
      <c r="M93" s="13">
        <v>0</v>
      </c>
      <c r="N93" s="13">
        <v>0</v>
      </c>
      <c r="O93" s="13">
        <v>0</v>
      </c>
      <c r="P93" s="18">
        <v>2586730</v>
      </c>
      <c r="Q93" s="14"/>
      <c r="R93" s="15"/>
      <c r="S93" s="15" t="s">
        <v>266</v>
      </c>
      <c r="T93" s="15" t="s">
        <v>514</v>
      </c>
      <c r="U93" s="106" t="s">
        <v>2</v>
      </c>
      <c r="V93" s="26"/>
    </row>
    <row r="94" spans="2:22" s="25" customFormat="1" ht="18" customHeight="1" outlineLevel="1" x14ac:dyDescent="0.2">
      <c r="B94" s="10" t="s">
        <v>554</v>
      </c>
      <c r="C94" s="16">
        <v>45911</v>
      </c>
      <c r="D94" s="17" t="s">
        <v>486</v>
      </c>
      <c r="E94" s="16">
        <v>45911</v>
      </c>
      <c r="F94" s="17" t="s">
        <v>550</v>
      </c>
      <c r="G94" s="10"/>
      <c r="H94" s="11">
        <v>45968</v>
      </c>
      <c r="I94" s="12">
        <v>60</v>
      </c>
      <c r="J94" s="13">
        <v>686180</v>
      </c>
      <c r="K94" s="13">
        <v>54894</v>
      </c>
      <c r="L94" s="13">
        <v>741074</v>
      </c>
      <c r="M94" s="13">
        <v>0</v>
      </c>
      <c r="N94" s="13">
        <v>0</v>
      </c>
      <c r="O94" s="13">
        <v>0</v>
      </c>
      <c r="P94" s="18">
        <v>2035136</v>
      </c>
      <c r="Q94" s="14"/>
      <c r="R94" s="15"/>
      <c r="S94" s="15" t="s">
        <v>266</v>
      </c>
      <c r="T94" s="15" t="s">
        <v>514</v>
      </c>
      <c r="U94" s="106" t="s">
        <v>2</v>
      </c>
      <c r="V94" s="26"/>
    </row>
    <row r="95" spans="2:22" s="25" customFormat="1" ht="18" customHeight="1" outlineLevel="1" x14ac:dyDescent="0.2">
      <c r="B95" s="10" t="s">
        <v>554</v>
      </c>
      <c r="C95" s="16">
        <v>45911</v>
      </c>
      <c r="D95" s="17" t="s">
        <v>201</v>
      </c>
      <c r="E95" s="16">
        <v>45911</v>
      </c>
      <c r="F95" s="17" t="s">
        <v>103</v>
      </c>
      <c r="G95" s="10"/>
      <c r="H95" s="11">
        <v>45969</v>
      </c>
      <c r="I95" s="12">
        <v>60</v>
      </c>
      <c r="J95" s="13">
        <v>437000</v>
      </c>
      <c r="K95" s="13">
        <v>34960</v>
      </c>
      <c r="L95" s="13">
        <v>471960</v>
      </c>
      <c r="M95" s="13">
        <v>0</v>
      </c>
      <c r="N95" s="13">
        <v>0</v>
      </c>
      <c r="O95" s="13">
        <v>0</v>
      </c>
      <c r="P95" s="18">
        <v>1500579</v>
      </c>
      <c r="Q95" s="14"/>
      <c r="R95" s="15"/>
      <c r="S95" s="15" t="s">
        <v>266</v>
      </c>
      <c r="T95" s="15" t="s">
        <v>514</v>
      </c>
      <c r="U95" s="106" t="s">
        <v>2</v>
      </c>
      <c r="V95" s="26"/>
    </row>
    <row r="96" spans="2:22" s="25" customFormat="1" ht="18" customHeight="1" outlineLevel="1" x14ac:dyDescent="0.2">
      <c r="B96" s="10" t="s">
        <v>554</v>
      </c>
      <c r="C96" s="16">
        <v>45911</v>
      </c>
      <c r="D96" s="17" t="s">
        <v>531</v>
      </c>
      <c r="E96" s="16">
        <v>45911</v>
      </c>
      <c r="F96" s="17" t="s">
        <v>35</v>
      </c>
      <c r="G96" s="10"/>
      <c r="H96" s="11">
        <v>45969</v>
      </c>
      <c r="I96" s="12">
        <v>60</v>
      </c>
      <c r="J96" s="13">
        <v>837145</v>
      </c>
      <c r="K96" s="13">
        <v>66972</v>
      </c>
      <c r="L96" s="13">
        <v>904117</v>
      </c>
      <c r="M96" s="13">
        <v>0</v>
      </c>
      <c r="N96" s="13">
        <v>0</v>
      </c>
      <c r="O96" s="13">
        <v>0</v>
      </c>
      <c r="P96" s="18">
        <v>1356113</v>
      </c>
      <c r="Q96" s="14"/>
      <c r="R96" s="15"/>
      <c r="S96" s="15" t="s">
        <v>266</v>
      </c>
      <c r="T96" s="15" t="s">
        <v>514</v>
      </c>
      <c r="U96" s="106" t="s">
        <v>2</v>
      </c>
      <c r="V96" s="26"/>
    </row>
    <row r="97" spans="2:22" s="25" customFormat="1" ht="18" customHeight="1" outlineLevel="1" x14ac:dyDescent="0.2">
      <c r="B97" s="10" t="s">
        <v>554</v>
      </c>
      <c r="C97" s="16">
        <v>45913</v>
      </c>
      <c r="D97" s="17" t="s">
        <v>73</v>
      </c>
      <c r="E97" s="16">
        <v>45913</v>
      </c>
      <c r="F97" s="17" t="s">
        <v>286</v>
      </c>
      <c r="G97" s="10"/>
      <c r="H97" s="11">
        <v>45969</v>
      </c>
      <c r="I97" s="12">
        <v>60</v>
      </c>
      <c r="J97" s="13">
        <v>931709</v>
      </c>
      <c r="K97" s="13">
        <v>74537</v>
      </c>
      <c r="L97" s="13">
        <v>1006246</v>
      </c>
      <c r="M97" s="13">
        <v>0</v>
      </c>
      <c r="N97" s="13">
        <v>0</v>
      </c>
      <c r="O97" s="13">
        <v>0</v>
      </c>
      <c r="P97" s="18">
        <v>1870021</v>
      </c>
      <c r="Q97" s="14"/>
      <c r="R97" s="15"/>
      <c r="S97" s="15" t="s">
        <v>266</v>
      </c>
      <c r="T97" s="15" t="s">
        <v>514</v>
      </c>
      <c r="U97" s="106" t="s">
        <v>2</v>
      </c>
      <c r="V97" s="26"/>
    </row>
    <row r="98" spans="2:22" s="25" customFormat="1" ht="18" customHeight="1" outlineLevel="1" x14ac:dyDescent="0.2">
      <c r="B98" s="10" t="s">
        <v>554</v>
      </c>
      <c r="C98" s="16">
        <v>45913</v>
      </c>
      <c r="D98" s="17" t="s">
        <v>203</v>
      </c>
      <c r="E98" s="16">
        <v>45913</v>
      </c>
      <c r="F98" s="17" t="s">
        <v>546</v>
      </c>
      <c r="G98" s="10"/>
      <c r="H98" s="11">
        <v>45970</v>
      </c>
      <c r="I98" s="12">
        <v>60</v>
      </c>
      <c r="J98" s="13">
        <v>2395120</v>
      </c>
      <c r="K98" s="13">
        <v>191610</v>
      </c>
      <c r="L98" s="13">
        <v>2586730</v>
      </c>
      <c r="M98" s="13">
        <v>0</v>
      </c>
      <c r="N98" s="13">
        <v>0</v>
      </c>
      <c r="O98" s="13">
        <v>0</v>
      </c>
      <c r="P98" s="18">
        <v>1432348</v>
      </c>
      <c r="Q98" s="14"/>
      <c r="R98" s="15"/>
      <c r="S98" s="15" t="s">
        <v>266</v>
      </c>
      <c r="T98" s="15" t="s">
        <v>514</v>
      </c>
      <c r="U98" s="106" t="s">
        <v>2</v>
      </c>
      <c r="V98" s="26"/>
    </row>
    <row r="99" spans="2:22" s="25" customFormat="1" ht="18" customHeight="1" outlineLevel="1" x14ac:dyDescent="0.2">
      <c r="B99" s="10" t="s">
        <v>554</v>
      </c>
      <c r="C99" s="16">
        <v>45915</v>
      </c>
      <c r="D99" s="17" t="s">
        <v>226</v>
      </c>
      <c r="E99" s="16">
        <v>45915</v>
      </c>
      <c r="F99" s="17" t="s">
        <v>428</v>
      </c>
      <c r="G99" s="10"/>
      <c r="H99" s="11">
        <v>45970</v>
      </c>
      <c r="I99" s="12">
        <v>60</v>
      </c>
      <c r="J99" s="13">
        <v>313915</v>
      </c>
      <c r="K99" s="13">
        <v>25113</v>
      </c>
      <c r="L99" s="13">
        <v>339028</v>
      </c>
      <c r="M99" s="13">
        <v>0</v>
      </c>
      <c r="N99" s="13">
        <v>0</v>
      </c>
      <c r="O99" s="13">
        <v>0</v>
      </c>
      <c r="P99" s="18">
        <v>646682</v>
      </c>
      <c r="Q99" s="14"/>
      <c r="R99" s="15"/>
      <c r="S99" s="15" t="s">
        <v>266</v>
      </c>
      <c r="T99" s="15" t="s">
        <v>514</v>
      </c>
      <c r="U99" s="106" t="s">
        <v>2</v>
      </c>
      <c r="V99" s="26"/>
    </row>
    <row r="100" spans="2:22" s="25" customFormat="1" ht="18" customHeight="1" outlineLevel="1" x14ac:dyDescent="0.2">
      <c r="B100" s="10" t="s">
        <v>554</v>
      </c>
      <c r="C100" s="16">
        <v>45915</v>
      </c>
      <c r="D100" s="17" t="s">
        <v>370</v>
      </c>
      <c r="E100" s="16">
        <v>45915</v>
      </c>
      <c r="F100" s="17" t="s">
        <v>304</v>
      </c>
      <c r="G100" s="10"/>
      <c r="H100" s="11">
        <v>45971</v>
      </c>
      <c r="I100" s="12">
        <v>60</v>
      </c>
      <c r="J100" s="13">
        <v>1255660</v>
      </c>
      <c r="K100" s="13">
        <v>100453</v>
      </c>
      <c r="L100" s="13">
        <v>1356113</v>
      </c>
      <c r="M100" s="13">
        <v>0</v>
      </c>
      <c r="N100" s="13">
        <v>0</v>
      </c>
      <c r="O100" s="13">
        <v>0</v>
      </c>
      <c r="P100" s="18">
        <v>2886894</v>
      </c>
      <c r="Q100" s="14"/>
      <c r="R100" s="15"/>
      <c r="S100" s="15" t="s">
        <v>266</v>
      </c>
      <c r="T100" s="15" t="s">
        <v>514</v>
      </c>
      <c r="U100" s="106" t="s">
        <v>2</v>
      </c>
      <c r="V100" s="26"/>
    </row>
    <row r="101" spans="2:22" s="25" customFormat="1" ht="18" customHeight="1" outlineLevel="1" x14ac:dyDescent="0.2">
      <c r="B101" s="10" t="s">
        <v>554</v>
      </c>
      <c r="C101" s="16">
        <v>45915</v>
      </c>
      <c r="D101" s="17" t="s">
        <v>383</v>
      </c>
      <c r="E101" s="16">
        <v>45915</v>
      </c>
      <c r="F101" s="17" t="s">
        <v>435</v>
      </c>
      <c r="G101" s="10"/>
      <c r="H101" s="11">
        <v>45971</v>
      </c>
      <c r="I101" s="12">
        <v>60</v>
      </c>
      <c r="J101" s="13">
        <v>1884385</v>
      </c>
      <c r="K101" s="13">
        <v>150751</v>
      </c>
      <c r="L101" s="13">
        <v>2035136</v>
      </c>
      <c r="M101" s="13">
        <v>0</v>
      </c>
      <c r="N101" s="13">
        <v>0</v>
      </c>
      <c r="O101" s="13">
        <v>0</v>
      </c>
      <c r="P101" s="18">
        <v>4633279</v>
      </c>
      <c r="Q101" s="14"/>
      <c r="R101" s="15"/>
      <c r="S101" s="15" t="s">
        <v>266</v>
      </c>
      <c r="T101" s="15" t="s">
        <v>514</v>
      </c>
      <c r="U101" s="106" t="s">
        <v>2</v>
      </c>
      <c r="V101" s="26"/>
    </row>
    <row r="102" spans="2:22" s="25" customFormat="1" ht="18" customHeight="1" outlineLevel="1" x14ac:dyDescent="0.2">
      <c r="B102" s="10" t="s">
        <v>554</v>
      </c>
      <c r="C102" s="16">
        <v>45915</v>
      </c>
      <c r="D102" s="17" t="s">
        <v>445</v>
      </c>
      <c r="E102" s="16">
        <v>45915</v>
      </c>
      <c r="F102" s="17" t="s">
        <v>265</v>
      </c>
      <c r="G102" s="10"/>
      <c r="H102" s="11">
        <v>45971</v>
      </c>
      <c r="I102" s="12">
        <v>60</v>
      </c>
      <c r="J102" s="13">
        <v>1389425</v>
      </c>
      <c r="K102" s="13">
        <v>111154</v>
      </c>
      <c r="L102" s="13">
        <v>1500579</v>
      </c>
      <c r="M102" s="13">
        <v>0</v>
      </c>
      <c r="N102" s="13">
        <v>0</v>
      </c>
      <c r="O102" s="13">
        <v>0</v>
      </c>
      <c r="P102" s="18">
        <v>640631</v>
      </c>
      <c r="Q102" s="14"/>
      <c r="R102" s="15"/>
      <c r="S102" s="15" t="s">
        <v>266</v>
      </c>
      <c r="T102" s="15" t="s">
        <v>514</v>
      </c>
      <c r="U102" s="106" t="s">
        <v>2</v>
      </c>
      <c r="V102" s="26"/>
    </row>
    <row r="103" spans="2:22" s="25" customFormat="1" ht="18" customHeight="1" outlineLevel="1" x14ac:dyDescent="0.2">
      <c r="B103" s="10" t="s">
        <v>554</v>
      </c>
      <c r="C103" s="16">
        <v>45915</v>
      </c>
      <c r="D103" s="17" t="s">
        <v>379</v>
      </c>
      <c r="E103" s="16">
        <v>45915</v>
      </c>
      <c r="F103" s="17" t="s">
        <v>476</v>
      </c>
      <c r="G103" s="10"/>
      <c r="H103" s="11">
        <v>45973</v>
      </c>
      <c r="I103" s="12">
        <v>60</v>
      </c>
      <c r="J103" s="13">
        <v>1326248</v>
      </c>
      <c r="K103" s="13">
        <v>106100</v>
      </c>
      <c r="L103" s="13">
        <v>1432348</v>
      </c>
      <c r="M103" s="13">
        <v>0</v>
      </c>
      <c r="N103" s="13">
        <v>0</v>
      </c>
      <c r="O103" s="13">
        <v>0</v>
      </c>
      <c r="P103" s="18">
        <v>1187879</v>
      </c>
      <c r="Q103" s="14"/>
      <c r="R103" s="15"/>
      <c r="S103" s="15" t="s">
        <v>266</v>
      </c>
      <c r="T103" s="15" t="s">
        <v>514</v>
      </c>
      <c r="U103" s="106" t="s">
        <v>2</v>
      </c>
      <c r="V103" s="26"/>
    </row>
    <row r="104" spans="2:22" s="25" customFormat="1" ht="18" customHeight="1" outlineLevel="1" x14ac:dyDescent="0.2">
      <c r="B104" s="10" t="s">
        <v>554</v>
      </c>
      <c r="C104" s="16">
        <v>45915</v>
      </c>
      <c r="D104" s="17" t="s">
        <v>308</v>
      </c>
      <c r="E104" s="16">
        <v>45915</v>
      </c>
      <c r="F104" s="17" t="s">
        <v>411</v>
      </c>
      <c r="G104" s="10"/>
      <c r="H104" s="11">
        <v>45973</v>
      </c>
      <c r="I104" s="12">
        <v>60</v>
      </c>
      <c r="J104" s="13">
        <v>1731501</v>
      </c>
      <c r="K104" s="13">
        <v>138520</v>
      </c>
      <c r="L104" s="13">
        <v>1870021</v>
      </c>
      <c r="M104" s="13">
        <v>0</v>
      </c>
      <c r="N104" s="13">
        <v>0</v>
      </c>
      <c r="O104" s="13">
        <v>0</v>
      </c>
      <c r="P104" s="18">
        <v>1975352</v>
      </c>
      <c r="Q104" s="14"/>
      <c r="R104" s="15"/>
      <c r="S104" s="15" t="s">
        <v>266</v>
      </c>
      <c r="T104" s="15" t="s">
        <v>514</v>
      </c>
      <c r="U104" s="106" t="s">
        <v>2</v>
      </c>
      <c r="V104" s="26"/>
    </row>
    <row r="105" spans="2:22" s="25" customFormat="1" ht="18" customHeight="1" outlineLevel="1" x14ac:dyDescent="0.2">
      <c r="B105" s="10" t="s">
        <v>554</v>
      </c>
      <c r="C105" s="16">
        <v>45915</v>
      </c>
      <c r="D105" s="17" t="s">
        <v>246</v>
      </c>
      <c r="E105" s="16">
        <v>45915</v>
      </c>
      <c r="F105" s="17" t="s">
        <v>70</v>
      </c>
      <c r="G105" s="10"/>
      <c r="H105" s="11">
        <v>45975</v>
      </c>
      <c r="I105" s="12">
        <v>60</v>
      </c>
      <c r="J105" s="13">
        <v>866195</v>
      </c>
      <c r="K105" s="13">
        <v>69296</v>
      </c>
      <c r="L105" s="13">
        <v>935491</v>
      </c>
      <c r="M105" s="13">
        <v>0</v>
      </c>
      <c r="N105" s="13">
        <v>0</v>
      </c>
      <c r="O105" s="13">
        <v>0</v>
      </c>
      <c r="P105" s="18">
        <v>935491</v>
      </c>
      <c r="Q105" s="14"/>
      <c r="R105" s="15"/>
      <c r="S105" s="15" t="s">
        <v>266</v>
      </c>
      <c r="T105" s="15" t="s">
        <v>514</v>
      </c>
      <c r="U105" s="106" t="s">
        <v>2</v>
      </c>
      <c r="V105" s="26"/>
    </row>
    <row r="106" spans="2:22" s="25" customFormat="1" ht="18" customHeight="1" outlineLevel="1" x14ac:dyDescent="0.2">
      <c r="B106" s="10" t="s">
        <v>554</v>
      </c>
      <c r="C106" s="16">
        <v>45915</v>
      </c>
      <c r="D106" s="17" t="s">
        <v>307</v>
      </c>
      <c r="E106" s="16">
        <v>45915</v>
      </c>
      <c r="F106" s="17" t="s">
        <v>472</v>
      </c>
      <c r="G106" s="10"/>
      <c r="H106" s="11">
        <v>45975</v>
      </c>
      <c r="I106" s="12">
        <v>60</v>
      </c>
      <c r="J106" s="13">
        <v>1099888</v>
      </c>
      <c r="K106" s="13">
        <v>87991</v>
      </c>
      <c r="L106" s="13">
        <v>1187879</v>
      </c>
      <c r="M106" s="13">
        <v>0</v>
      </c>
      <c r="N106" s="13">
        <v>0</v>
      </c>
      <c r="O106" s="13">
        <v>0</v>
      </c>
      <c r="P106" s="18">
        <v>2586163</v>
      </c>
      <c r="Q106" s="14"/>
      <c r="R106" s="15"/>
      <c r="S106" s="15" t="s">
        <v>266</v>
      </c>
      <c r="T106" s="15" t="s">
        <v>514</v>
      </c>
      <c r="U106" s="106" t="s">
        <v>2</v>
      </c>
      <c r="V106" s="26"/>
    </row>
    <row r="107" spans="2:22" s="25" customFormat="1" ht="18" customHeight="1" outlineLevel="1" x14ac:dyDescent="0.2">
      <c r="B107" s="10" t="s">
        <v>554</v>
      </c>
      <c r="C107" s="16">
        <v>45916</v>
      </c>
      <c r="D107" s="17" t="s">
        <v>133</v>
      </c>
      <c r="E107" s="16">
        <v>45916</v>
      </c>
      <c r="F107" s="17" t="s">
        <v>209</v>
      </c>
      <c r="G107" s="10"/>
      <c r="H107" s="11">
        <v>45975</v>
      </c>
      <c r="I107" s="12">
        <v>60</v>
      </c>
      <c r="J107" s="13">
        <v>593177</v>
      </c>
      <c r="K107" s="13">
        <v>47454</v>
      </c>
      <c r="L107" s="13">
        <v>640631</v>
      </c>
      <c r="M107" s="13">
        <v>0</v>
      </c>
      <c r="N107" s="13">
        <v>0</v>
      </c>
      <c r="O107" s="13">
        <v>0</v>
      </c>
      <c r="P107" s="18">
        <v>2872573</v>
      </c>
      <c r="Q107" s="14"/>
      <c r="R107" s="15"/>
      <c r="S107" s="15" t="s">
        <v>266</v>
      </c>
      <c r="T107" s="15" t="s">
        <v>514</v>
      </c>
      <c r="U107" s="106" t="s">
        <v>2</v>
      </c>
      <c r="V107" s="26"/>
    </row>
    <row r="108" spans="2:22" s="25" customFormat="1" ht="18" customHeight="1" outlineLevel="1" x14ac:dyDescent="0.2">
      <c r="B108" s="10" t="s">
        <v>554</v>
      </c>
      <c r="C108" s="16">
        <v>45916</v>
      </c>
      <c r="D108" s="17" t="s">
        <v>359</v>
      </c>
      <c r="E108" s="16">
        <v>45916</v>
      </c>
      <c r="F108" s="17" t="s">
        <v>527</v>
      </c>
      <c r="G108" s="10"/>
      <c r="H108" s="11">
        <v>45975</v>
      </c>
      <c r="I108" s="12">
        <v>60</v>
      </c>
      <c r="J108" s="13">
        <v>2394595</v>
      </c>
      <c r="K108" s="13">
        <v>191568</v>
      </c>
      <c r="L108" s="13">
        <v>2586163</v>
      </c>
      <c r="M108" s="13">
        <v>0</v>
      </c>
      <c r="N108" s="13">
        <v>0</v>
      </c>
      <c r="O108" s="13">
        <v>0</v>
      </c>
      <c r="P108" s="18">
        <v>937441</v>
      </c>
      <c r="Q108" s="14"/>
      <c r="R108" s="15"/>
      <c r="S108" s="15" t="s">
        <v>266</v>
      </c>
      <c r="T108" s="15" t="s">
        <v>514</v>
      </c>
      <c r="U108" s="106" t="s">
        <v>2</v>
      </c>
      <c r="V108" s="26"/>
    </row>
    <row r="109" spans="2:22" s="25" customFormat="1" ht="18" customHeight="1" outlineLevel="1" x14ac:dyDescent="0.2">
      <c r="B109" s="10" t="s">
        <v>554</v>
      </c>
      <c r="C109" s="16">
        <v>45916</v>
      </c>
      <c r="D109" s="17" t="s">
        <v>431</v>
      </c>
      <c r="E109" s="16">
        <v>45916</v>
      </c>
      <c r="F109" s="17" t="s">
        <v>213</v>
      </c>
      <c r="G109" s="10"/>
      <c r="H109" s="11">
        <v>45975</v>
      </c>
      <c r="I109" s="12">
        <v>60</v>
      </c>
      <c r="J109" s="13">
        <v>4290073</v>
      </c>
      <c r="K109" s="13">
        <v>343206</v>
      </c>
      <c r="L109" s="13">
        <v>4633279</v>
      </c>
      <c r="M109" s="13">
        <v>0</v>
      </c>
      <c r="N109" s="13">
        <v>0</v>
      </c>
      <c r="O109" s="13">
        <v>0</v>
      </c>
      <c r="P109" s="18">
        <v>1472916</v>
      </c>
      <c r="Q109" s="14"/>
      <c r="R109" s="15"/>
      <c r="S109" s="15" t="s">
        <v>266</v>
      </c>
      <c r="T109" s="15" t="s">
        <v>514</v>
      </c>
      <c r="U109" s="106" t="s">
        <v>2</v>
      </c>
      <c r="V109" s="26"/>
    </row>
    <row r="110" spans="2:22" s="25" customFormat="1" ht="18" customHeight="1" outlineLevel="1" x14ac:dyDescent="0.2">
      <c r="B110" s="10" t="s">
        <v>554</v>
      </c>
      <c r="C110" s="16">
        <v>45917</v>
      </c>
      <c r="D110" s="17" t="s">
        <v>187</v>
      </c>
      <c r="E110" s="16">
        <v>45917</v>
      </c>
      <c r="F110" s="17" t="s">
        <v>372</v>
      </c>
      <c r="G110" s="10"/>
      <c r="H110" s="11">
        <v>45975</v>
      </c>
      <c r="I110" s="12">
        <v>60</v>
      </c>
      <c r="J110" s="13">
        <v>2673050</v>
      </c>
      <c r="K110" s="13">
        <v>213844</v>
      </c>
      <c r="L110" s="13">
        <v>2886894</v>
      </c>
      <c r="M110" s="13">
        <v>0</v>
      </c>
      <c r="N110" s="13">
        <v>0</v>
      </c>
      <c r="O110" s="13">
        <v>0</v>
      </c>
      <c r="P110" s="18">
        <v>3255790</v>
      </c>
      <c r="Q110" s="14"/>
      <c r="R110" s="15"/>
      <c r="S110" s="15" t="s">
        <v>266</v>
      </c>
      <c r="T110" s="15" t="s">
        <v>514</v>
      </c>
      <c r="U110" s="106" t="s">
        <v>2</v>
      </c>
      <c r="V110" s="26"/>
    </row>
    <row r="111" spans="2:22" s="25" customFormat="1" ht="18" customHeight="1" outlineLevel="1" x14ac:dyDescent="0.2">
      <c r="B111" s="10" t="s">
        <v>554</v>
      </c>
      <c r="C111" s="16">
        <v>45917</v>
      </c>
      <c r="D111" s="17" t="s">
        <v>469</v>
      </c>
      <c r="E111" s="16">
        <v>45917</v>
      </c>
      <c r="F111" s="17" t="s">
        <v>395</v>
      </c>
      <c r="G111" s="10"/>
      <c r="H111" s="11">
        <v>45975</v>
      </c>
      <c r="I111" s="12">
        <v>60</v>
      </c>
      <c r="J111" s="13">
        <v>1829030</v>
      </c>
      <c r="K111" s="13">
        <v>146322</v>
      </c>
      <c r="L111" s="13">
        <v>1975352</v>
      </c>
      <c r="M111" s="13">
        <v>0</v>
      </c>
      <c r="N111" s="13">
        <v>0</v>
      </c>
      <c r="O111" s="13">
        <v>0</v>
      </c>
      <c r="P111" s="18">
        <v>1870981</v>
      </c>
      <c r="Q111" s="14"/>
      <c r="R111" s="15"/>
      <c r="S111" s="15" t="s">
        <v>266</v>
      </c>
      <c r="T111" s="15" t="s">
        <v>514</v>
      </c>
      <c r="U111" s="106" t="s">
        <v>2</v>
      </c>
      <c r="V111" s="26"/>
    </row>
    <row r="112" spans="2:22" s="25" customFormat="1" ht="18" customHeight="1" outlineLevel="1" x14ac:dyDescent="0.2">
      <c r="B112" s="10" t="s">
        <v>554</v>
      </c>
      <c r="C112" s="16">
        <v>45917</v>
      </c>
      <c r="D112" s="17" t="s">
        <v>335</v>
      </c>
      <c r="E112" s="16">
        <v>45917</v>
      </c>
      <c r="F112" s="17" t="s">
        <v>193</v>
      </c>
      <c r="G112" s="10"/>
      <c r="H112" s="11">
        <v>45975</v>
      </c>
      <c r="I112" s="12">
        <v>60</v>
      </c>
      <c r="J112" s="13">
        <v>598780</v>
      </c>
      <c r="K112" s="13">
        <v>47902</v>
      </c>
      <c r="L112" s="13">
        <v>646682</v>
      </c>
      <c r="M112" s="13">
        <v>0</v>
      </c>
      <c r="N112" s="13">
        <v>0</v>
      </c>
      <c r="O112" s="13">
        <v>0</v>
      </c>
      <c r="P112" s="18">
        <v>1270603</v>
      </c>
      <c r="Q112" s="14"/>
      <c r="R112" s="15"/>
      <c r="S112" s="15" t="s">
        <v>266</v>
      </c>
      <c r="T112" s="15" t="s">
        <v>514</v>
      </c>
      <c r="U112" s="106" t="s">
        <v>2</v>
      </c>
      <c r="V112" s="26"/>
    </row>
    <row r="113" spans="2:22" s="25" customFormat="1" ht="18" customHeight="1" outlineLevel="1" x14ac:dyDescent="0.2">
      <c r="B113" s="10" t="s">
        <v>554</v>
      </c>
      <c r="C113" s="16">
        <v>45917</v>
      </c>
      <c r="D113" s="17" t="s">
        <v>242</v>
      </c>
      <c r="E113" s="16">
        <v>45917</v>
      </c>
      <c r="F113" s="17" t="s">
        <v>384</v>
      </c>
      <c r="G113" s="10"/>
      <c r="H113" s="11">
        <v>45976</v>
      </c>
      <c r="I113" s="12">
        <v>60</v>
      </c>
      <c r="J113" s="13">
        <v>2659790</v>
      </c>
      <c r="K113" s="13">
        <v>212783</v>
      </c>
      <c r="L113" s="13">
        <v>2872573</v>
      </c>
      <c r="M113" s="13">
        <v>0</v>
      </c>
      <c r="N113" s="13">
        <v>0</v>
      </c>
      <c r="O113" s="13">
        <v>0</v>
      </c>
      <c r="P113" s="18">
        <v>1190813</v>
      </c>
      <c r="Q113" s="14"/>
      <c r="R113" s="15"/>
      <c r="S113" s="15" t="s">
        <v>266</v>
      </c>
      <c r="T113" s="15" t="s">
        <v>514</v>
      </c>
      <c r="U113" s="106" t="s">
        <v>2</v>
      </c>
      <c r="V113" s="26"/>
    </row>
    <row r="114" spans="2:22" s="25" customFormat="1" ht="18" customHeight="1" outlineLevel="1" x14ac:dyDescent="0.2">
      <c r="B114" s="10" t="s">
        <v>554</v>
      </c>
      <c r="C114" s="16">
        <v>45918</v>
      </c>
      <c r="D114" s="17" t="s">
        <v>158</v>
      </c>
      <c r="E114" s="16">
        <v>45918</v>
      </c>
      <c r="F114" s="17" t="s">
        <v>528</v>
      </c>
      <c r="G114" s="10"/>
      <c r="H114" s="11">
        <v>45976</v>
      </c>
      <c r="I114" s="12">
        <v>60</v>
      </c>
      <c r="J114" s="13">
        <v>868001</v>
      </c>
      <c r="K114" s="13">
        <v>69440</v>
      </c>
      <c r="L114" s="13">
        <v>937441</v>
      </c>
      <c r="M114" s="13">
        <v>0</v>
      </c>
      <c r="N114" s="13">
        <v>0</v>
      </c>
      <c r="O114" s="13">
        <v>0</v>
      </c>
      <c r="P114" s="18">
        <v>1529842</v>
      </c>
      <c r="Q114" s="14"/>
      <c r="R114" s="15"/>
      <c r="S114" s="15" t="s">
        <v>266</v>
      </c>
      <c r="T114" s="15" t="s">
        <v>514</v>
      </c>
      <c r="U114" s="106" t="s">
        <v>2</v>
      </c>
      <c r="V114" s="26"/>
    </row>
    <row r="115" spans="2:22" s="25" customFormat="1" ht="18" customHeight="1" outlineLevel="1" x14ac:dyDescent="0.2">
      <c r="B115" s="10" t="s">
        <v>554</v>
      </c>
      <c r="C115" s="16">
        <v>45918</v>
      </c>
      <c r="D115" s="17" t="s">
        <v>202</v>
      </c>
      <c r="E115" s="16">
        <v>45918</v>
      </c>
      <c r="F115" s="17" t="s">
        <v>6</v>
      </c>
      <c r="G115" s="10"/>
      <c r="H115" s="11">
        <v>45976</v>
      </c>
      <c r="I115" s="12">
        <v>60</v>
      </c>
      <c r="J115" s="13">
        <v>1363811</v>
      </c>
      <c r="K115" s="13">
        <v>109105</v>
      </c>
      <c r="L115" s="13">
        <v>1472916</v>
      </c>
      <c r="M115" s="13">
        <v>0</v>
      </c>
      <c r="N115" s="13">
        <v>0</v>
      </c>
      <c r="O115" s="13">
        <v>0</v>
      </c>
      <c r="P115" s="18">
        <v>878824</v>
      </c>
      <c r="Q115" s="14"/>
      <c r="R115" s="15"/>
      <c r="S115" s="15" t="s">
        <v>266</v>
      </c>
      <c r="T115" s="15" t="s">
        <v>514</v>
      </c>
      <c r="U115" s="106" t="s">
        <v>2</v>
      </c>
      <c r="V115" s="26"/>
    </row>
    <row r="116" spans="2:22" s="25" customFormat="1" ht="18" customHeight="1" outlineLevel="1" x14ac:dyDescent="0.2">
      <c r="B116" s="10" t="s">
        <v>554</v>
      </c>
      <c r="C116" s="16">
        <v>45918</v>
      </c>
      <c r="D116" s="17" t="s">
        <v>323</v>
      </c>
      <c r="E116" s="16">
        <v>45918</v>
      </c>
      <c r="F116" s="17" t="s">
        <v>298</v>
      </c>
      <c r="G116" s="10"/>
      <c r="H116" s="11">
        <v>45977</v>
      </c>
      <c r="I116" s="12">
        <v>60</v>
      </c>
      <c r="J116" s="13">
        <v>3014620</v>
      </c>
      <c r="K116" s="13">
        <v>241170</v>
      </c>
      <c r="L116" s="13">
        <v>3255790</v>
      </c>
      <c r="M116" s="13">
        <v>0</v>
      </c>
      <c r="N116" s="13">
        <v>0</v>
      </c>
      <c r="O116" s="13">
        <v>0</v>
      </c>
      <c r="P116" s="18">
        <v>851785</v>
      </c>
      <c r="Q116" s="14"/>
      <c r="R116" s="15"/>
      <c r="S116" s="15" t="s">
        <v>266</v>
      </c>
      <c r="T116" s="15" t="s">
        <v>514</v>
      </c>
      <c r="U116" s="106" t="s">
        <v>2</v>
      </c>
      <c r="V116" s="26"/>
    </row>
    <row r="117" spans="2:22" s="25" customFormat="1" ht="18" customHeight="1" outlineLevel="1" x14ac:dyDescent="0.2">
      <c r="B117" s="10" t="s">
        <v>554</v>
      </c>
      <c r="C117" s="16">
        <v>45919</v>
      </c>
      <c r="D117" s="17" t="s">
        <v>89</v>
      </c>
      <c r="E117" s="16">
        <v>45919</v>
      </c>
      <c r="F117" s="17" t="s">
        <v>240</v>
      </c>
      <c r="G117" s="10"/>
      <c r="H117" s="11">
        <v>45977</v>
      </c>
      <c r="I117" s="12">
        <v>60</v>
      </c>
      <c r="J117" s="13">
        <v>1102605</v>
      </c>
      <c r="K117" s="13">
        <v>88208</v>
      </c>
      <c r="L117" s="13">
        <v>1190813</v>
      </c>
      <c r="M117" s="13">
        <v>0</v>
      </c>
      <c r="N117" s="13">
        <v>0</v>
      </c>
      <c r="O117" s="13">
        <v>0</v>
      </c>
      <c r="P117" s="18">
        <v>1305208</v>
      </c>
      <c r="Q117" s="14"/>
      <c r="R117" s="15"/>
      <c r="S117" s="15" t="s">
        <v>266</v>
      </c>
      <c r="T117" s="15" t="s">
        <v>514</v>
      </c>
      <c r="U117" s="106" t="s">
        <v>2</v>
      </c>
      <c r="V117" s="26"/>
    </row>
    <row r="118" spans="2:22" s="25" customFormat="1" ht="18" customHeight="1" outlineLevel="1" x14ac:dyDescent="0.2">
      <c r="B118" s="10" t="s">
        <v>554</v>
      </c>
      <c r="C118" s="16">
        <v>45920</v>
      </c>
      <c r="D118" s="17" t="s">
        <v>393</v>
      </c>
      <c r="E118" s="16">
        <v>45920</v>
      </c>
      <c r="F118" s="17" t="s">
        <v>81</v>
      </c>
      <c r="G118" s="10"/>
      <c r="H118" s="11">
        <v>45977</v>
      </c>
      <c r="I118" s="12">
        <v>60</v>
      </c>
      <c r="J118" s="13">
        <v>1176484</v>
      </c>
      <c r="K118" s="13">
        <v>94119</v>
      </c>
      <c r="L118" s="13">
        <v>1270603</v>
      </c>
      <c r="M118" s="13">
        <v>0</v>
      </c>
      <c r="N118" s="13">
        <v>0</v>
      </c>
      <c r="O118" s="13">
        <v>0</v>
      </c>
      <c r="P118" s="18">
        <v>1134991</v>
      </c>
      <c r="Q118" s="14"/>
      <c r="R118" s="15"/>
      <c r="S118" s="15" t="s">
        <v>266</v>
      </c>
      <c r="T118" s="15" t="s">
        <v>514</v>
      </c>
      <c r="U118" s="106" t="s">
        <v>2</v>
      </c>
      <c r="V118" s="26"/>
    </row>
    <row r="119" spans="2:22" s="25" customFormat="1" ht="18" customHeight="1" outlineLevel="1" x14ac:dyDescent="0.2">
      <c r="B119" s="10" t="s">
        <v>554</v>
      </c>
      <c r="C119" s="16">
        <v>45920</v>
      </c>
      <c r="D119" s="17" t="s">
        <v>147</v>
      </c>
      <c r="E119" s="16">
        <v>45920</v>
      </c>
      <c r="F119" s="17" t="s">
        <v>510</v>
      </c>
      <c r="G119" s="10"/>
      <c r="H119" s="11">
        <v>45977</v>
      </c>
      <c r="I119" s="12">
        <v>60</v>
      </c>
      <c r="J119" s="13">
        <v>1732390</v>
      </c>
      <c r="K119" s="13">
        <v>138591</v>
      </c>
      <c r="L119" s="13">
        <v>1870981</v>
      </c>
      <c r="M119" s="13">
        <v>0</v>
      </c>
      <c r="N119" s="13">
        <v>0</v>
      </c>
      <c r="O119" s="13">
        <v>0</v>
      </c>
      <c r="P119" s="18">
        <v>2381627</v>
      </c>
      <c r="Q119" s="14"/>
      <c r="R119" s="15"/>
      <c r="S119" s="15" t="s">
        <v>266</v>
      </c>
      <c r="T119" s="15" t="s">
        <v>514</v>
      </c>
      <c r="U119" s="106" t="s">
        <v>2</v>
      </c>
      <c r="V119" s="26"/>
    </row>
    <row r="120" spans="2:22" s="25" customFormat="1" ht="18" customHeight="1" outlineLevel="1" x14ac:dyDescent="0.2">
      <c r="B120" s="10" t="s">
        <v>554</v>
      </c>
      <c r="C120" s="16">
        <v>45922</v>
      </c>
      <c r="D120" s="17" t="s">
        <v>575</v>
      </c>
      <c r="E120" s="16">
        <v>45922</v>
      </c>
      <c r="F120" s="17" t="s">
        <v>588</v>
      </c>
      <c r="G120" s="10"/>
      <c r="H120" s="11">
        <v>45978</v>
      </c>
      <c r="I120" s="12">
        <v>60</v>
      </c>
      <c r="J120" s="13">
        <v>788690</v>
      </c>
      <c r="K120" s="13">
        <v>63095</v>
      </c>
      <c r="L120" s="13">
        <v>851785</v>
      </c>
      <c r="M120" s="13">
        <v>0</v>
      </c>
      <c r="N120" s="13">
        <v>0</v>
      </c>
      <c r="O120" s="13">
        <v>0</v>
      </c>
      <c r="P120" s="18">
        <v>1258759</v>
      </c>
      <c r="Q120" s="14"/>
      <c r="R120" s="15"/>
      <c r="S120" s="15" t="s">
        <v>266</v>
      </c>
      <c r="T120" s="15" t="s">
        <v>514</v>
      </c>
      <c r="U120" s="106" t="s">
        <v>2</v>
      </c>
      <c r="V120" s="26"/>
    </row>
    <row r="121" spans="2:22" s="25" customFormat="1" ht="18" customHeight="1" outlineLevel="1" x14ac:dyDescent="0.2">
      <c r="B121" s="10" t="s">
        <v>554</v>
      </c>
      <c r="C121" s="16">
        <v>45923</v>
      </c>
      <c r="D121" s="17" t="s">
        <v>303</v>
      </c>
      <c r="E121" s="16">
        <v>45923</v>
      </c>
      <c r="F121" s="17" t="s">
        <v>541</v>
      </c>
      <c r="G121" s="10"/>
      <c r="H121" s="11">
        <v>45978</v>
      </c>
      <c r="I121" s="12">
        <v>60</v>
      </c>
      <c r="J121" s="13">
        <v>813726</v>
      </c>
      <c r="K121" s="13">
        <v>65098</v>
      </c>
      <c r="L121" s="13">
        <v>878824</v>
      </c>
      <c r="M121" s="13">
        <v>0</v>
      </c>
      <c r="N121" s="13">
        <v>0</v>
      </c>
      <c r="O121" s="13">
        <v>0</v>
      </c>
      <c r="P121" s="18">
        <v>2443841</v>
      </c>
      <c r="Q121" s="14"/>
      <c r="R121" s="15"/>
      <c r="S121" s="15" t="s">
        <v>266</v>
      </c>
      <c r="T121" s="15" t="s">
        <v>514</v>
      </c>
      <c r="U121" s="106" t="s">
        <v>2</v>
      </c>
      <c r="V121" s="26"/>
    </row>
    <row r="122" spans="2:22" s="25" customFormat="1" ht="18" customHeight="1" outlineLevel="1" x14ac:dyDescent="0.2">
      <c r="B122" s="10" t="s">
        <v>554</v>
      </c>
      <c r="C122" s="16">
        <v>45923</v>
      </c>
      <c r="D122" s="17" t="s">
        <v>136</v>
      </c>
      <c r="E122" s="16">
        <v>45923</v>
      </c>
      <c r="F122" s="17" t="s">
        <v>159</v>
      </c>
      <c r="G122" s="10"/>
      <c r="H122" s="11">
        <v>45978</v>
      </c>
      <c r="I122" s="12">
        <v>60</v>
      </c>
      <c r="J122" s="13">
        <v>1416520</v>
      </c>
      <c r="K122" s="13">
        <v>113322</v>
      </c>
      <c r="L122" s="13">
        <v>1529842</v>
      </c>
      <c r="M122" s="13">
        <v>0</v>
      </c>
      <c r="N122" s="13">
        <v>0</v>
      </c>
      <c r="O122" s="13">
        <v>0</v>
      </c>
      <c r="P122" s="18">
        <v>4308973</v>
      </c>
      <c r="Q122" s="14"/>
      <c r="R122" s="15"/>
      <c r="S122" s="15" t="s">
        <v>266</v>
      </c>
      <c r="T122" s="15" t="s">
        <v>514</v>
      </c>
      <c r="U122" s="106" t="s">
        <v>2</v>
      </c>
      <c r="V122" s="26"/>
    </row>
    <row r="123" spans="2:22" s="25" customFormat="1" ht="18" customHeight="1" outlineLevel="1" x14ac:dyDescent="0.2">
      <c r="B123" s="10" t="s">
        <v>554</v>
      </c>
      <c r="C123" s="16">
        <v>45923</v>
      </c>
      <c r="D123" s="17" t="s">
        <v>46</v>
      </c>
      <c r="E123" s="16">
        <v>45923</v>
      </c>
      <c r="F123" s="17" t="s">
        <v>95</v>
      </c>
      <c r="G123" s="10"/>
      <c r="H123" s="11">
        <v>45979</v>
      </c>
      <c r="I123" s="12">
        <v>60</v>
      </c>
      <c r="J123" s="13">
        <v>1208526</v>
      </c>
      <c r="K123" s="13">
        <v>96682</v>
      </c>
      <c r="L123" s="13">
        <v>1305208</v>
      </c>
      <c r="M123" s="13">
        <v>0</v>
      </c>
      <c r="N123" s="13">
        <v>0</v>
      </c>
      <c r="O123" s="13">
        <v>0</v>
      </c>
      <c r="P123" s="18">
        <v>2269550</v>
      </c>
      <c r="Q123" s="14"/>
      <c r="R123" s="15"/>
      <c r="S123" s="15" t="s">
        <v>266</v>
      </c>
      <c r="T123" s="15" t="s">
        <v>514</v>
      </c>
      <c r="U123" s="106" t="s">
        <v>2</v>
      </c>
      <c r="V123" s="26"/>
    </row>
    <row r="124" spans="2:22" s="25" customFormat="1" ht="18" customHeight="1" outlineLevel="1" x14ac:dyDescent="0.2">
      <c r="B124" s="10" t="s">
        <v>554</v>
      </c>
      <c r="C124" s="16">
        <v>45924</v>
      </c>
      <c r="D124" s="17" t="s">
        <v>387</v>
      </c>
      <c r="E124" s="16">
        <v>45924</v>
      </c>
      <c r="F124" s="17" t="s">
        <v>441</v>
      </c>
      <c r="G124" s="10"/>
      <c r="H124" s="11">
        <v>45980</v>
      </c>
      <c r="I124" s="12">
        <v>60</v>
      </c>
      <c r="J124" s="13">
        <v>1050918</v>
      </c>
      <c r="K124" s="13">
        <v>84073</v>
      </c>
      <c r="L124" s="13">
        <v>1134991</v>
      </c>
      <c r="M124" s="13">
        <v>0</v>
      </c>
      <c r="N124" s="13">
        <v>0</v>
      </c>
      <c r="O124" s="13">
        <v>0</v>
      </c>
      <c r="P124" s="18">
        <v>1357307</v>
      </c>
      <c r="Q124" s="14"/>
      <c r="R124" s="15"/>
      <c r="S124" s="15" t="s">
        <v>266</v>
      </c>
      <c r="T124" s="15" t="s">
        <v>514</v>
      </c>
      <c r="U124" s="106" t="s">
        <v>2</v>
      </c>
      <c r="V124" s="26"/>
    </row>
    <row r="125" spans="2:22" s="25" customFormat="1" ht="18" customHeight="1" outlineLevel="1" x14ac:dyDescent="0.2">
      <c r="B125" s="10" t="s">
        <v>554</v>
      </c>
      <c r="C125" s="16">
        <v>45924</v>
      </c>
      <c r="D125" s="17" t="s">
        <v>191</v>
      </c>
      <c r="E125" s="16">
        <v>45924</v>
      </c>
      <c r="F125" s="17" t="s">
        <v>264</v>
      </c>
      <c r="G125" s="10"/>
      <c r="H125" s="11">
        <v>45980</v>
      </c>
      <c r="I125" s="12">
        <v>60</v>
      </c>
      <c r="J125" s="13">
        <v>2205210</v>
      </c>
      <c r="K125" s="13">
        <v>176417</v>
      </c>
      <c r="L125" s="13">
        <v>2381627</v>
      </c>
      <c r="M125" s="13">
        <v>0</v>
      </c>
      <c r="N125" s="13">
        <v>0</v>
      </c>
      <c r="O125" s="13">
        <v>0</v>
      </c>
      <c r="P125" s="18">
        <v>634133</v>
      </c>
      <c r="Q125" s="14"/>
      <c r="R125" s="15"/>
      <c r="S125" s="15" t="s">
        <v>266</v>
      </c>
      <c r="T125" s="15" t="s">
        <v>514</v>
      </c>
      <c r="U125" s="106" t="s">
        <v>2</v>
      </c>
      <c r="V125" s="26"/>
    </row>
    <row r="126" spans="2:22" s="25" customFormat="1" ht="18" customHeight="1" outlineLevel="1" x14ac:dyDescent="0.2">
      <c r="B126" s="10" t="s">
        <v>554</v>
      </c>
      <c r="C126" s="16">
        <v>45924</v>
      </c>
      <c r="D126" s="17" t="s">
        <v>216</v>
      </c>
      <c r="E126" s="16">
        <v>45924</v>
      </c>
      <c r="F126" s="17" t="s">
        <v>466</v>
      </c>
      <c r="G126" s="10"/>
      <c r="H126" s="11">
        <v>45982</v>
      </c>
      <c r="I126" s="12">
        <v>60</v>
      </c>
      <c r="J126" s="13">
        <v>1416520</v>
      </c>
      <c r="K126" s="13">
        <v>113322</v>
      </c>
      <c r="L126" s="13">
        <v>1529842</v>
      </c>
      <c r="M126" s="13">
        <v>0</v>
      </c>
      <c r="N126" s="13">
        <v>0</v>
      </c>
      <c r="O126" s="13">
        <v>0</v>
      </c>
      <c r="P126" s="18">
        <v>1184311</v>
      </c>
      <c r="Q126" s="14"/>
      <c r="R126" s="15"/>
      <c r="S126" s="15" t="s">
        <v>266</v>
      </c>
      <c r="T126" s="15" t="s">
        <v>514</v>
      </c>
      <c r="U126" s="106" t="s">
        <v>2</v>
      </c>
      <c r="V126" s="26"/>
    </row>
    <row r="127" spans="2:22" s="25" customFormat="1" ht="18" customHeight="1" outlineLevel="1" x14ac:dyDescent="0.2">
      <c r="B127" s="10" t="s">
        <v>554</v>
      </c>
      <c r="C127" s="16">
        <v>45924</v>
      </c>
      <c r="D127" s="17" t="s">
        <v>361</v>
      </c>
      <c r="E127" s="16">
        <v>45924</v>
      </c>
      <c r="F127" s="17" t="s">
        <v>223</v>
      </c>
      <c r="G127" s="10"/>
      <c r="H127" s="11">
        <v>45983</v>
      </c>
      <c r="I127" s="12">
        <v>60</v>
      </c>
      <c r="J127" s="13">
        <v>2262816</v>
      </c>
      <c r="K127" s="13">
        <v>181025</v>
      </c>
      <c r="L127" s="13">
        <v>2443841</v>
      </c>
      <c r="M127" s="13">
        <v>0</v>
      </c>
      <c r="N127" s="13">
        <v>0</v>
      </c>
      <c r="O127" s="13">
        <v>0</v>
      </c>
      <c r="P127" s="18">
        <v>1830033</v>
      </c>
      <c r="Q127" s="14"/>
      <c r="R127" s="15"/>
      <c r="S127" s="15" t="s">
        <v>266</v>
      </c>
      <c r="T127" s="15" t="s">
        <v>514</v>
      </c>
      <c r="U127" s="106" t="s">
        <v>2</v>
      </c>
      <c r="V127" s="26"/>
    </row>
    <row r="128" spans="2:22" s="25" customFormat="1" ht="18" customHeight="1" outlineLevel="1" x14ac:dyDescent="0.2">
      <c r="B128" s="10" t="s">
        <v>554</v>
      </c>
      <c r="C128" s="16">
        <v>45924</v>
      </c>
      <c r="D128" s="17" t="s">
        <v>506</v>
      </c>
      <c r="E128" s="16">
        <v>45924</v>
      </c>
      <c r="F128" s="17" t="s">
        <v>465</v>
      </c>
      <c r="G128" s="10"/>
      <c r="H128" s="11">
        <v>45983</v>
      </c>
      <c r="I128" s="12">
        <v>60</v>
      </c>
      <c r="J128" s="13">
        <v>2101435</v>
      </c>
      <c r="K128" s="13">
        <v>168115</v>
      </c>
      <c r="L128" s="13">
        <v>2269550</v>
      </c>
      <c r="M128" s="13">
        <v>0</v>
      </c>
      <c r="N128" s="13">
        <v>0</v>
      </c>
      <c r="O128" s="13">
        <v>0</v>
      </c>
      <c r="P128" s="18">
        <v>1760389</v>
      </c>
      <c r="Q128" s="14"/>
      <c r="R128" s="15"/>
      <c r="S128" s="15" t="s">
        <v>266</v>
      </c>
      <c r="T128" s="15" t="s">
        <v>514</v>
      </c>
      <c r="U128" s="106" t="s">
        <v>2</v>
      </c>
      <c r="V128" s="26"/>
    </row>
    <row r="129" spans="2:22" s="25" customFormat="1" ht="18" customHeight="1" outlineLevel="1" x14ac:dyDescent="0.2">
      <c r="B129" s="10" t="s">
        <v>554</v>
      </c>
      <c r="C129" s="16">
        <v>45924</v>
      </c>
      <c r="D129" s="17" t="s">
        <v>123</v>
      </c>
      <c r="E129" s="16">
        <v>45924</v>
      </c>
      <c r="F129" s="17" t="s">
        <v>301</v>
      </c>
      <c r="G129" s="10"/>
      <c r="H129" s="11">
        <v>45983</v>
      </c>
      <c r="I129" s="12">
        <v>60</v>
      </c>
      <c r="J129" s="13">
        <v>3989790</v>
      </c>
      <c r="K129" s="13">
        <v>319183</v>
      </c>
      <c r="L129" s="13">
        <v>4308973</v>
      </c>
      <c r="M129" s="13">
        <v>0</v>
      </c>
      <c r="N129" s="13">
        <v>0</v>
      </c>
      <c r="O129" s="13">
        <v>0</v>
      </c>
      <c r="P129" s="18">
        <v>1529842</v>
      </c>
      <c r="Q129" s="14"/>
      <c r="R129" s="15"/>
      <c r="S129" s="15" t="s">
        <v>266</v>
      </c>
      <c r="T129" s="15" t="s">
        <v>514</v>
      </c>
      <c r="U129" s="106" t="s">
        <v>2</v>
      </c>
      <c r="V129" s="26"/>
    </row>
    <row r="130" spans="2:22" s="25" customFormat="1" ht="18" customHeight="1" outlineLevel="1" x14ac:dyDescent="0.2">
      <c r="B130" s="10" t="s">
        <v>554</v>
      </c>
      <c r="C130" s="16">
        <v>45924</v>
      </c>
      <c r="D130" s="17" t="s">
        <v>106</v>
      </c>
      <c r="E130" s="16">
        <v>45924</v>
      </c>
      <c r="F130" s="17" t="s">
        <v>23</v>
      </c>
      <c r="G130" s="10"/>
      <c r="H130" s="11">
        <v>45984</v>
      </c>
      <c r="I130" s="12">
        <v>60</v>
      </c>
      <c r="J130" s="13">
        <v>1096584</v>
      </c>
      <c r="K130" s="13">
        <v>87727</v>
      </c>
      <c r="L130" s="13">
        <v>1184311</v>
      </c>
      <c r="M130" s="13">
        <v>0</v>
      </c>
      <c r="N130" s="13">
        <v>0</v>
      </c>
      <c r="O130" s="13">
        <v>0</v>
      </c>
      <c r="P130" s="18">
        <v>1022384</v>
      </c>
      <c r="Q130" s="14"/>
      <c r="R130" s="15"/>
      <c r="S130" s="15" t="s">
        <v>266</v>
      </c>
      <c r="T130" s="15" t="s">
        <v>514</v>
      </c>
      <c r="U130" s="106" t="s">
        <v>2</v>
      </c>
      <c r="V130" s="26"/>
    </row>
    <row r="131" spans="2:22" s="25" customFormat="1" ht="18" customHeight="1" outlineLevel="1" x14ac:dyDescent="0.2">
      <c r="B131" s="10" t="s">
        <v>554</v>
      </c>
      <c r="C131" s="16">
        <v>45924</v>
      </c>
      <c r="D131" s="17" t="s">
        <v>402</v>
      </c>
      <c r="E131" s="16">
        <v>45924</v>
      </c>
      <c r="F131" s="17" t="s">
        <v>190</v>
      </c>
      <c r="G131" s="10"/>
      <c r="H131" s="11">
        <v>45984</v>
      </c>
      <c r="I131" s="12">
        <v>60</v>
      </c>
      <c r="J131" s="13">
        <v>1629990</v>
      </c>
      <c r="K131" s="13">
        <v>130399</v>
      </c>
      <c r="L131" s="13">
        <v>1760389</v>
      </c>
      <c r="M131" s="13">
        <v>0</v>
      </c>
      <c r="N131" s="13">
        <v>0</v>
      </c>
      <c r="O131" s="13">
        <v>0</v>
      </c>
      <c r="P131" s="18">
        <v>776193</v>
      </c>
      <c r="Q131" s="14"/>
      <c r="R131" s="15"/>
      <c r="S131" s="15" t="s">
        <v>266</v>
      </c>
      <c r="T131" s="15" t="s">
        <v>514</v>
      </c>
      <c r="U131" s="106" t="s">
        <v>2</v>
      </c>
      <c r="V131" s="26"/>
    </row>
    <row r="132" spans="2:22" s="25" customFormat="1" ht="18" customHeight="1" outlineLevel="1" x14ac:dyDescent="0.2">
      <c r="B132" s="10" t="s">
        <v>554</v>
      </c>
      <c r="C132" s="16">
        <v>45924</v>
      </c>
      <c r="D132" s="17" t="s">
        <v>167</v>
      </c>
      <c r="E132" s="16">
        <v>45924</v>
      </c>
      <c r="F132" s="17" t="s">
        <v>448</v>
      </c>
      <c r="G132" s="10"/>
      <c r="H132" s="11">
        <v>45984</v>
      </c>
      <c r="I132" s="12">
        <v>60</v>
      </c>
      <c r="J132" s="13">
        <v>587160</v>
      </c>
      <c r="K132" s="13">
        <v>46973</v>
      </c>
      <c r="L132" s="13">
        <v>634133</v>
      </c>
      <c r="M132" s="13">
        <v>0</v>
      </c>
      <c r="N132" s="13">
        <v>0</v>
      </c>
      <c r="O132" s="13">
        <v>0</v>
      </c>
      <c r="P132" s="18">
        <v>1096739</v>
      </c>
      <c r="Q132" s="14"/>
      <c r="R132" s="15"/>
      <c r="S132" s="15" t="s">
        <v>266</v>
      </c>
      <c r="T132" s="15" t="s">
        <v>514</v>
      </c>
      <c r="U132" s="106" t="s">
        <v>2</v>
      </c>
      <c r="V132" s="26"/>
    </row>
    <row r="133" spans="2:22" s="25" customFormat="1" ht="18" customHeight="1" outlineLevel="1" x14ac:dyDescent="0.2">
      <c r="B133" s="10" t="s">
        <v>554</v>
      </c>
      <c r="C133" s="16">
        <v>45924</v>
      </c>
      <c r="D133" s="17" t="s">
        <v>576</v>
      </c>
      <c r="E133" s="16">
        <v>45924</v>
      </c>
      <c r="F133" s="17" t="s">
        <v>589</v>
      </c>
      <c r="G133" s="10"/>
      <c r="H133" s="11"/>
      <c r="I133" s="12"/>
      <c r="J133" s="13"/>
      <c r="K133" s="13"/>
      <c r="L133" s="13"/>
      <c r="M133" s="13"/>
      <c r="N133" s="13"/>
      <c r="O133" s="13"/>
      <c r="P133" s="18">
        <v>1262614</v>
      </c>
      <c r="Q133" s="14"/>
      <c r="R133" s="15"/>
      <c r="S133" s="15"/>
      <c r="T133" s="15"/>
      <c r="U133" s="106"/>
      <c r="V133" s="26"/>
    </row>
    <row r="134" spans="2:22" s="25" customFormat="1" ht="18" customHeight="1" outlineLevel="1" x14ac:dyDescent="0.2">
      <c r="B134" s="10" t="s">
        <v>554</v>
      </c>
      <c r="C134" s="16">
        <v>45924</v>
      </c>
      <c r="D134" s="17" t="s">
        <v>577</v>
      </c>
      <c r="E134" s="16">
        <v>45924</v>
      </c>
      <c r="F134" s="17" t="s">
        <v>590</v>
      </c>
      <c r="G134" s="10"/>
      <c r="H134" s="11"/>
      <c r="I134" s="12"/>
      <c r="J134" s="13"/>
      <c r="K134" s="13"/>
      <c r="L134" s="13"/>
      <c r="M134" s="13"/>
      <c r="N134" s="13"/>
      <c r="O134" s="13"/>
      <c r="P134" s="18">
        <v>1553266</v>
      </c>
      <c r="Q134" s="14"/>
      <c r="R134" s="15"/>
      <c r="S134" s="15"/>
      <c r="T134" s="15"/>
      <c r="U134" s="106"/>
      <c r="V134" s="26"/>
    </row>
    <row r="135" spans="2:22" s="25" customFormat="1" ht="18" customHeight="1" outlineLevel="1" x14ac:dyDescent="0.2">
      <c r="B135" s="10" t="s">
        <v>554</v>
      </c>
      <c r="C135" s="16">
        <v>45924</v>
      </c>
      <c r="D135" s="17" t="s">
        <v>417</v>
      </c>
      <c r="E135" s="16">
        <v>45924</v>
      </c>
      <c r="F135" s="17" t="s">
        <v>126</v>
      </c>
      <c r="G135" s="10"/>
      <c r="H135" s="11"/>
      <c r="I135" s="12"/>
      <c r="J135" s="13"/>
      <c r="K135" s="13"/>
      <c r="L135" s="13"/>
      <c r="M135" s="13"/>
      <c r="N135" s="13"/>
      <c r="O135" s="13"/>
      <c r="P135" s="18">
        <v>2245951</v>
      </c>
      <c r="Q135" s="14"/>
      <c r="R135" s="15"/>
      <c r="S135" s="15"/>
      <c r="T135" s="15"/>
      <c r="U135" s="106"/>
      <c r="V135" s="26"/>
    </row>
    <row r="136" spans="2:22" s="25" customFormat="1" ht="18" customHeight="1" outlineLevel="1" x14ac:dyDescent="0.2">
      <c r="B136" s="10" t="s">
        <v>554</v>
      </c>
      <c r="C136" s="16">
        <v>45925</v>
      </c>
      <c r="D136" s="17" t="s">
        <v>398</v>
      </c>
      <c r="E136" s="16">
        <v>45925</v>
      </c>
      <c r="F136" s="17" t="s">
        <v>507</v>
      </c>
      <c r="G136" s="10"/>
      <c r="H136" s="11"/>
      <c r="I136" s="12"/>
      <c r="J136" s="13"/>
      <c r="K136" s="13"/>
      <c r="L136" s="13"/>
      <c r="M136" s="13"/>
      <c r="N136" s="13"/>
      <c r="O136" s="13"/>
      <c r="P136" s="18">
        <v>1190813</v>
      </c>
      <c r="Q136" s="14"/>
      <c r="R136" s="15"/>
      <c r="S136" s="15"/>
      <c r="T136" s="15"/>
      <c r="U136" s="106"/>
      <c r="V136" s="26"/>
    </row>
    <row r="137" spans="2:22" s="25" customFormat="1" ht="18" customHeight="1" outlineLevel="1" x14ac:dyDescent="0.2">
      <c r="B137" s="10" t="s">
        <v>554</v>
      </c>
      <c r="C137" s="16">
        <v>45925</v>
      </c>
      <c r="D137" s="17" t="s">
        <v>208</v>
      </c>
      <c r="E137" s="16">
        <v>45925</v>
      </c>
      <c r="F137" s="17" t="s">
        <v>145</v>
      </c>
      <c r="G137" s="10"/>
      <c r="H137" s="11"/>
      <c r="I137" s="12"/>
      <c r="J137" s="13"/>
      <c r="K137" s="13"/>
      <c r="L137" s="13"/>
      <c r="M137" s="13"/>
      <c r="N137" s="13"/>
      <c r="O137" s="13"/>
      <c r="P137" s="18">
        <v>2788867</v>
      </c>
      <c r="Q137" s="14"/>
      <c r="R137" s="15"/>
      <c r="S137" s="15"/>
      <c r="T137" s="15"/>
      <c r="U137" s="106"/>
      <c r="V137" s="26"/>
    </row>
    <row r="138" spans="2:22" s="25" customFormat="1" ht="18" customHeight="1" outlineLevel="1" x14ac:dyDescent="0.2">
      <c r="B138" s="10" t="s">
        <v>554</v>
      </c>
      <c r="C138" s="16">
        <v>45925</v>
      </c>
      <c r="D138" s="17" t="s">
        <v>578</v>
      </c>
      <c r="E138" s="16">
        <v>45925</v>
      </c>
      <c r="F138" s="17" t="s">
        <v>591</v>
      </c>
      <c r="G138" s="10"/>
      <c r="H138" s="11"/>
      <c r="I138" s="12"/>
      <c r="J138" s="13"/>
      <c r="K138" s="13"/>
      <c r="L138" s="13"/>
      <c r="M138" s="13"/>
      <c r="N138" s="13"/>
      <c r="O138" s="13"/>
      <c r="P138" s="18">
        <v>2563786</v>
      </c>
      <c r="Q138" s="14"/>
      <c r="R138" s="15"/>
      <c r="S138" s="15"/>
      <c r="T138" s="15"/>
      <c r="U138" s="106"/>
      <c r="V138" s="26"/>
    </row>
    <row r="139" spans="2:22" s="25" customFormat="1" ht="18" customHeight="1" outlineLevel="1" x14ac:dyDescent="0.2">
      <c r="B139" s="10" t="s">
        <v>554</v>
      </c>
      <c r="C139" s="16">
        <v>45925</v>
      </c>
      <c r="D139" s="17" t="s">
        <v>43</v>
      </c>
      <c r="E139" s="16">
        <v>45925</v>
      </c>
      <c r="F139" s="17" t="s">
        <v>499</v>
      </c>
      <c r="G139" s="10"/>
      <c r="H139" s="11"/>
      <c r="I139" s="12"/>
      <c r="J139" s="13"/>
      <c r="K139" s="13"/>
      <c r="L139" s="13"/>
      <c r="M139" s="13"/>
      <c r="N139" s="13"/>
      <c r="O139" s="13"/>
      <c r="P139" s="18">
        <v>753397</v>
      </c>
      <c r="Q139" s="14"/>
      <c r="R139" s="15"/>
      <c r="S139" s="15"/>
      <c r="T139" s="15"/>
      <c r="U139" s="106"/>
      <c r="V139" s="26"/>
    </row>
    <row r="140" spans="2:22" s="25" customFormat="1" ht="18" customHeight="1" outlineLevel="1" x14ac:dyDescent="0.2">
      <c r="B140" s="10" t="s">
        <v>554</v>
      </c>
      <c r="C140" s="16">
        <v>45925</v>
      </c>
      <c r="D140" s="17" t="s">
        <v>579</v>
      </c>
      <c r="E140" s="16">
        <v>45925</v>
      </c>
      <c r="F140" s="17" t="s">
        <v>592</v>
      </c>
      <c r="G140" s="10"/>
      <c r="H140" s="11">
        <v>45984</v>
      </c>
      <c r="I140" s="12">
        <v>60</v>
      </c>
      <c r="J140" s="13">
        <v>2079584</v>
      </c>
      <c r="K140" s="13">
        <v>166367</v>
      </c>
      <c r="L140" s="13">
        <v>2245951</v>
      </c>
      <c r="M140" s="13">
        <v>0</v>
      </c>
      <c r="N140" s="13">
        <v>0</v>
      </c>
      <c r="O140" s="13">
        <v>0</v>
      </c>
      <c r="P140" s="18">
        <v>1030142</v>
      </c>
      <c r="Q140" s="14"/>
      <c r="R140" s="15"/>
      <c r="S140" s="15" t="s">
        <v>266</v>
      </c>
      <c r="T140" s="15" t="s">
        <v>514</v>
      </c>
      <c r="U140" s="106" t="s">
        <v>2</v>
      </c>
      <c r="V140" s="26"/>
    </row>
    <row r="141" spans="2:22" s="25" customFormat="1" ht="18" customHeight="1" outlineLevel="1" x14ac:dyDescent="0.2">
      <c r="B141" s="10" t="s">
        <v>554</v>
      </c>
      <c r="C141" s="16">
        <v>45925</v>
      </c>
      <c r="D141" s="17" t="s">
        <v>231</v>
      </c>
      <c r="E141" s="16">
        <v>45925</v>
      </c>
      <c r="F141" s="17" t="s">
        <v>114</v>
      </c>
      <c r="G141" s="10"/>
      <c r="H141" s="11">
        <v>45984</v>
      </c>
      <c r="I141" s="12">
        <v>60</v>
      </c>
      <c r="J141" s="13">
        <v>946652</v>
      </c>
      <c r="K141" s="13">
        <v>75732</v>
      </c>
      <c r="L141" s="13">
        <v>1022384</v>
      </c>
      <c r="M141" s="13">
        <v>0</v>
      </c>
      <c r="N141" s="13">
        <v>0</v>
      </c>
      <c r="O141" s="13">
        <v>0</v>
      </c>
      <c r="P141" s="18">
        <v>970451</v>
      </c>
      <c r="Q141" s="14"/>
      <c r="R141" s="15"/>
      <c r="S141" s="15" t="s">
        <v>266</v>
      </c>
      <c r="T141" s="15" t="s">
        <v>514</v>
      </c>
      <c r="U141" s="106" t="s">
        <v>2</v>
      </c>
      <c r="V141" s="26"/>
    </row>
    <row r="142" spans="2:22" s="25" customFormat="1" ht="18" customHeight="1" outlineLevel="1" x14ac:dyDescent="0.2">
      <c r="B142" s="10" t="s">
        <v>554</v>
      </c>
      <c r="C142" s="16">
        <v>45925</v>
      </c>
      <c r="D142" s="17" t="s">
        <v>171</v>
      </c>
      <c r="E142" s="16">
        <v>45925</v>
      </c>
      <c r="F142" s="17" t="s">
        <v>305</v>
      </c>
      <c r="G142" s="10"/>
      <c r="H142" s="11">
        <v>45984</v>
      </c>
      <c r="I142" s="12">
        <v>60</v>
      </c>
      <c r="J142" s="13">
        <v>718697</v>
      </c>
      <c r="K142" s="13">
        <v>57496</v>
      </c>
      <c r="L142" s="13">
        <v>776193</v>
      </c>
      <c r="M142" s="13">
        <v>0</v>
      </c>
      <c r="N142" s="13">
        <v>0</v>
      </c>
      <c r="O142" s="13">
        <v>0</v>
      </c>
      <c r="P142" s="18">
        <v>1703570</v>
      </c>
      <c r="Q142" s="14"/>
      <c r="R142" s="15"/>
      <c r="S142" s="15" t="s">
        <v>266</v>
      </c>
      <c r="T142" s="15" t="s">
        <v>514</v>
      </c>
      <c r="U142" s="106" t="s">
        <v>2</v>
      </c>
      <c r="V142" s="26"/>
    </row>
    <row r="143" spans="2:22" s="25" customFormat="1" ht="18" customHeight="1" outlineLevel="1" x14ac:dyDescent="0.2">
      <c r="B143" s="10" t="s">
        <v>554</v>
      </c>
      <c r="C143" s="16">
        <v>45925</v>
      </c>
      <c r="D143" s="17" t="s">
        <v>234</v>
      </c>
      <c r="E143" s="16">
        <v>45925</v>
      </c>
      <c r="F143" s="17" t="s">
        <v>155</v>
      </c>
      <c r="G143" s="10"/>
      <c r="H143" s="11">
        <v>45984</v>
      </c>
      <c r="I143" s="12">
        <v>60</v>
      </c>
      <c r="J143" s="13">
        <v>1694475</v>
      </c>
      <c r="K143" s="13">
        <v>135558</v>
      </c>
      <c r="L143" s="13">
        <v>1830033</v>
      </c>
      <c r="M143" s="13">
        <v>0</v>
      </c>
      <c r="N143" s="13">
        <v>0</v>
      </c>
      <c r="O143" s="13">
        <v>0</v>
      </c>
      <c r="P143" s="18">
        <v>1356113</v>
      </c>
      <c r="Q143" s="14"/>
      <c r="R143" s="15"/>
      <c r="S143" s="15" t="s">
        <v>266</v>
      </c>
      <c r="T143" s="15" t="s">
        <v>514</v>
      </c>
      <c r="U143" s="106" t="s">
        <v>2</v>
      </c>
      <c r="V143" s="26"/>
    </row>
    <row r="144" spans="2:22" s="25" customFormat="1" ht="18" customHeight="1" outlineLevel="1" x14ac:dyDescent="0.2">
      <c r="B144" s="10" t="s">
        <v>554</v>
      </c>
      <c r="C144" s="16">
        <v>45925</v>
      </c>
      <c r="D144" s="17" t="s">
        <v>580</v>
      </c>
      <c r="E144" s="16">
        <v>45925</v>
      </c>
      <c r="F144" s="17" t="s">
        <v>593</v>
      </c>
      <c r="G144" s="10"/>
      <c r="H144" s="11">
        <v>45984</v>
      </c>
      <c r="I144" s="12">
        <v>60</v>
      </c>
      <c r="J144" s="13">
        <v>1256766</v>
      </c>
      <c r="K144" s="13">
        <v>100541</v>
      </c>
      <c r="L144" s="13">
        <v>1357307</v>
      </c>
      <c r="M144" s="13">
        <v>0</v>
      </c>
      <c r="N144" s="13">
        <v>0</v>
      </c>
      <c r="O144" s="13">
        <v>0</v>
      </c>
      <c r="P144" s="18">
        <v>1814670</v>
      </c>
      <c r="Q144" s="14"/>
      <c r="R144" s="15"/>
      <c r="S144" s="15" t="s">
        <v>266</v>
      </c>
      <c r="T144" s="15" t="s">
        <v>514</v>
      </c>
      <c r="U144" s="106" t="s">
        <v>2</v>
      </c>
      <c r="V144" s="26"/>
    </row>
    <row r="145" spans="1:22" s="25" customFormat="1" ht="18" customHeight="1" outlineLevel="1" x14ac:dyDescent="0.2">
      <c r="B145" s="10" t="s">
        <v>554</v>
      </c>
      <c r="C145" s="16">
        <v>45926</v>
      </c>
      <c r="D145" s="17" t="s">
        <v>581</v>
      </c>
      <c r="E145" s="16">
        <v>45926</v>
      </c>
      <c r="F145" s="17" t="s">
        <v>594</v>
      </c>
      <c r="G145" s="10"/>
      <c r="H145" s="11">
        <v>45984</v>
      </c>
      <c r="I145" s="12">
        <v>60</v>
      </c>
      <c r="J145" s="13">
        <v>1015499</v>
      </c>
      <c r="K145" s="13">
        <v>81240</v>
      </c>
      <c r="L145" s="13">
        <v>1096739</v>
      </c>
      <c r="M145" s="13">
        <v>0</v>
      </c>
      <c r="N145" s="13">
        <v>0</v>
      </c>
      <c r="O145" s="13">
        <v>0</v>
      </c>
      <c r="P145" s="18">
        <v>1581549</v>
      </c>
      <c r="Q145" s="14"/>
      <c r="R145" s="15"/>
      <c r="S145" s="15" t="s">
        <v>266</v>
      </c>
      <c r="T145" s="15" t="s">
        <v>514</v>
      </c>
      <c r="U145" s="106" t="s">
        <v>2</v>
      </c>
      <c r="V145" s="26"/>
    </row>
    <row r="146" spans="1:22" s="25" customFormat="1" ht="18" customHeight="1" outlineLevel="1" x14ac:dyDescent="0.2">
      <c r="B146" s="10" t="s">
        <v>554</v>
      </c>
      <c r="C146" s="16">
        <v>45926</v>
      </c>
      <c r="D146" s="17" t="s">
        <v>582</v>
      </c>
      <c r="E146" s="16">
        <v>45926</v>
      </c>
      <c r="F146" s="17" t="s">
        <v>595</v>
      </c>
      <c r="G146" s="10"/>
      <c r="H146" s="11">
        <v>45985</v>
      </c>
      <c r="I146" s="12">
        <v>60</v>
      </c>
      <c r="J146" s="13">
        <v>697590</v>
      </c>
      <c r="K146" s="13">
        <v>55807</v>
      </c>
      <c r="L146" s="13">
        <v>753397</v>
      </c>
      <c r="M146" s="13">
        <v>0</v>
      </c>
      <c r="N146" s="13">
        <v>0</v>
      </c>
      <c r="O146" s="13">
        <v>0</v>
      </c>
      <c r="P146" s="18">
        <v>1130177</v>
      </c>
      <c r="Q146" s="14"/>
      <c r="R146" s="15"/>
      <c r="S146" s="15" t="s">
        <v>266</v>
      </c>
      <c r="T146" s="15" t="s">
        <v>514</v>
      </c>
      <c r="U146" s="106" t="s">
        <v>2</v>
      </c>
      <c r="V146" s="26"/>
    </row>
    <row r="147" spans="1:22" s="25" customFormat="1" ht="18" customHeight="1" outlineLevel="1" x14ac:dyDescent="0.2">
      <c r="B147" s="10" t="s">
        <v>554</v>
      </c>
      <c r="C147" s="16">
        <v>45926</v>
      </c>
      <c r="D147" s="17" t="s">
        <v>583</v>
      </c>
      <c r="E147" s="16">
        <v>45926</v>
      </c>
      <c r="F147" s="17" t="s">
        <v>596</v>
      </c>
      <c r="G147" s="10"/>
      <c r="H147" s="11"/>
      <c r="I147" s="12"/>
      <c r="J147" s="13"/>
      <c r="K147" s="13"/>
      <c r="L147" s="13"/>
      <c r="M147" s="13"/>
      <c r="N147" s="13"/>
      <c r="O147" s="13"/>
      <c r="P147" s="18">
        <v>1462595</v>
      </c>
      <c r="Q147" s="14"/>
      <c r="R147" s="15"/>
      <c r="S147" s="15"/>
      <c r="T147" s="15"/>
      <c r="U147" s="106"/>
      <c r="V147" s="26"/>
    </row>
    <row r="148" spans="1:22" s="25" customFormat="1" ht="18" customHeight="1" outlineLevel="1" x14ac:dyDescent="0.2">
      <c r="B148" s="10" t="s">
        <v>554</v>
      </c>
      <c r="C148" s="16">
        <v>45929</v>
      </c>
      <c r="D148" s="17" t="s">
        <v>584</v>
      </c>
      <c r="E148" s="16">
        <v>45929</v>
      </c>
      <c r="F148" s="17" t="s">
        <v>597</v>
      </c>
      <c r="G148" s="10"/>
      <c r="H148" s="11"/>
      <c r="I148" s="12"/>
      <c r="J148" s="13"/>
      <c r="K148" s="13"/>
      <c r="L148" s="13"/>
      <c r="M148" s="13"/>
      <c r="N148" s="13"/>
      <c r="O148" s="13"/>
      <c r="P148" s="18">
        <v>646682</v>
      </c>
      <c r="Q148" s="14"/>
      <c r="R148" s="15"/>
      <c r="S148" s="15"/>
      <c r="T148" s="15"/>
      <c r="U148" s="106"/>
      <c r="V148" s="26"/>
    </row>
    <row r="149" spans="1:22" s="25" customFormat="1" ht="18" customHeight="1" outlineLevel="1" x14ac:dyDescent="0.2">
      <c r="B149" s="10" t="s">
        <v>554</v>
      </c>
      <c r="C149" s="16">
        <v>45929</v>
      </c>
      <c r="D149" s="17" t="s">
        <v>585</v>
      </c>
      <c r="E149" s="16">
        <v>45929</v>
      </c>
      <c r="F149" s="17" t="s">
        <v>598</v>
      </c>
      <c r="G149" s="10"/>
      <c r="H149" s="11">
        <v>45985</v>
      </c>
      <c r="I149" s="12">
        <v>60</v>
      </c>
      <c r="J149" s="13">
        <v>2582285</v>
      </c>
      <c r="K149" s="13">
        <v>206582</v>
      </c>
      <c r="L149" s="13">
        <v>2788867</v>
      </c>
      <c r="M149" s="13">
        <v>0</v>
      </c>
      <c r="N149" s="13">
        <v>0</v>
      </c>
      <c r="O149" s="13">
        <v>0</v>
      </c>
      <c r="P149" s="18">
        <v>1448248</v>
      </c>
      <c r="Q149" s="14"/>
      <c r="R149" s="15"/>
      <c r="S149" s="15" t="s">
        <v>266</v>
      </c>
      <c r="T149" s="15" t="s">
        <v>514</v>
      </c>
      <c r="U149" s="106" t="s">
        <v>2</v>
      </c>
      <c r="V149" s="26"/>
    </row>
    <row r="150" spans="1:22" s="25" customFormat="1" ht="18" customHeight="1" outlineLevel="1" x14ac:dyDescent="0.2">
      <c r="B150" s="10" t="s">
        <v>554</v>
      </c>
      <c r="C150" s="16">
        <v>45929</v>
      </c>
      <c r="D150" s="17" t="s">
        <v>586</v>
      </c>
      <c r="E150" s="16">
        <v>45929</v>
      </c>
      <c r="F150" s="17" t="s">
        <v>599</v>
      </c>
      <c r="G150" s="10"/>
      <c r="H150" s="11">
        <v>45985</v>
      </c>
      <c r="I150" s="12">
        <v>60</v>
      </c>
      <c r="J150" s="13">
        <v>1577380</v>
      </c>
      <c r="K150" s="13">
        <v>126190</v>
      </c>
      <c r="L150" s="13">
        <v>1703570</v>
      </c>
      <c r="M150" s="13">
        <v>0</v>
      </c>
      <c r="N150" s="13">
        <v>0</v>
      </c>
      <c r="O150" s="13">
        <v>0</v>
      </c>
      <c r="P150" s="18">
        <v>9752513</v>
      </c>
      <c r="Q150" s="14"/>
      <c r="R150" s="15"/>
      <c r="S150" s="15" t="s">
        <v>266</v>
      </c>
      <c r="T150" s="15" t="s">
        <v>514</v>
      </c>
      <c r="U150" s="106" t="s">
        <v>2</v>
      </c>
      <c r="V150" s="26"/>
    </row>
    <row r="151" spans="1:22" s="25" customFormat="1" ht="18" customHeight="1" outlineLevel="1" x14ac:dyDescent="0.2">
      <c r="B151" s="10" t="s">
        <v>554</v>
      </c>
      <c r="C151" s="16">
        <v>45929</v>
      </c>
      <c r="D151" s="17" t="s">
        <v>587</v>
      </c>
      <c r="E151" s="16">
        <v>45929</v>
      </c>
      <c r="F151" s="17" t="s">
        <v>600</v>
      </c>
      <c r="G151" s="10"/>
      <c r="H151" s="11">
        <v>45985</v>
      </c>
      <c r="I151" s="12">
        <v>60</v>
      </c>
      <c r="J151" s="13">
        <v>898566</v>
      </c>
      <c r="K151" s="13">
        <v>71885</v>
      </c>
      <c r="L151" s="13">
        <v>970451</v>
      </c>
      <c r="M151" s="13">
        <v>0</v>
      </c>
      <c r="N151" s="13">
        <v>0</v>
      </c>
      <c r="O151" s="13">
        <v>0</v>
      </c>
      <c r="P151" s="18">
        <v>410206</v>
      </c>
      <c r="Q151" s="14"/>
      <c r="R151" s="15"/>
      <c r="S151" s="15" t="s">
        <v>266</v>
      </c>
      <c r="T151" s="15" t="s">
        <v>514</v>
      </c>
      <c r="U151" s="106" t="s">
        <v>2</v>
      </c>
      <c r="V151" s="26"/>
    </row>
    <row r="152" spans="1:22" s="25" customFormat="1" ht="18" customHeight="1" x14ac:dyDescent="0.2">
      <c r="A152" s="7" t="s">
        <v>404</v>
      </c>
      <c r="B152" s="26"/>
      <c r="C152" s="27"/>
      <c r="D152" s="26"/>
      <c r="E152" s="27"/>
      <c r="F152" s="26"/>
      <c r="G152" s="26"/>
      <c r="H152" s="27"/>
      <c r="I152" s="8">
        <v>0</v>
      </c>
      <c r="J152" s="9">
        <v>25230679</v>
      </c>
      <c r="K152" s="9">
        <v>195209</v>
      </c>
      <c r="L152" s="9">
        <v>25425888</v>
      </c>
      <c r="M152" s="9">
        <v>0</v>
      </c>
      <c r="N152" s="9">
        <v>0</v>
      </c>
      <c r="O152" s="9">
        <v>0</v>
      </c>
      <c r="P152" s="9">
        <f>+P153</f>
        <v>22790569</v>
      </c>
      <c r="Q152" s="28"/>
      <c r="V152" s="26" t="s">
        <v>822</v>
      </c>
    </row>
    <row r="153" spans="1:22" s="25" customFormat="1" ht="18" customHeight="1" outlineLevel="1" x14ac:dyDescent="0.2">
      <c r="B153" s="10" t="s">
        <v>297</v>
      </c>
      <c r="C153" s="11">
        <v>45657</v>
      </c>
      <c r="D153" s="10" t="s">
        <v>275</v>
      </c>
      <c r="E153" s="11">
        <v>45657</v>
      </c>
      <c r="F153" s="10" t="s">
        <v>275</v>
      </c>
      <c r="G153" s="10" t="s">
        <v>174</v>
      </c>
      <c r="H153" s="11">
        <v>45657</v>
      </c>
      <c r="I153" s="12">
        <v>0</v>
      </c>
      <c r="J153" s="13">
        <v>22790569</v>
      </c>
      <c r="K153" s="13">
        <v>0</v>
      </c>
      <c r="L153" s="13">
        <v>22790569</v>
      </c>
      <c r="M153" s="13">
        <v>0</v>
      </c>
      <c r="N153" s="13">
        <v>0</v>
      </c>
      <c r="O153" s="13">
        <v>0</v>
      </c>
      <c r="P153" s="13">
        <v>22790569</v>
      </c>
      <c r="Q153" s="14">
        <v>273</v>
      </c>
      <c r="R153" s="15" t="s">
        <v>467</v>
      </c>
      <c r="S153" s="15" t="s">
        <v>266</v>
      </c>
      <c r="T153" s="15"/>
      <c r="U153" s="106" t="s">
        <v>416</v>
      </c>
      <c r="V153" s="26"/>
    </row>
    <row r="154" spans="1:22" s="25" customFormat="1" ht="18" customHeight="1" x14ac:dyDescent="0.2">
      <c r="A154" s="7" t="s">
        <v>302</v>
      </c>
      <c r="B154" s="26"/>
      <c r="C154" s="27"/>
      <c r="D154" s="26"/>
      <c r="E154" s="27"/>
      <c r="F154" s="26"/>
      <c r="G154" s="26"/>
      <c r="H154" s="27"/>
      <c r="I154" s="8">
        <v>0</v>
      </c>
      <c r="J154" s="9">
        <v>85534038</v>
      </c>
      <c r="K154" s="9">
        <v>6842720</v>
      </c>
      <c r="L154" s="9">
        <v>92376758</v>
      </c>
      <c r="M154" s="9">
        <v>0</v>
      </c>
      <c r="N154" s="9">
        <v>0</v>
      </c>
      <c r="O154" s="9">
        <v>0</v>
      </c>
      <c r="P154" s="9">
        <f>SUM(P155:P169)</f>
        <v>9791829</v>
      </c>
      <c r="Q154" s="28"/>
      <c r="V154" s="26"/>
    </row>
    <row r="155" spans="1:22" s="25" customFormat="1" ht="18" customHeight="1" outlineLevel="1" x14ac:dyDescent="0.2">
      <c r="B155" s="10" t="s">
        <v>412</v>
      </c>
      <c r="C155" s="11">
        <v>45714</v>
      </c>
      <c r="D155" s="10" t="s">
        <v>488</v>
      </c>
      <c r="E155" s="11"/>
      <c r="F155" s="10"/>
      <c r="G155" s="10" t="s">
        <v>51</v>
      </c>
      <c r="H155" s="11"/>
      <c r="I155" s="12"/>
      <c r="J155" s="13">
        <v>1210574</v>
      </c>
      <c r="K155" s="13">
        <v>96846</v>
      </c>
      <c r="L155" s="13">
        <v>1307420</v>
      </c>
      <c r="M155" s="13">
        <v>0</v>
      </c>
      <c r="N155" s="13">
        <v>0</v>
      </c>
      <c r="O155" s="13">
        <v>0</v>
      </c>
      <c r="P155" s="13">
        <v>577945</v>
      </c>
      <c r="Q155" s="14"/>
      <c r="R155" s="15"/>
      <c r="S155" s="15" t="s">
        <v>266</v>
      </c>
      <c r="T155" s="15" t="s">
        <v>64</v>
      </c>
      <c r="U155" s="106" t="s">
        <v>2</v>
      </c>
      <c r="V155" s="10" t="s">
        <v>827</v>
      </c>
    </row>
    <row r="156" spans="1:22" s="25" customFormat="1" ht="18" customHeight="1" outlineLevel="1" x14ac:dyDescent="0.2">
      <c r="B156" s="10" t="s">
        <v>412</v>
      </c>
      <c r="C156" s="11">
        <v>45743</v>
      </c>
      <c r="D156" s="10" t="s">
        <v>280</v>
      </c>
      <c r="E156" s="11"/>
      <c r="F156" s="10"/>
      <c r="G156" s="10" t="s">
        <v>51</v>
      </c>
      <c r="H156" s="11"/>
      <c r="I156" s="12"/>
      <c r="J156" s="13">
        <v>650505</v>
      </c>
      <c r="K156" s="13">
        <v>52040</v>
      </c>
      <c r="L156" s="13">
        <v>702545</v>
      </c>
      <c r="M156" s="13">
        <v>0</v>
      </c>
      <c r="N156" s="13">
        <v>0</v>
      </c>
      <c r="O156" s="13">
        <v>0</v>
      </c>
      <c r="P156" s="13">
        <v>369195</v>
      </c>
      <c r="Q156" s="14"/>
      <c r="R156" s="15"/>
      <c r="S156" s="15" t="s">
        <v>266</v>
      </c>
      <c r="T156" s="15" t="s">
        <v>538</v>
      </c>
      <c r="U156" s="106" t="s">
        <v>2</v>
      </c>
      <c r="V156" s="10" t="s">
        <v>827</v>
      </c>
    </row>
    <row r="157" spans="1:22" s="25" customFormat="1" ht="18" customHeight="1" outlineLevel="1" x14ac:dyDescent="0.2">
      <c r="B157" s="10" t="s">
        <v>412</v>
      </c>
      <c r="C157" s="11">
        <v>45766</v>
      </c>
      <c r="D157" s="10" t="s">
        <v>39</v>
      </c>
      <c r="E157" s="11"/>
      <c r="F157" s="10"/>
      <c r="G157" s="10" t="s">
        <v>418</v>
      </c>
      <c r="H157" s="11"/>
      <c r="I157" s="12"/>
      <c r="J157" s="13">
        <v>555290</v>
      </c>
      <c r="K157" s="13">
        <v>44423</v>
      </c>
      <c r="L157" s="13">
        <v>599713</v>
      </c>
      <c r="M157" s="13">
        <v>0</v>
      </c>
      <c r="N157" s="13">
        <v>0</v>
      </c>
      <c r="O157" s="13">
        <v>0</v>
      </c>
      <c r="P157" s="13">
        <v>125985</v>
      </c>
      <c r="Q157" s="14"/>
      <c r="R157" s="15"/>
      <c r="S157" s="15" t="s">
        <v>266</v>
      </c>
      <c r="T157" s="15" t="s">
        <v>538</v>
      </c>
      <c r="U157" s="106" t="s">
        <v>2</v>
      </c>
      <c r="V157" s="10" t="s">
        <v>605</v>
      </c>
    </row>
    <row r="158" spans="1:22" s="25" customFormat="1" ht="18" customHeight="1" outlineLevel="1" x14ac:dyDescent="0.2">
      <c r="B158" s="10" t="s">
        <v>412</v>
      </c>
      <c r="C158" s="11">
        <v>45834</v>
      </c>
      <c r="D158" s="10" t="s">
        <v>75</v>
      </c>
      <c r="E158" s="11"/>
      <c r="F158" s="10"/>
      <c r="G158" s="10" t="s">
        <v>418</v>
      </c>
      <c r="H158" s="11"/>
      <c r="I158" s="12"/>
      <c r="J158" s="13">
        <v>533940</v>
      </c>
      <c r="K158" s="13">
        <v>42715</v>
      </c>
      <c r="L158" s="13">
        <v>576655</v>
      </c>
      <c r="M158" s="13">
        <v>0</v>
      </c>
      <c r="N158" s="13">
        <v>0</v>
      </c>
      <c r="O158" s="13">
        <v>0</v>
      </c>
      <c r="P158" s="13">
        <v>119938</v>
      </c>
      <c r="Q158" s="14"/>
      <c r="R158" s="15"/>
      <c r="S158" s="15" t="s">
        <v>266</v>
      </c>
      <c r="T158" s="15" t="s">
        <v>64</v>
      </c>
      <c r="U158" s="106" t="s">
        <v>2</v>
      </c>
      <c r="V158" s="10" t="s">
        <v>605</v>
      </c>
    </row>
    <row r="159" spans="1:22" s="25" customFormat="1" ht="18" customHeight="1" outlineLevel="1" x14ac:dyDescent="0.2">
      <c r="B159" s="10" t="s">
        <v>412</v>
      </c>
      <c r="C159" s="11">
        <v>45862</v>
      </c>
      <c r="D159" s="10" t="s">
        <v>505</v>
      </c>
      <c r="E159" s="11"/>
      <c r="F159" s="10"/>
      <c r="G159" s="10" t="s">
        <v>418</v>
      </c>
      <c r="H159" s="11"/>
      <c r="I159" s="12"/>
      <c r="J159" s="13">
        <v>755833</v>
      </c>
      <c r="K159" s="13">
        <v>60467</v>
      </c>
      <c r="L159" s="13">
        <v>816300</v>
      </c>
      <c r="M159" s="13">
        <v>0</v>
      </c>
      <c r="N159" s="13">
        <v>0</v>
      </c>
      <c r="O159" s="13">
        <v>0</v>
      </c>
      <c r="P159" s="13">
        <v>655993</v>
      </c>
      <c r="Q159" s="14"/>
      <c r="R159" s="15"/>
      <c r="S159" s="15" t="s">
        <v>266</v>
      </c>
      <c r="T159" s="15" t="s">
        <v>64</v>
      </c>
      <c r="U159" s="106" t="s">
        <v>2</v>
      </c>
      <c r="V159" s="10" t="s">
        <v>605</v>
      </c>
    </row>
    <row r="160" spans="1:22" s="25" customFormat="1" ht="18" customHeight="1" outlineLevel="1" x14ac:dyDescent="0.2">
      <c r="B160" s="10" t="s">
        <v>412</v>
      </c>
      <c r="C160" s="11">
        <v>45899</v>
      </c>
      <c r="D160" s="10" t="s">
        <v>346</v>
      </c>
      <c r="E160" s="11"/>
      <c r="F160" s="10"/>
      <c r="G160" s="10" t="s">
        <v>51</v>
      </c>
      <c r="H160" s="11"/>
      <c r="I160" s="12"/>
      <c r="J160" s="13">
        <v>1580550</v>
      </c>
      <c r="K160" s="13">
        <v>126444</v>
      </c>
      <c r="L160" s="13">
        <v>1706994</v>
      </c>
      <c r="M160" s="13">
        <v>0</v>
      </c>
      <c r="N160" s="13">
        <v>0</v>
      </c>
      <c r="O160" s="13">
        <v>0</v>
      </c>
      <c r="P160" s="13">
        <v>764099</v>
      </c>
      <c r="Q160" s="14"/>
      <c r="R160" s="15"/>
      <c r="S160" s="15" t="s">
        <v>266</v>
      </c>
      <c r="T160" s="15" t="s">
        <v>538</v>
      </c>
      <c r="U160" s="106" t="s">
        <v>2</v>
      </c>
      <c r="V160" s="10" t="s">
        <v>604</v>
      </c>
    </row>
    <row r="161" spans="1:22" s="25" customFormat="1" ht="18" customHeight="1" outlineLevel="1" x14ac:dyDescent="0.2">
      <c r="B161" s="17" t="s">
        <v>412</v>
      </c>
      <c r="C161" s="16">
        <v>45903</v>
      </c>
      <c r="D161" s="17" t="s">
        <v>419</v>
      </c>
      <c r="E161" s="11"/>
      <c r="F161" s="10"/>
      <c r="G161" s="17" t="s">
        <v>342</v>
      </c>
      <c r="H161" s="11"/>
      <c r="I161" s="12"/>
      <c r="J161" s="13">
        <v>1108930</v>
      </c>
      <c r="K161" s="13">
        <v>88714</v>
      </c>
      <c r="L161" s="13">
        <v>1197644</v>
      </c>
      <c r="M161" s="13">
        <v>0</v>
      </c>
      <c r="N161" s="13">
        <v>0</v>
      </c>
      <c r="O161" s="13">
        <v>0</v>
      </c>
      <c r="P161" s="18">
        <v>1197644</v>
      </c>
      <c r="Q161" s="14"/>
      <c r="R161" s="15"/>
      <c r="S161" s="15" t="s">
        <v>266</v>
      </c>
      <c r="T161" s="15" t="s">
        <v>514</v>
      </c>
      <c r="U161" s="106" t="s">
        <v>2</v>
      </c>
      <c r="V161" s="26"/>
    </row>
    <row r="162" spans="1:22" s="25" customFormat="1" ht="18" customHeight="1" outlineLevel="1" x14ac:dyDescent="0.2">
      <c r="B162" s="17" t="s">
        <v>412</v>
      </c>
      <c r="C162" s="16">
        <v>45903</v>
      </c>
      <c r="D162" s="17" t="s">
        <v>121</v>
      </c>
      <c r="E162" s="11"/>
      <c r="F162" s="10"/>
      <c r="G162" s="17" t="s">
        <v>219</v>
      </c>
      <c r="H162" s="11"/>
      <c r="I162" s="12"/>
      <c r="J162" s="13">
        <v>261736</v>
      </c>
      <c r="K162" s="13">
        <v>20939</v>
      </c>
      <c r="L162" s="13">
        <v>282675</v>
      </c>
      <c r="M162" s="13">
        <v>0</v>
      </c>
      <c r="N162" s="13">
        <v>0</v>
      </c>
      <c r="O162" s="13">
        <v>0</v>
      </c>
      <c r="P162" s="18">
        <v>772730</v>
      </c>
      <c r="Q162" s="14"/>
      <c r="R162" s="15"/>
      <c r="S162" s="15" t="s">
        <v>266</v>
      </c>
      <c r="T162" s="15" t="s">
        <v>514</v>
      </c>
      <c r="U162" s="106" t="s">
        <v>2</v>
      </c>
      <c r="V162" s="26"/>
    </row>
    <row r="163" spans="1:22" s="25" customFormat="1" ht="18" customHeight="1" outlineLevel="1" x14ac:dyDescent="0.2">
      <c r="B163" s="17" t="s">
        <v>412</v>
      </c>
      <c r="C163" s="16">
        <v>45903</v>
      </c>
      <c r="D163" s="17" t="s">
        <v>101</v>
      </c>
      <c r="E163" s="11"/>
      <c r="F163" s="10"/>
      <c r="G163" s="17" t="s">
        <v>503</v>
      </c>
      <c r="H163" s="11"/>
      <c r="I163" s="12"/>
      <c r="J163" s="13"/>
      <c r="K163" s="13"/>
      <c r="L163" s="13"/>
      <c r="M163" s="13"/>
      <c r="N163" s="13"/>
      <c r="O163" s="13"/>
      <c r="P163" s="18">
        <v>282675</v>
      </c>
      <c r="Q163" s="14"/>
      <c r="R163" s="15"/>
      <c r="S163" s="15"/>
      <c r="T163" s="15"/>
      <c r="U163" s="106"/>
      <c r="V163" s="26"/>
    </row>
    <row r="164" spans="1:22" s="25" customFormat="1" ht="18" customHeight="1" outlineLevel="1" x14ac:dyDescent="0.2">
      <c r="B164" s="17" t="s">
        <v>412</v>
      </c>
      <c r="C164" s="16">
        <v>45905</v>
      </c>
      <c r="D164" s="17" t="s">
        <v>55</v>
      </c>
      <c r="E164" s="11"/>
      <c r="F164" s="10"/>
      <c r="G164" s="17" t="s">
        <v>408</v>
      </c>
      <c r="H164" s="11"/>
      <c r="I164" s="12"/>
      <c r="J164" s="13"/>
      <c r="K164" s="13"/>
      <c r="L164" s="13"/>
      <c r="M164" s="13"/>
      <c r="N164" s="13"/>
      <c r="O164" s="13"/>
      <c r="P164" s="18">
        <v>996241</v>
      </c>
      <c r="Q164" s="14"/>
      <c r="R164" s="15"/>
      <c r="S164" s="15"/>
      <c r="T164" s="15"/>
      <c r="U164" s="106"/>
      <c r="V164" s="26"/>
    </row>
    <row r="165" spans="1:22" s="25" customFormat="1" ht="18" customHeight="1" outlineLevel="1" x14ac:dyDescent="0.2">
      <c r="B165" s="17" t="s">
        <v>412</v>
      </c>
      <c r="C165" s="16">
        <v>45911</v>
      </c>
      <c r="D165" s="17" t="s">
        <v>150</v>
      </c>
      <c r="E165" s="11"/>
      <c r="F165" s="10"/>
      <c r="G165" s="17" t="s">
        <v>51</v>
      </c>
      <c r="H165" s="11"/>
      <c r="I165" s="12"/>
      <c r="J165" s="13"/>
      <c r="K165" s="13"/>
      <c r="L165" s="13"/>
      <c r="M165" s="13"/>
      <c r="N165" s="13"/>
      <c r="O165" s="13"/>
      <c r="P165" s="18">
        <v>749438</v>
      </c>
      <c r="Q165" s="14"/>
      <c r="R165" s="15"/>
      <c r="S165" s="15"/>
      <c r="T165" s="15"/>
      <c r="U165" s="106"/>
      <c r="V165" s="26"/>
    </row>
    <row r="166" spans="1:22" s="25" customFormat="1" ht="18" customHeight="1" outlineLevel="1" x14ac:dyDescent="0.2">
      <c r="B166" s="17" t="s">
        <v>412</v>
      </c>
      <c r="C166" s="16">
        <v>45911</v>
      </c>
      <c r="D166" s="17" t="s">
        <v>293</v>
      </c>
      <c r="E166" s="11"/>
      <c r="F166" s="10"/>
      <c r="G166" s="17" t="s">
        <v>219</v>
      </c>
      <c r="H166" s="11"/>
      <c r="I166" s="12"/>
      <c r="J166" s="13"/>
      <c r="K166" s="13"/>
      <c r="L166" s="13"/>
      <c r="M166" s="13"/>
      <c r="N166" s="13"/>
      <c r="O166" s="13"/>
      <c r="P166" s="18">
        <v>1476883</v>
      </c>
      <c r="Q166" s="14"/>
      <c r="R166" s="15"/>
      <c r="S166" s="15"/>
      <c r="T166" s="15"/>
      <c r="U166" s="106"/>
      <c r="V166" s="26"/>
    </row>
    <row r="167" spans="1:22" s="25" customFormat="1" ht="18" customHeight="1" outlineLevel="1" x14ac:dyDescent="0.2">
      <c r="B167" s="17" t="s">
        <v>412</v>
      </c>
      <c r="C167" s="16">
        <v>45912</v>
      </c>
      <c r="D167" s="17" t="s">
        <v>97</v>
      </c>
      <c r="E167" s="11"/>
      <c r="F167" s="10"/>
      <c r="G167" s="17" t="s">
        <v>181</v>
      </c>
      <c r="H167" s="11"/>
      <c r="I167" s="12"/>
      <c r="J167" s="13"/>
      <c r="K167" s="13"/>
      <c r="L167" s="13"/>
      <c r="M167" s="13"/>
      <c r="N167" s="13"/>
      <c r="O167" s="13"/>
      <c r="P167" s="18">
        <v>875375</v>
      </c>
      <c r="Q167" s="14"/>
      <c r="R167" s="15"/>
      <c r="S167" s="15"/>
      <c r="T167" s="15"/>
      <c r="U167" s="106"/>
      <c r="V167" s="26"/>
    </row>
    <row r="168" spans="1:22" s="25" customFormat="1" ht="18" customHeight="1" outlineLevel="1" x14ac:dyDescent="0.2">
      <c r="B168" s="19" t="s">
        <v>603</v>
      </c>
      <c r="C168" s="20">
        <v>45920</v>
      </c>
      <c r="D168" s="19" t="s">
        <v>601</v>
      </c>
      <c r="E168" s="11"/>
      <c r="F168" s="10"/>
      <c r="G168" s="19" t="s">
        <v>602</v>
      </c>
      <c r="H168" s="11"/>
      <c r="I168" s="12"/>
      <c r="J168" s="13"/>
      <c r="K168" s="13"/>
      <c r="L168" s="13"/>
      <c r="M168" s="13"/>
      <c r="N168" s="13"/>
      <c r="O168" s="13"/>
      <c r="P168" s="21">
        <v>396527</v>
      </c>
      <c r="Q168" s="14"/>
      <c r="R168" s="15"/>
      <c r="S168" s="15"/>
      <c r="T168" s="15"/>
      <c r="U168" s="106"/>
      <c r="V168" s="26"/>
    </row>
    <row r="169" spans="1:22" s="25" customFormat="1" ht="18" customHeight="1" outlineLevel="1" x14ac:dyDescent="0.2">
      <c r="B169" s="17" t="s">
        <v>412</v>
      </c>
      <c r="C169" s="16">
        <v>45922</v>
      </c>
      <c r="D169" s="17" t="s">
        <v>321</v>
      </c>
      <c r="E169" s="11"/>
      <c r="F169" s="10"/>
      <c r="G169" s="17" t="s">
        <v>51</v>
      </c>
      <c r="H169" s="11"/>
      <c r="I169" s="12"/>
      <c r="J169" s="13">
        <v>715491</v>
      </c>
      <c r="K169" s="13">
        <v>57239</v>
      </c>
      <c r="L169" s="13">
        <v>772730</v>
      </c>
      <c r="M169" s="13">
        <v>0</v>
      </c>
      <c r="N169" s="13">
        <v>0</v>
      </c>
      <c r="O169" s="13">
        <v>0</v>
      </c>
      <c r="P169" s="18">
        <v>431161</v>
      </c>
      <c r="Q169" s="14"/>
      <c r="R169" s="15"/>
      <c r="S169" s="15" t="s">
        <v>266</v>
      </c>
      <c r="T169" s="15" t="s">
        <v>514</v>
      </c>
      <c r="U169" s="106" t="s">
        <v>2</v>
      </c>
      <c r="V169" s="26"/>
    </row>
    <row r="170" spans="1:22" s="25" customFormat="1" ht="18" customHeight="1" x14ac:dyDescent="0.2">
      <c r="A170" s="7" t="s">
        <v>537</v>
      </c>
      <c r="B170" s="26"/>
      <c r="C170" s="27"/>
      <c r="D170" s="26"/>
      <c r="E170" s="27"/>
      <c r="F170" s="26"/>
      <c r="G170" s="26"/>
      <c r="H170" s="27"/>
      <c r="I170" s="8">
        <v>0</v>
      </c>
      <c r="J170" s="9">
        <v>95543841</v>
      </c>
      <c r="K170" s="9">
        <v>7643504</v>
      </c>
      <c r="L170" s="9">
        <v>103187345</v>
      </c>
      <c r="M170" s="9">
        <v>0</v>
      </c>
      <c r="N170" s="9">
        <v>0</v>
      </c>
      <c r="O170" s="9">
        <v>0</v>
      </c>
      <c r="P170" s="9">
        <f>SUM(P171:P186)</f>
        <v>17356407</v>
      </c>
      <c r="Q170" s="28"/>
      <c r="V170" s="26"/>
    </row>
    <row r="171" spans="1:22" s="25" customFormat="1" ht="18" customHeight="1" outlineLevel="1" x14ac:dyDescent="0.2">
      <c r="B171" s="10" t="s">
        <v>432</v>
      </c>
      <c r="C171" s="11" t="s">
        <v>608</v>
      </c>
      <c r="D171" s="10" t="s">
        <v>609</v>
      </c>
      <c r="E171" s="11"/>
      <c r="F171" s="10"/>
      <c r="G171" s="10"/>
      <c r="H171" s="11"/>
      <c r="I171" s="12"/>
      <c r="J171" s="13">
        <v>688619</v>
      </c>
      <c r="K171" s="13">
        <v>55090</v>
      </c>
      <c r="L171" s="13">
        <v>743709</v>
      </c>
      <c r="M171" s="13">
        <v>0</v>
      </c>
      <c r="N171" s="13">
        <v>0</v>
      </c>
      <c r="O171" s="13">
        <v>0</v>
      </c>
      <c r="P171" s="13">
        <v>962843</v>
      </c>
      <c r="Q171" s="14"/>
      <c r="R171" s="15"/>
      <c r="S171" s="15" t="s">
        <v>266</v>
      </c>
      <c r="T171" s="15" t="s">
        <v>538</v>
      </c>
      <c r="U171" s="106" t="s">
        <v>2</v>
      </c>
      <c r="V171" s="26"/>
    </row>
    <row r="172" spans="1:22" s="25" customFormat="1" ht="18" customHeight="1" outlineLevel="1" x14ac:dyDescent="0.2">
      <c r="B172" s="10" t="s">
        <v>432</v>
      </c>
      <c r="C172" s="11" t="s">
        <v>610</v>
      </c>
      <c r="D172" s="10" t="s">
        <v>611</v>
      </c>
      <c r="E172" s="11"/>
      <c r="F172" s="10"/>
      <c r="G172" s="10"/>
      <c r="H172" s="11"/>
      <c r="I172" s="12"/>
      <c r="J172" s="13">
        <v>1167887</v>
      </c>
      <c r="K172" s="13">
        <v>93431</v>
      </c>
      <c r="L172" s="13">
        <v>1261318</v>
      </c>
      <c r="M172" s="13">
        <v>0</v>
      </c>
      <c r="N172" s="13">
        <v>0</v>
      </c>
      <c r="O172" s="13">
        <v>0</v>
      </c>
      <c r="P172" s="13">
        <v>1112696</v>
      </c>
      <c r="Q172" s="14"/>
      <c r="R172" s="15"/>
      <c r="S172" s="15" t="s">
        <v>266</v>
      </c>
      <c r="T172" s="15" t="s">
        <v>538</v>
      </c>
      <c r="U172" s="106" t="s">
        <v>2</v>
      </c>
      <c r="V172" s="26"/>
    </row>
    <row r="173" spans="1:22" s="25" customFormat="1" ht="18" customHeight="1" outlineLevel="1" x14ac:dyDescent="0.2">
      <c r="B173" s="10" t="s">
        <v>432</v>
      </c>
      <c r="C173" s="11">
        <v>45703</v>
      </c>
      <c r="D173" s="90" t="s">
        <v>826</v>
      </c>
      <c r="E173" s="11"/>
      <c r="F173" s="10"/>
      <c r="G173" s="90" t="s">
        <v>341</v>
      </c>
      <c r="H173" s="11"/>
      <c r="I173" s="12"/>
      <c r="J173" s="13"/>
      <c r="K173" s="13"/>
      <c r="L173" s="13"/>
      <c r="M173" s="13"/>
      <c r="N173" s="13"/>
      <c r="O173" s="13"/>
      <c r="P173" s="13">
        <v>70220</v>
      </c>
      <c r="Q173" s="14"/>
      <c r="R173" s="15"/>
      <c r="S173" s="15"/>
      <c r="T173" s="15"/>
      <c r="U173" s="106"/>
      <c r="V173" s="26"/>
    </row>
    <row r="174" spans="1:22" s="25" customFormat="1" ht="18" customHeight="1" outlineLevel="1" x14ac:dyDescent="0.2">
      <c r="B174" s="10" t="s">
        <v>432</v>
      </c>
      <c r="C174" s="11">
        <v>45875</v>
      </c>
      <c r="D174" s="10" t="s">
        <v>389</v>
      </c>
      <c r="E174" s="11"/>
      <c r="F174" s="10"/>
      <c r="G174" s="10" t="s">
        <v>478</v>
      </c>
      <c r="H174" s="11"/>
      <c r="I174" s="12"/>
      <c r="J174" s="13">
        <v>858035</v>
      </c>
      <c r="K174" s="13">
        <v>68643</v>
      </c>
      <c r="L174" s="13">
        <v>926678</v>
      </c>
      <c r="M174" s="13">
        <v>0</v>
      </c>
      <c r="N174" s="13">
        <v>0</v>
      </c>
      <c r="O174" s="13">
        <v>0</v>
      </c>
      <c r="P174" s="13">
        <v>926678</v>
      </c>
      <c r="Q174" s="14"/>
      <c r="R174" s="15"/>
      <c r="S174" s="15" t="s">
        <v>266</v>
      </c>
      <c r="T174" s="15" t="s">
        <v>538</v>
      </c>
      <c r="U174" s="106" t="s">
        <v>2</v>
      </c>
      <c r="V174" s="26"/>
    </row>
    <row r="175" spans="1:22" s="25" customFormat="1" ht="18" customHeight="1" outlineLevel="1" x14ac:dyDescent="0.2">
      <c r="B175" s="10" t="s">
        <v>432</v>
      </c>
      <c r="C175" s="11">
        <v>45877</v>
      </c>
      <c r="D175" s="10" t="s">
        <v>433</v>
      </c>
      <c r="E175" s="11"/>
      <c r="F175" s="10"/>
      <c r="G175" s="10" t="s">
        <v>341</v>
      </c>
      <c r="H175" s="11"/>
      <c r="I175" s="12"/>
      <c r="J175" s="13">
        <v>940467</v>
      </c>
      <c r="K175" s="13">
        <v>75237</v>
      </c>
      <c r="L175" s="13">
        <v>1015704</v>
      </c>
      <c r="M175" s="13">
        <v>0</v>
      </c>
      <c r="N175" s="13">
        <v>0</v>
      </c>
      <c r="O175" s="13">
        <v>0</v>
      </c>
      <c r="P175" s="13">
        <v>1015704</v>
      </c>
      <c r="Q175" s="14"/>
      <c r="R175" s="15"/>
      <c r="S175" s="15" t="s">
        <v>266</v>
      </c>
      <c r="T175" s="15" t="s">
        <v>538</v>
      </c>
      <c r="U175" s="106" t="s">
        <v>2</v>
      </c>
      <c r="V175" s="26"/>
    </row>
    <row r="176" spans="1:22" s="25" customFormat="1" ht="18" customHeight="1" outlineLevel="1" x14ac:dyDescent="0.2">
      <c r="B176" s="10" t="s">
        <v>432</v>
      </c>
      <c r="C176" s="11">
        <v>45881</v>
      </c>
      <c r="D176" s="10" t="s">
        <v>162</v>
      </c>
      <c r="E176" s="11"/>
      <c r="F176" s="10"/>
      <c r="G176" s="10" t="s">
        <v>338</v>
      </c>
      <c r="H176" s="11"/>
      <c r="I176" s="12"/>
      <c r="J176" s="13">
        <v>1582631</v>
      </c>
      <c r="K176" s="13">
        <v>126610</v>
      </c>
      <c r="L176" s="13">
        <v>1709241</v>
      </c>
      <c r="M176" s="13">
        <v>0</v>
      </c>
      <c r="N176" s="13">
        <v>0</v>
      </c>
      <c r="O176" s="13">
        <v>0</v>
      </c>
      <c r="P176" s="13">
        <v>1709241</v>
      </c>
      <c r="Q176" s="14"/>
      <c r="R176" s="15"/>
      <c r="S176" s="15" t="s">
        <v>266</v>
      </c>
      <c r="T176" s="15" t="s">
        <v>538</v>
      </c>
      <c r="U176" s="106" t="s">
        <v>2</v>
      </c>
      <c r="V176" s="26"/>
    </row>
    <row r="177" spans="1:22" s="25" customFormat="1" ht="18" customHeight="1" outlineLevel="1" x14ac:dyDescent="0.2">
      <c r="B177" s="10" t="s">
        <v>432</v>
      </c>
      <c r="C177" s="11">
        <v>45883</v>
      </c>
      <c r="D177" s="10" t="s">
        <v>177</v>
      </c>
      <c r="E177" s="11"/>
      <c r="F177" s="10"/>
      <c r="G177" s="10" t="s">
        <v>493</v>
      </c>
      <c r="H177" s="11"/>
      <c r="I177" s="12"/>
      <c r="J177" s="13">
        <v>1167887</v>
      </c>
      <c r="K177" s="13">
        <v>93431</v>
      </c>
      <c r="L177" s="13">
        <v>1261318</v>
      </c>
      <c r="M177" s="13">
        <v>0</v>
      </c>
      <c r="N177" s="13">
        <v>0</v>
      </c>
      <c r="O177" s="13">
        <v>0</v>
      </c>
      <c r="P177" s="13">
        <v>1261318</v>
      </c>
      <c r="Q177" s="14"/>
      <c r="R177" s="15"/>
      <c r="S177" s="15" t="s">
        <v>266</v>
      </c>
      <c r="T177" s="15" t="s">
        <v>538</v>
      </c>
      <c r="U177" s="106" t="s">
        <v>2</v>
      </c>
      <c r="V177" s="26"/>
    </row>
    <row r="178" spans="1:22" s="25" customFormat="1" ht="18" customHeight="1" outlineLevel="1" x14ac:dyDescent="0.2">
      <c r="B178" s="10" t="s">
        <v>432</v>
      </c>
      <c r="C178" s="11">
        <v>45894</v>
      </c>
      <c r="D178" s="10" t="s">
        <v>480</v>
      </c>
      <c r="E178" s="11"/>
      <c r="F178" s="10"/>
      <c r="G178" s="10" t="s">
        <v>356</v>
      </c>
      <c r="H178" s="11"/>
      <c r="I178" s="12"/>
      <c r="J178" s="13">
        <v>1488489</v>
      </c>
      <c r="K178" s="13">
        <v>119079</v>
      </c>
      <c r="L178" s="13">
        <v>1607568</v>
      </c>
      <c r="M178" s="13">
        <v>0</v>
      </c>
      <c r="N178" s="13">
        <v>0</v>
      </c>
      <c r="O178" s="13">
        <v>0</v>
      </c>
      <c r="P178" s="13">
        <v>142520</v>
      </c>
      <c r="Q178" s="14"/>
      <c r="R178" s="15"/>
      <c r="S178" s="15" t="s">
        <v>266</v>
      </c>
      <c r="T178" s="15" t="s">
        <v>538</v>
      </c>
      <c r="U178" s="106" t="s">
        <v>2</v>
      </c>
      <c r="V178" s="26"/>
    </row>
    <row r="179" spans="1:22" s="25" customFormat="1" ht="18" customHeight="1" outlineLevel="1" x14ac:dyDescent="0.2">
      <c r="B179" s="10" t="s">
        <v>432</v>
      </c>
      <c r="C179" s="11">
        <v>45903</v>
      </c>
      <c r="D179" s="10" t="s">
        <v>350</v>
      </c>
      <c r="E179" s="11"/>
      <c r="F179" s="10"/>
      <c r="G179" s="10" t="s">
        <v>79</v>
      </c>
      <c r="H179" s="11"/>
      <c r="I179" s="12"/>
      <c r="J179" s="13">
        <v>1414740</v>
      </c>
      <c r="K179" s="13">
        <v>113179</v>
      </c>
      <c r="L179" s="13">
        <v>1527919</v>
      </c>
      <c r="M179" s="13">
        <v>0</v>
      </c>
      <c r="N179" s="13">
        <v>0</v>
      </c>
      <c r="O179" s="13">
        <v>0</v>
      </c>
      <c r="P179" s="13">
        <v>1527919</v>
      </c>
      <c r="Q179" s="14"/>
      <c r="R179" s="15"/>
      <c r="S179" s="15" t="s">
        <v>266</v>
      </c>
      <c r="T179" s="15" t="s">
        <v>538</v>
      </c>
      <c r="U179" s="106" t="s">
        <v>2</v>
      </c>
      <c r="V179" s="26"/>
    </row>
    <row r="180" spans="1:22" s="25" customFormat="1" ht="18" customHeight="1" outlineLevel="1" x14ac:dyDescent="0.2">
      <c r="B180" s="10" t="s">
        <v>432</v>
      </c>
      <c r="C180" s="11">
        <v>45903</v>
      </c>
      <c r="D180" s="10" t="s">
        <v>41</v>
      </c>
      <c r="E180" s="11"/>
      <c r="F180" s="10"/>
      <c r="G180" s="10" t="s">
        <v>197</v>
      </c>
      <c r="H180" s="11"/>
      <c r="I180" s="12"/>
      <c r="J180" s="13">
        <v>1107583</v>
      </c>
      <c r="K180" s="13">
        <v>88607</v>
      </c>
      <c r="L180" s="13">
        <v>1196190</v>
      </c>
      <c r="M180" s="13">
        <v>0</v>
      </c>
      <c r="N180" s="13">
        <v>0</v>
      </c>
      <c r="O180" s="13">
        <v>0</v>
      </c>
      <c r="P180" s="13">
        <v>1196190</v>
      </c>
      <c r="Q180" s="14"/>
      <c r="R180" s="15"/>
      <c r="S180" s="15" t="s">
        <v>266</v>
      </c>
      <c r="T180" s="15" t="s">
        <v>538</v>
      </c>
      <c r="U180" s="106" t="s">
        <v>2</v>
      </c>
      <c r="V180" s="26"/>
    </row>
    <row r="181" spans="1:22" s="25" customFormat="1" ht="18" customHeight="1" outlineLevel="1" x14ac:dyDescent="0.2">
      <c r="B181" s="10" t="s">
        <v>432</v>
      </c>
      <c r="C181" s="11">
        <v>45904</v>
      </c>
      <c r="D181" s="10" t="s">
        <v>314</v>
      </c>
      <c r="E181" s="11"/>
      <c r="F181" s="10"/>
      <c r="G181" s="10" t="s">
        <v>138</v>
      </c>
      <c r="H181" s="11"/>
      <c r="I181" s="12"/>
      <c r="J181" s="13">
        <v>844692</v>
      </c>
      <c r="K181" s="13">
        <v>67575</v>
      </c>
      <c r="L181" s="13">
        <v>912267</v>
      </c>
      <c r="M181" s="13">
        <v>0</v>
      </c>
      <c r="N181" s="13">
        <v>0</v>
      </c>
      <c r="O181" s="13">
        <v>0</v>
      </c>
      <c r="P181" s="13">
        <v>912267</v>
      </c>
      <c r="Q181" s="14"/>
      <c r="R181" s="15"/>
      <c r="S181" s="15" t="s">
        <v>266</v>
      </c>
      <c r="T181" s="15" t="s">
        <v>538</v>
      </c>
      <c r="U181" s="106" t="s">
        <v>2</v>
      </c>
      <c r="V181" s="26"/>
    </row>
    <row r="182" spans="1:22" s="25" customFormat="1" ht="18" customHeight="1" outlineLevel="1" x14ac:dyDescent="0.2">
      <c r="B182" s="10" t="s">
        <v>432</v>
      </c>
      <c r="C182" s="11">
        <v>45905</v>
      </c>
      <c r="D182" s="10" t="s">
        <v>501</v>
      </c>
      <c r="E182" s="11"/>
      <c r="F182" s="10"/>
      <c r="G182" s="10" t="s">
        <v>456</v>
      </c>
      <c r="H182" s="11"/>
      <c r="I182" s="12"/>
      <c r="J182" s="13">
        <v>1307196</v>
      </c>
      <c r="K182" s="13">
        <v>104576</v>
      </c>
      <c r="L182" s="13">
        <v>1411772</v>
      </c>
      <c r="M182" s="13">
        <v>0</v>
      </c>
      <c r="N182" s="13">
        <v>0</v>
      </c>
      <c r="O182" s="13">
        <v>0</v>
      </c>
      <c r="P182" s="13">
        <v>1411772</v>
      </c>
      <c r="Q182" s="14"/>
      <c r="R182" s="15"/>
      <c r="S182" s="15" t="s">
        <v>266</v>
      </c>
      <c r="T182" s="15" t="s">
        <v>538</v>
      </c>
      <c r="U182" s="106" t="s">
        <v>2</v>
      </c>
      <c r="V182" s="26"/>
    </row>
    <row r="183" spans="1:22" s="25" customFormat="1" ht="18" customHeight="1" outlineLevel="1" x14ac:dyDescent="0.2">
      <c r="B183" s="10" t="s">
        <v>432</v>
      </c>
      <c r="C183" s="11">
        <v>45911</v>
      </c>
      <c r="D183" s="10" t="s">
        <v>523</v>
      </c>
      <c r="E183" s="11"/>
      <c r="F183" s="10"/>
      <c r="G183" s="10" t="s">
        <v>478</v>
      </c>
      <c r="H183" s="11"/>
      <c r="I183" s="12"/>
      <c r="J183" s="13">
        <v>1287513</v>
      </c>
      <c r="K183" s="13">
        <v>103001</v>
      </c>
      <c r="L183" s="13">
        <v>1390514</v>
      </c>
      <c r="M183" s="13">
        <v>0</v>
      </c>
      <c r="N183" s="13">
        <v>0</v>
      </c>
      <c r="O183" s="13">
        <v>0</v>
      </c>
      <c r="P183" s="13">
        <v>1390514</v>
      </c>
      <c r="Q183" s="14"/>
      <c r="R183" s="15"/>
      <c r="S183" s="15" t="s">
        <v>266</v>
      </c>
      <c r="T183" s="15" t="s">
        <v>538</v>
      </c>
      <c r="U183" s="106" t="s">
        <v>2</v>
      </c>
      <c r="V183" s="26"/>
    </row>
    <row r="184" spans="1:22" s="25" customFormat="1" ht="18" customHeight="1" outlineLevel="1" x14ac:dyDescent="0.2">
      <c r="B184" s="10" t="s">
        <v>432</v>
      </c>
      <c r="C184" s="11">
        <v>45916</v>
      </c>
      <c r="D184" s="10" t="s">
        <v>316</v>
      </c>
      <c r="E184" s="11"/>
      <c r="F184" s="10"/>
      <c r="G184" s="10" t="s">
        <v>183</v>
      </c>
      <c r="H184" s="11"/>
      <c r="I184" s="12"/>
      <c r="J184" s="13">
        <v>1745518</v>
      </c>
      <c r="K184" s="13">
        <v>139641</v>
      </c>
      <c r="L184" s="13">
        <v>1885159</v>
      </c>
      <c r="M184" s="13">
        <v>0</v>
      </c>
      <c r="N184" s="13">
        <v>0</v>
      </c>
      <c r="O184" s="13">
        <v>0</v>
      </c>
      <c r="P184" s="13">
        <v>1885159</v>
      </c>
      <c r="Q184" s="14"/>
      <c r="R184" s="15"/>
      <c r="S184" s="15" t="s">
        <v>266</v>
      </c>
      <c r="T184" s="15" t="s">
        <v>538</v>
      </c>
      <c r="U184" s="106" t="s">
        <v>2</v>
      </c>
      <c r="V184" s="26"/>
    </row>
    <row r="185" spans="1:22" s="25" customFormat="1" ht="18" customHeight="1" outlineLevel="1" x14ac:dyDescent="0.2">
      <c r="B185" s="10" t="s">
        <v>432</v>
      </c>
      <c r="C185" s="11">
        <v>45919</v>
      </c>
      <c r="D185" s="10" t="s">
        <v>82</v>
      </c>
      <c r="E185" s="11"/>
      <c r="F185" s="10"/>
      <c r="G185" s="10" t="s">
        <v>498</v>
      </c>
      <c r="H185" s="11"/>
      <c r="I185" s="12"/>
      <c r="J185" s="13">
        <v>1064546</v>
      </c>
      <c r="K185" s="13">
        <v>85164</v>
      </c>
      <c r="L185" s="13">
        <v>1149710</v>
      </c>
      <c r="M185" s="13">
        <v>0</v>
      </c>
      <c r="N185" s="13">
        <v>0</v>
      </c>
      <c r="O185" s="13">
        <v>0</v>
      </c>
      <c r="P185" s="13">
        <v>223798</v>
      </c>
      <c r="Q185" s="14"/>
      <c r="R185" s="15"/>
      <c r="S185" s="15" t="s">
        <v>266</v>
      </c>
      <c r="T185" s="15" t="s">
        <v>538</v>
      </c>
      <c r="U185" s="106" t="s">
        <v>2</v>
      </c>
      <c r="V185" s="26"/>
    </row>
    <row r="186" spans="1:22" s="25" customFormat="1" ht="18" customHeight="1" outlineLevel="1" x14ac:dyDescent="0.2">
      <c r="B186" s="19" t="s">
        <v>607</v>
      </c>
      <c r="C186" s="20">
        <v>45926</v>
      </c>
      <c r="D186" s="19" t="s">
        <v>606</v>
      </c>
      <c r="E186" s="11"/>
      <c r="F186" s="26"/>
      <c r="G186" s="19" t="s">
        <v>356</v>
      </c>
      <c r="H186" s="11"/>
      <c r="I186" s="12"/>
      <c r="J186" s="13">
        <v>1064546</v>
      </c>
      <c r="K186" s="13">
        <v>85164</v>
      </c>
      <c r="L186" s="13">
        <v>1149710</v>
      </c>
      <c r="M186" s="13">
        <v>0</v>
      </c>
      <c r="N186" s="13">
        <v>0</v>
      </c>
      <c r="O186" s="13">
        <v>0</v>
      </c>
      <c r="P186" s="21">
        <v>1607568</v>
      </c>
      <c r="Q186" s="14"/>
      <c r="R186" s="15"/>
      <c r="S186" s="15" t="s">
        <v>266</v>
      </c>
      <c r="T186" s="15" t="s">
        <v>538</v>
      </c>
      <c r="U186" s="106" t="s">
        <v>2</v>
      </c>
      <c r="V186" s="26"/>
    </row>
    <row r="187" spans="1:22" s="25" customFormat="1" ht="18" customHeight="1" x14ac:dyDescent="0.2">
      <c r="A187" s="7" t="s">
        <v>186</v>
      </c>
      <c r="B187" s="26"/>
      <c r="C187" s="27"/>
      <c r="D187" s="26"/>
      <c r="E187" s="27"/>
      <c r="F187" s="26"/>
      <c r="G187" s="26"/>
      <c r="H187" s="27"/>
      <c r="I187" s="8">
        <v>6660</v>
      </c>
      <c r="J187" s="9">
        <v>147793932</v>
      </c>
      <c r="K187" s="9">
        <v>7674096</v>
      </c>
      <c r="L187" s="9">
        <v>155468028</v>
      </c>
      <c r="M187" s="9">
        <v>0</v>
      </c>
      <c r="N187" s="9">
        <v>0</v>
      </c>
      <c r="O187" s="9">
        <v>0</v>
      </c>
      <c r="P187" s="9">
        <f>SUM(P188:P221)</f>
        <v>52181048</v>
      </c>
      <c r="Q187" s="28"/>
      <c r="V187" s="110"/>
    </row>
    <row r="188" spans="1:22" s="25" customFormat="1" ht="18" customHeight="1" x14ac:dyDescent="0.2">
      <c r="A188" s="88"/>
      <c r="B188" s="10" t="s">
        <v>454</v>
      </c>
      <c r="C188" s="89">
        <v>44621</v>
      </c>
      <c r="D188" s="90"/>
      <c r="E188" s="27"/>
      <c r="F188" s="90" t="s">
        <v>775</v>
      </c>
      <c r="G188" s="90" t="s">
        <v>806</v>
      </c>
      <c r="H188" s="27"/>
      <c r="I188" s="8"/>
      <c r="J188" s="9"/>
      <c r="K188" s="9"/>
      <c r="L188" s="9"/>
      <c r="M188" s="9"/>
      <c r="N188" s="9"/>
      <c r="O188" s="9"/>
      <c r="P188" s="92">
        <v>1087772</v>
      </c>
      <c r="Q188" s="28"/>
      <c r="V188" s="26"/>
    </row>
    <row r="189" spans="1:22" s="25" customFormat="1" ht="18" customHeight="1" x14ac:dyDescent="0.2">
      <c r="A189" s="88"/>
      <c r="B189" s="10" t="s">
        <v>454</v>
      </c>
      <c r="C189" s="89">
        <v>44624</v>
      </c>
      <c r="D189" s="90"/>
      <c r="E189" s="27"/>
      <c r="F189" s="90" t="s">
        <v>776</v>
      </c>
      <c r="G189" s="90" t="s">
        <v>37</v>
      </c>
      <c r="H189" s="27"/>
      <c r="I189" s="8"/>
      <c r="J189" s="9"/>
      <c r="K189" s="9"/>
      <c r="L189" s="9"/>
      <c r="M189" s="9"/>
      <c r="N189" s="9"/>
      <c r="O189" s="9"/>
      <c r="P189" s="92">
        <v>1901828</v>
      </c>
      <c r="Q189" s="28"/>
      <c r="V189" s="26"/>
    </row>
    <row r="190" spans="1:22" s="25" customFormat="1" ht="18" customHeight="1" x14ac:dyDescent="0.2">
      <c r="A190" s="88"/>
      <c r="B190" s="10" t="s">
        <v>454</v>
      </c>
      <c r="C190" s="89">
        <v>44625</v>
      </c>
      <c r="D190" s="91"/>
      <c r="E190" s="27"/>
      <c r="F190" s="91" t="s">
        <v>777</v>
      </c>
      <c r="G190" s="90" t="s">
        <v>807</v>
      </c>
      <c r="H190" s="27"/>
      <c r="I190" s="8"/>
      <c r="J190" s="9"/>
      <c r="K190" s="9"/>
      <c r="L190" s="9"/>
      <c r="M190" s="9"/>
      <c r="N190" s="9"/>
      <c r="O190" s="9"/>
      <c r="P190" s="92">
        <v>458011</v>
      </c>
      <c r="Q190" s="28"/>
      <c r="V190" s="26"/>
    </row>
    <row r="191" spans="1:22" s="25" customFormat="1" ht="18" customHeight="1" x14ac:dyDescent="0.2">
      <c r="A191" s="88"/>
      <c r="B191" s="10" t="s">
        <v>454</v>
      </c>
      <c r="C191" s="89">
        <v>44625</v>
      </c>
      <c r="D191" s="91"/>
      <c r="E191" s="27"/>
      <c r="F191" s="91" t="s">
        <v>778</v>
      </c>
      <c r="G191" s="90" t="s">
        <v>808</v>
      </c>
      <c r="H191" s="27"/>
      <c r="I191" s="8"/>
      <c r="J191" s="9"/>
      <c r="K191" s="9"/>
      <c r="L191" s="9"/>
      <c r="M191" s="9"/>
      <c r="N191" s="9"/>
      <c r="O191" s="9"/>
      <c r="P191" s="92">
        <v>1809675</v>
      </c>
      <c r="Q191" s="28"/>
      <c r="V191" s="26"/>
    </row>
    <row r="192" spans="1:22" s="25" customFormat="1" ht="18" customHeight="1" x14ac:dyDescent="0.2">
      <c r="A192" s="88"/>
      <c r="B192" s="10" t="s">
        <v>454</v>
      </c>
      <c r="C192" s="89">
        <v>44629</v>
      </c>
      <c r="D192" s="90"/>
      <c r="E192" s="27"/>
      <c r="F192" s="90" t="s">
        <v>779</v>
      </c>
      <c r="G192" s="90" t="s">
        <v>809</v>
      </c>
      <c r="H192" s="27"/>
      <c r="I192" s="8"/>
      <c r="J192" s="9"/>
      <c r="K192" s="9"/>
      <c r="L192" s="9"/>
      <c r="M192" s="9"/>
      <c r="N192" s="9"/>
      <c r="O192" s="9"/>
      <c r="P192" s="92">
        <v>1889773</v>
      </c>
      <c r="Q192" s="28"/>
      <c r="V192" s="26"/>
    </row>
    <row r="193" spans="1:22" s="25" customFormat="1" ht="18" customHeight="1" x14ac:dyDescent="0.2">
      <c r="A193" s="88"/>
      <c r="B193" s="10" t="s">
        <v>454</v>
      </c>
      <c r="C193" s="89">
        <v>44629</v>
      </c>
      <c r="D193" s="90"/>
      <c r="E193" s="27"/>
      <c r="F193" s="90" t="s">
        <v>780</v>
      </c>
      <c r="G193" s="90" t="s">
        <v>530</v>
      </c>
      <c r="H193" s="27"/>
      <c r="I193" s="8"/>
      <c r="J193" s="9"/>
      <c r="K193" s="9"/>
      <c r="L193" s="9"/>
      <c r="M193" s="9"/>
      <c r="N193" s="9"/>
      <c r="O193" s="9"/>
      <c r="P193" s="92">
        <v>2302439</v>
      </c>
      <c r="Q193" s="28"/>
      <c r="V193" s="26"/>
    </row>
    <row r="194" spans="1:22" s="25" customFormat="1" ht="18" customHeight="1" x14ac:dyDescent="0.2">
      <c r="A194" s="88"/>
      <c r="B194" s="10" t="s">
        <v>454</v>
      </c>
      <c r="C194" s="89">
        <v>44629</v>
      </c>
      <c r="D194" s="91"/>
      <c r="E194" s="27"/>
      <c r="F194" s="91" t="s">
        <v>781</v>
      </c>
      <c r="G194" s="90" t="s">
        <v>810</v>
      </c>
      <c r="H194" s="27"/>
      <c r="I194" s="8"/>
      <c r="J194" s="9"/>
      <c r="K194" s="9"/>
      <c r="L194" s="9"/>
      <c r="M194" s="9"/>
      <c r="N194" s="9"/>
      <c r="O194" s="9"/>
      <c r="P194" s="92">
        <v>1619034</v>
      </c>
      <c r="Q194" s="28"/>
      <c r="V194" s="26"/>
    </row>
    <row r="195" spans="1:22" s="25" customFormat="1" ht="18" customHeight="1" x14ac:dyDescent="0.2">
      <c r="A195" s="88"/>
      <c r="B195" s="10" t="s">
        <v>454</v>
      </c>
      <c r="C195" s="89">
        <v>44629</v>
      </c>
      <c r="D195" s="90"/>
      <c r="E195" s="27"/>
      <c r="F195" s="90" t="s">
        <v>782</v>
      </c>
      <c r="G195" s="90" t="s">
        <v>811</v>
      </c>
      <c r="H195" s="27"/>
      <c r="I195" s="8"/>
      <c r="J195" s="9"/>
      <c r="K195" s="9"/>
      <c r="L195" s="9"/>
      <c r="M195" s="9"/>
      <c r="N195" s="9"/>
      <c r="O195" s="9"/>
      <c r="P195" s="92">
        <v>1767571</v>
      </c>
      <c r="Q195" s="28"/>
      <c r="V195" s="26"/>
    </row>
    <row r="196" spans="1:22" s="25" customFormat="1" ht="18" customHeight="1" x14ac:dyDescent="0.2">
      <c r="A196" s="88"/>
      <c r="B196" s="10" t="s">
        <v>454</v>
      </c>
      <c r="C196" s="89">
        <v>44632</v>
      </c>
      <c r="D196" s="90"/>
      <c r="E196" s="27"/>
      <c r="F196" s="90" t="s">
        <v>783</v>
      </c>
      <c r="G196" s="90" t="s">
        <v>812</v>
      </c>
      <c r="H196" s="27"/>
      <c r="I196" s="8"/>
      <c r="J196" s="9"/>
      <c r="K196" s="9"/>
      <c r="L196" s="9"/>
      <c r="M196" s="9"/>
      <c r="N196" s="9"/>
      <c r="O196" s="9"/>
      <c r="P196" s="92">
        <v>792249</v>
      </c>
      <c r="Q196" s="28"/>
      <c r="V196" s="26"/>
    </row>
    <row r="197" spans="1:22" s="25" customFormat="1" ht="18" customHeight="1" x14ac:dyDescent="0.2">
      <c r="A197" s="88"/>
      <c r="B197" s="10" t="s">
        <v>454</v>
      </c>
      <c r="C197" s="89">
        <v>44632</v>
      </c>
      <c r="D197" s="91"/>
      <c r="E197" s="27"/>
      <c r="F197" s="91" t="s">
        <v>784</v>
      </c>
      <c r="G197" s="90" t="s">
        <v>813</v>
      </c>
      <c r="H197" s="27"/>
      <c r="I197" s="8"/>
      <c r="J197" s="9"/>
      <c r="K197" s="9"/>
      <c r="L197" s="9"/>
      <c r="M197" s="9"/>
      <c r="N197" s="9"/>
      <c r="O197" s="9"/>
      <c r="P197" s="92">
        <v>2808572</v>
      </c>
      <c r="Q197" s="28"/>
      <c r="V197" s="26"/>
    </row>
    <row r="198" spans="1:22" s="25" customFormat="1" ht="18" customHeight="1" x14ac:dyDescent="0.2">
      <c r="A198" s="88"/>
      <c r="B198" s="10" t="s">
        <v>454</v>
      </c>
      <c r="C198" s="89">
        <v>44632</v>
      </c>
      <c r="D198" s="90"/>
      <c r="E198" s="27"/>
      <c r="F198" s="90" t="s">
        <v>785</v>
      </c>
      <c r="G198" s="90" t="s">
        <v>37</v>
      </c>
      <c r="H198" s="27"/>
      <c r="I198" s="8"/>
      <c r="J198" s="9"/>
      <c r="K198" s="9"/>
      <c r="L198" s="9"/>
      <c r="M198" s="9"/>
      <c r="N198" s="9"/>
      <c r="O198" s="9"/>
      <c r="P198" s="92">
        <v>2132140</v>
      </c>
      <c r="Q198" s="28"/>
      <c r="V198" s="26"/>
    </row>
    <row r="199" spans="1:22" s="25" customFormat="1" ht="18" customHeight="1" x14ac:dyDescent="0.2">
      <c r="A199" s="88"/>
      <c r="B199" s="10" t="s">
        <v>454</v>
      </c>
      <c r="C199" s="89">
        <v>44632</v>
      </c>
      <c r="D199" s="91"/>
      <c r="E199" s="27"/>
      <c r="F199" s="91" t="s">
        <v>786</v>
      </c>
      <c r="G199" s="90" t="s">
        <v>806</v>
      </c>
      <c r="H199" s="27"/>
      <c r="I199" s="8"/>
      <c r="J199" s="9"/>
      <c r="K199" s="9"/>
      <c r="L199" s="9"/>
      <c r="M199" s="9"/>
      <c r="N199" s="9"/>
      <c r="O199" s="9"/>
      <c r="P199" s="92">
        <v>927961</v>
      </c>
      <c r="Q199" s="28"/>
      <c r="V199" s="26"/>
    </row>
    <row r="200" spans="1:22" s="25" customFormat="1" ht="18" customHeight="1" x14ac:dyDescent="0.2">
      <c r="A200" s="88"/>
      <c r="B200" s="10" t="s">
        <v>454</v>
      </c>
      <c r="C200" s="89">
        <v>44634</v>
      </c>
      <c r="D200" s="90"/>
      <c r="E200" s="27"/>
      <c r="F200" s="90" t="s">
        <v>787</v>
      </c>
      <c r="G200" s="90" t="s">
        <v>392</v>
      </c>
      <c r="H200" s="27"/>
      <c r="I200" s="8"/>
      <c r="J200" s="9"/>
      <c r="K200" s="9"/>
      <c r="L200" s="9"/>
      <c r="M200" s="9"/>
      <c r="N200" s="9"/>
      <c r="O200" s="9"/>
      <c r="P200" s="92">
        <v>1410696</v>
      </c>
      <c r="Q200" s="28"/>
      <c r="V200" s="26"/>
    </row>
    <row r="201" spans="1:22" s="25" customFormat="1" ht="18" customHeight="1" x14ac:dyDescent="0.2">
      <c r="A201" s="88"/>
      <c r="B201" s="10" t="s">
        <v>454</v>
      </c>
      <c r="C201" s="89">
        <v>44634</v>
      </c>
      <c r="D201" s="90"/>
      <c r="E201" s="27"/>
      <c r="F201" s="90" t="s">
        <v>788</v>
      </c>
      <c r="G201" s="90" t="s">
        <v>564</v>
      </c>
      <c r="H201" s="27"/>
      <c r="I201" s="8"/>
      <c r="J201" s="9"/>
      <c r="K201" s="9"/>
      <c r="L201" s="9"/>
      <c r="M201" s="9"/>
      <c r="N201" s="9"/>
      <c r="O201" s="9"/>
      <c r="P201" s="92">
        <v>1079482</v>
      </c>
      <c r="Q201" s="28"/>
      <c r="V201" s="26"/>
    </row>
    <row r="202" spans="1:22" s="25" customFormat="1" ht="18" customHeight="1" x14ac:dyDescent="0.2">
      <c r="A202" s="88"/>
      <c r="B202" s="10" t="s">
        <v>454</v>
      </c>
      <c r="C202" s="89">
        <v>44635</v>
      </c>
      <c r="D202" s="91"/>
      <c r="E202" s="27"/>
      <c r="F202" s="91" t="s">
        <v>789</v>
      </c>
      <c r="G202" s="90" t="s">
        <v>249</v>
      </c>
      <c r="H202" s="27"/>
      <c r="I202" s="8"/>
      <c r="J202" s="9"/>
      <c r="K202" s="9"/>
      <c r="L202" s="9"/>
      <c r="M202" s="9"/>
      <c r="N202" s="9"/>
      <c r="O202" s="9"/>
      <c r="P202" s="92">
        <v>1340820</v>
      </c>
      <c r="Q202" s="28"/>
      <c r="V202" s="26"/>
    </row>
    <row r="203" spans="1:22" s="25" customFormat="1" ht="18" customHeight="1" x14ac:dyDescent="0.2">
      <c r="A203" s="88"/>
      <c r="B203" s="10" t="s">
        <v>454</v>
      </c>
      <c r="C203" s="89">
        <v>44642</v>
      </c>
      <c r="D203" s="90"/>
      <c r="E203" s="27"/>
      <c r="F203" s="90" t="s">
        <v>790</v>
      </c>
      <c r="G203" s="90" t="s">
        <v>530</v>
      </c>
      <c r="H203" s="27"/>
      <c r="I203" s="8"/>
      <c r="J203" s="9"/>
      <c r="K203" s="9"/>
      <c r="L203" s="9"/>
      <c r="M203" s="9"/>
      <c r="N203" s="9"/>
      <c r="O203" s="9"/>
      <c r="P203" s="92">
        <v>1079482</v>
      </c>
      <c r="Q203" s="28"/>
      <c r="V203" s="26"/>
    </row>
    <row r="204" spans="1:22" s="25" customFormat="1" ht="18" customHeight="1" x14ac:dyDescent="0.2">
      <c r="A204" s="88"/>
      <c r="B204" s="10" t="s">
        <v>454</v>
      </c>
      <c r="C204" s="89">
        <v>44642</v>
      </c>
      <c r="D204" s="91"/>
      <c r="E204" s="27"/>
      <c r="F204" s="91" t="s">
        <v>791</v>
      </c>
      <c r="G204" s="90" t="s">
        <v>58</v>
      </c>
      <c r="H204" s="27"/>
      <c r="I204" s="8"/>
      <c r="J204" s="9"/>
      <c r="K204" s="9"/>
      <c r="L204" s="9"/>
      <c r="M204" s="9"/>
      <c r="N204" s="9"/>
      <c r="O204" s="9"/>
      <c r="P204" s="92">
        <v>995980</v>
      </c>
      <c r="Q204" s="28"/>
      <c r="V204" s="26"/>
    </row>
    <row r="205" spans="1:22" s="25" customFormat="1" ht="18" customHeight="1" x14ac:dyDescent="0.2">
      <c r="A205" s="88"/>
      <c r="B205" s="10" t="s">
        <v>454</v>
      </c>
      <c r="C205" s="89">
        <v>44642</v>
      </c>
      <c r="D205" s="90"/>
      <c r="E205" s="27"/>
      <c r="F205" s="90" t="s">
        <v>792</v>
      </c>
      <c r="G205" s="90" t="s">
        <v>348</v>
      </c>
      <c r="H205" s="27"/>
      <c r="I205" s="8"/>
      <c r="J205" s="9"/>
      <c r="K205" s="9"/>
      <c r="L205" s="9"/>
      <c r="M205" s="9"/>
      <c r="N205" s="9"/>
      <c r="O205" s="9"/>
      <c r="P205" s="92">
        <v>2533069</v>
      </c>
      <c r="Q205" s="28"/>
      <c r="V205" s="26"/>
    </row>
    <row r="206" spans="1:22" s="25" customFormat="1" ht="18" customHeight="1" x14ac:dyDescent="0.2">
      <c r="A206" s="88"/>
      <c r="B206" s="10" t="s">
        <v>454</v>
      </c>
      <c r="C206" s="89">
        <v>44642</v>
      </c>
      <c r="D206" s="91"/>
      <c r="E206" s="27"/>
      <c r="F206" s="91" t="s">
        <v>793</v>
      </c>
      <c r="G206" s="90" t="s">
        <v>806</v>
      </c>
      <c r="H206" s="27"/>
      <c r="I206" s="8"/>
      <c r="J206" s="9"/>
      <c r="K206" s="9"/>
      <c r="L206" s="9"/>
      <c r="M206" s="9"/>
      <c r="N206" s="9"/>
      <c r="O206" s="9"/>
      <c r="P206" s="92">
        <v>1063111</v>
      </c>
      <c r="Q206" s="28"/>
      <c r="V206" s="26"/>
    </row>
    <row r="207" spans="1:22" s="25" customFormat="1" ht="18" customHeight="1" x14ac:dyDescent="0.2">
      <c r="A207" s="88"/>
      <c r="B207" s="10" t="s">
        <v>454</v>
      </c>
      <c r="C207" s="89">
        <v>44642</v>
      </c>
      <c r="D207" s="90"/>
      <c r="E207" s="27"/>
      <c r="F207" s="90" t="s">
        <v>794</v>
      </c>
      <c r="G207" s="90" t="s">
        <v>564</v>
      </c>
      <c r="H207" s="27"/>
      <c r="I207" s="8"/>
      <c r="J207" s="9"/>
      <c r="K207" s="9"/>
      <c r="L207" s="9"/>
      <c r="M207" s="9"/>
      <c r="N207" s="9"/>
      <c r="O207" s="9"/>
      <c r="P207" s="92">
        <v>1812305</v>
      </c>
      <c r="Q207" s="28"/>
      <c r="V207" s="26"/>
    </row>
    <row r="208" spans="1:22" s="25" customFormat="1" ht="18" customHeight="1" x14ac:dyDescent="0.2">
      <c r="A208" s="88"/>
      <c r="B208" s="10" t="s">
        <v>454</v>
      </c>
      <c r="C208" s="89">
        <v>44646</v>
      </c>
      <c r="D208" s="90"/>
      <c r="E208" s="27"/>
      <c r="F208" s="90" t="s">
        <v>795</v>
      </c>
      <c r="G208" s="90" t="s">
        <v>811</v>
      </c>
      <c r="H208" s="27"/>
      <c r="I208" s="8"/>
      <c r="J208" s="9"/>
      <c r="K208" s="9"/>
      <c r="L208" s="9"/>
      <c r="M208" s="9"/>
      <c r="N208" s="9"/>
      <c r="O208" s="9"/>
      <c r="P208" s="92">
        <v>1875519</v>
      </c>
      <c r="Q208" s="28"/>
      <c r="V208" s="26"/>
    </row>
    <row r="209" spans="1:22" s="25" customFormat="1" ht="18" customHeight="1" x14ac:dyDescent="0.2">
      <c r="A209" s="88"/>
      <c r="B209" s="10" t="s">
        <v>454</v>
      </c>
      <c r="C209" s="89">
        <v>44648</v>
      </c>
      <c r="D209" s="91"/>
      <c r="E209" s="27"/>
      <c r="F209" s="91" t="s">
        <v>796</v>
      </c>
      <c r="G209" s="90" t="s">
        <v>806</v>
      </c>
      <c r="H209" s="27"/>
      <c r="I209" s="8"/>
      <c r="J209" s="9"/>
      <c r="K209" s="9"/>
      <c r="L209" s="9"/>
      <c r="M209" s="9"/>
      <c r="N209" s="9"/>
      <c r="O209" s="9"/>
      <c r="P209" s="92">
        <v>1075939</v>
      </c>
      <c r="Q209" s="28"/>
      <c r="V209" s="26"/>
    </row>
    <row r="210" spans="1:22" s="25" customFormat="1" ht="18" customHeight="1" x14ac:dyDescent="0.2">
      <c r="A210" s="88"/>
      <c r="B210" s="10" t="s">
        <v>454</v>
      </c>
      <c r="C210" s="89">
        <v>44648</v>
      </c>
      <c r="D210" s="91"/>
      <c r="E210" s="27"/>
      <c r="F210" s="91" t="s">
        <v>797</v>
      </c>
      <c r="G210" s="90" t="s">
        <v>814</v>
      </c>
      <c r="H210" s="27"/>
      <c r="I210" s="8"/>
      <c r="J210" s="9"/>
      <c r="K210" s="9"/>
      <c r="L210" s="9"/>
      <c r="M210" s="9"/>
      <c r="N210" s="9"/>
      <c r="O210" s="9"/>
      <c r="P210" s="92">
        <v>2300902</v>
      </c>
      <c r="Q210" s="28"/>
      <c r="V210" s="26"/>
    </row>
    <row r="211" spans="1:22" s="25" customFormat="1" ht="18" customHeight="1" x14ac:dyDescent="0.2">
      <c r="A211" s="88"/>
      <c r="B211" s="10" t="s">
        <v>454</v>
      </c>
      <c r="C211" s="89">
        <v>44649</v>
      </c>
      <c r="D211" s="90"/>
      <c r="E211" s="27"/>
      <c r="F211" s="90" t="s">
        <v>798</v>
      </c>
      <c r="G211" s="90" t="s">
        <v>815</v>
      </c>
      <c r="H211" s="27"/>
      <c r="I211" s="8"/>
      <c r="J211" s="9"/>
      <c r="K211" s="9"/>
      <c r="L211" s="9"/>
      <c r="M211" s="9"/>
      <c r="N211" s="9"/>
      <c r="O211" s="9"/>
      <c r="P211" s="92">
        <v>1349676</v>
      </c>
      <c r="Q211" s="28"/>
      <c r="V211" s="26"/>
    </row>
    <row r="212" spans="1:22" s="25" customFormat="1" ht="18" customHeight="1" x14ac:dyDescent="0.2">
      <c r="A212" s="88"/>
      <c r="B212" s="10" t="s">
        <v>454</v>
      </c>
      <c r="C212" s="89">
        <v>44649</v>
      </c>
      <c r="D212" s="90"/>
      <c r="E212" s="27"/>
      <c r="F212" s="90" t="s">
        <v>799</v>
      </c>
      <c r="G212" s="90" t="s">
        <v>816</v>
      </c>
      <c r="H212" s="27"/>
      <c r="I212" s="8"/>
      <c r="J212" s="9"/>
      <c r="K212" s="9"/>
      <c r="L212" s="9"/>
      <c r="M212" s="9"/>
      <c r="N212" s="9"/>
      <c r="O212" s="9"/>
      <c r="P212" s="92">
        <v>1394859</v>
      </c>
      <c r="Q212" s="28"/>
      <c r="V212" s="26"/>
    </row>
    <row r="213" spans="1:22" s="25" customFormat="1" ht="18" customHeight="1" x14ac:dyDescent="0.2">
      <c r="A213" s="88"/>
      <c r="B213" s="10" t="s">
        <v>454</v>
      </c>
      <c r="C213" s="89">
        <v>44653</v>
      </c>
      <c r="D213" s="90"/>
      <c r="E213" s="27"/>
      <c r="F213" s="90" t="s">
        <v>800</v>
      </c>
      <c r="G213" s="90" t="s">
        <v>348</v>
      </c>
      <c r="H213" s="27"/>
      <c r="I213" s="8"/>
      <c r="J213" s="9"/>
      <c r="K213" s="9"/>
      <c r="L213" s="9"/>
      <c r="M213" s="9"/>
      <c r="N213" s="9"/>
      <c r="O213" s="9"/>
      <c r="P213" s="92">
        <v>2107642</v>
      </c>
      <c r="Q213" s="28"/>
      <c r="V213" s="26"/>
    </row>
    <row r="214" spans="1:22" s="25" customFormat="1" ht="18" customHeight="1" x14ac:dyDescent="0.2">
      <c r="A214" s="88"/>
      <c r="B214" s="10" t="s">
        <v>454</v>
      </c>
      <c r="C214" s="89">
        <v>44655</v>
      </c>
      <c r="D214" s="90"/>
      <c r="E214" s="27"/>
      <c r="F214" s="90" t="s">
        <v>801</v>
      </c>
      <c r="G214" s="90" t="s">
        <v>392</v>
      </c>
      <c r="H214" s="27"/>
      <c r="I214" s="8"/>
      <c r="J214" s="9"/>
      <c r="K214" s="9"/>
      <c r="L214" s="9"/>
      <c r="M214" s="9"/>
      <c r="N214" s="9"/>
      <c r="O214" s="9"/>
      <c r="P214" s="92">
        <v>1357424</v>
      </c>
      <c r="Q214" s="28"/>
      <c r="V214" s="26"/>
    </row>
    <row r="215" spans="1:22" s="25" customFormat="1" ht="18" customHeight="1" x14ac:dyDescent="0.2">
      <c r="A215" s="88"/>
      <c r="B215" s="10" t="s">
        <v>454</v>
      </c>
      <c r="C215" s="89">
        <v>44655</v>
      </c>
      <c r="D215" s="91"/>
      <c r="E215" s="27"/>
      <c r="F215" s="91" t="s">
        <v>802</v>
      </c>
      <c r="G215" s="90" t="s">
        <v>58</v>
      </c>
      <c r="H215" s="27"/>
      <c r="I215" s="8"/>
      <c r="J215" s="9"/>
      <c r="K215" s="9"/>
      <c r="L215" s="9"/>
      <c r="M215" s="9"/>
      <c r="N215" s="9"/>
      <c r="O215" s="9"/>
      <c r="P215" s="92">
        <v>3554215</v>
      </c>
      <c r="Q215" s="28"/>
      <c r="V215" s="26"/>
    </row>
    <row r="216" spans="1:22" s="25" customFormat="1" ht="18" customHeight="1" x14ac:dyDescent="0.2">
      <c r="A216" s="88"/>
      <c r="B216" s="10" t="s">
        <v>454</v>
      </c>
      <c r="C216" s="89">
        <v>44659</v>
      </c>
      <c r="D216" s="90"/>
      <c r="E216" s="27"/>
      <c r="F216" s="90" t="s">
        <v>803</v>
      </c>
      <c r="G216" s="90" t="s">
        <v>812</v>
      </c>
      <c r="H216" s="27"/>
      <c r="I216" s="8"/>
      <c r="J216" s="9"/>
      <c r="K216" s="9"/>
      <c r="L216" s="9"/>
      <c r="M216" s="9"/>
      <c r="N216" s="9"/>
      <c r="O216" s="9"/>
      <c r="P216" s="92">
        <v>1479015</v>
      </c>
      <c r="Q216" s="28"/>
      <c r="V216" s="26"/>
    </row>
    <row r="217" spans="1:22" s="25" customFormat="1" ht="18" customHeight="1" x14ac:dyDescent="0.2">
      <c r="A217" s="88"/>
      <c r="B217" s="10" t="s">
        <v>454</v>
      </c>
      <c r="C217" s="89">
        <v>44663</v>
      </c>
      <c r="D217" s="91"/>
      <c r="E217" s="27"/>
      <c r="F217" s="91" t="s">
        <v>804</v>
      </c>
      <c r="G217" s="90" t="s">
        <v>806</v>
      </c>
      <c r="H217" s="27"/>
      <c r="I217" s="8"/>
      <c r="J217" s="9"/>
      <c r="K217" s="9"/>
      <c r="L217" s="9"/>
      <c r="M217" s="9"/>
      <c r="N217" s="9"/>
      <c r="O217" s="9"/>
      <c r="P217" s="92">
        <v>1487203</v>
      </c>
      <c r="Q217" s="28"/>
      <c r="V217" s="26"/>
    </row>
    <row r="218" spans="1:22" s="25" customFormat="1" ht="18" customHeight="1" x14ac:dyDescent="0.2">
      <c r="A218" s="88"/>
      <c r="B218" s="10" t="s">
        <v>454</v>
      </c>
      <c r="C218" s="89">
        <v>44664</v>
      </c>
      <c r="D218" s="91"/>
      <c r="E218" s="27"/>
      <c r="F218" s="91" t="s">
        <v>805</v>
      </c>
      <c r="G218" s="90" t="s">
        <v>813</v>
      </c>
      <c r="H218" s="27"/>
      <c r="I218" s="8"/>
      <c r="J218" s="9"/>
      <c r="K218" s="9"/>
      <c r="L218" s="9"/>
      <c r="M218" s="9"/>
      <c r="N218" s="9"/>
      <c r="O218" s="9"/>
      <c r="P218" s="92">
        <v>1303042</v>
      </c>
      <c r="Q218" s="28"/>
      <c r="V218" s="26"/>
    </row>
    <row r="219" spans="1:22" s="25" customFormat="1" ht="18" customHeight="1" outlineLevel="1" x14ac:dyDescent="0.2">
      <c r="B219" s="10" t="s">
        <v>454</v>
      </c>
      <c r="C219" s="11">
        <v>45839</v>
      </c>
      <c r="D219" s="10" t="s">
        <v>120</v>
      </c>
      <c r="E219" s="11">
        <v>45839</v>
      </c>
      <c r="F219" s="10" t="s">
        <v>86</v>
      </c>
      <c r="G219" s="10" t="s">
        <v>327</v>
      </c>
      <c r="H219" s="11">
        <v>45899</v>
      </c>
      <c r="I219" s="12">
        <v>60</v>
      </c>
      <c r="J219" s="13">
        <v>991320</v>
      </c>
      <c r="K219" s="13">
        <v>79306</v>
      </c>
      <c r="L219" s="13">
        <v>1070626</v>
      </c>
      <c r="M219" s="13">
        <v>0</v>
      </c>
      <c r="N219" s="13">
        <v>0</v>
      </c>
      <c r="O219" s="13">
        <v>0</v>
      </c>
      <c r="P219" s="13">
        <v>1070626</v>
      </c>
      <c r="Q219" s="14">
        <v>31</v>
      </c>
      <c r="R219" s="15" t="s">
        <v>247</v>
      </c>
      <c r="S219" s="15" t="s">
        <v>266</v>
      </c>
      <c r="T219" s="15" t="s">
        <v>102</v>
      </c>
      <c r="U219" s="106" t="s">
        <v>496</v>
      </c>
      <c r="V219" s="26"/>
    </row>
    <row r="220" spans="1:22" s="25" customFormat="1" ht="18" customHeight="1" outlineLevel="1" x14ac:dyDescent="0.2">
      <c r="B220" s="10" t="s">
        <v>454</v>
      </c>
      <c r="C220" s="11">
        <v>45840</v>
      </c>
      <c r="D220" s="10" t="s">
        <v>28</v>
      </c>
      <c r="E220" s="11">
        <v>45840</v>
      </c>
      <c r="F220" s="10" t="s">
        <v>490</v>
      </c>
      <c r="G220" s="10" t="s">
        <v>299</v>
      </c>
      <c r="H220" s="11">
        <v>45900</v>
      </c>
      <c r="I220" s="12">
        <v>60</v>
      </c>
      <c r="J220" s="13">
        <v>596964</v>
      </c>
      <c r="K220" s="13">
        <v>47757</v>
      </c>
      <c r="L220" s="13">
        <v>644721</v>
      </c>
      <c r="M220" s="13">
        <v>0</v>
      </c>
      <c r="N220" s="13">
        <v>0</v>
      </c>
      <c r="O220" s="13">
        <v>0</v>
      </c>
      <c r="P220" s="13">
        <v>644721</v>
      </c>
      <c r="Q220" s="14">
        <v>30</v>
      </c>
      <c r="R220" s="15" t="s">
        <v>471</v>
      </c>
      <c r="S220" s="15" t="s">
        <v>266</v>
      </c>
      <c r="T220" s="15" t="s">
        <v>102</v>
      </c>
      <c r="U220" s="106" t="s">
        <v>496</v>
      </c>
      <c r="V220" s="26"/>
    </row>
    <row r="221" spans="1:22" s="25" customFormat="1" ht="18" customHeight="1" outlineLevel="1" x14ac:dyDescent="0.2">
      <c r="B221" s="10" t="s">
        <v>454</v>
      </c>
      <c r="C221" s="11">
        <v>45841</v>
      </c>
      <c r="D221" s="10" t="s">
        <v>329</v>
      </c>
      <c r="E221" s="11">
        <v>45841</v>
      </c>
      <c r="F221" s="10" t="s">
        <v>349</v>
      </c>
      <c r="G221" s="10" t="s">
        <v>220</v>
      </c>
      <c r="H221" s="11">
        <v>45901</v>
      </c>
      <c r="I221" s="12">
        <v>60</v>
      </c>
      <c r="J221" s="13">
        <v>689685</v>
      </c>
      <c r="K221" s="13">
        <v>55175</v>
      </c>
      <c r="L221" s="13">
        <v>744860</v>
      </c>
      <c r="M221" s="13">
        <v>0</v>
      </c>
      <c r="N221" s="13">
        <v>0</v>
      </c>
      <c r="O221" s="13">
        <v>0</v>
      </c>
      <c r="P221" s="13">
        <f>744860-376565</f>
        <v>368295</v>
      </c>
      <c r="Q221" s="14">
        <v>29</v>
      </c>
      <c r="R221" s="15" t="s">
        <v>471</v>
      </c>
      <c r="S221" s="15" t="s">
        <v>266</v>
      </c>
      <c r="T221" s="15" t="s">
        <v>102</v>
      </c>
      <c r="U221" s="106" t="s">
        <v>496</v>
      </c>
      <c r="V221" s="26"/>
    </row>
    <row r="222" spans="1:22" s="25" customFormat="1" ht="77.099999999999994" customHeight="1" x14ac:dyDescent="0.2">
      <c r="A222" s="7" t="s">
        <v>430</v>
      </c>
      <c r="B222" s="26"/>
      <c r="C222" s="27"/>
      <c r="D222" s="26"/>
      <c r="E222" s="27"/>
      <c r="F222" s="26"/>
      <c r="G222" s="26"/>
      <c r="H222" s="27"/>
      <c r="I222" s="8">
        <v>0</v>
      </c>
      <c r="J222" s="9">
        <v>1756598</v>
      </c>
      <c r="K222" s="9">
        <v>140528</v>
      </c>
      <c r="L222" s="9">
        <v>1897126</v>
      </c>
      <c r="M222" s="9">
        <v>0</v>
      </c>
      <c r="N222" s="9">
        <v>0</v>
      </c>
      <c r="O222" s="9">
        <v>0</v>
      </c>
      <c r="P222" s="9">
        <f>SUM(P223:P224)</f>
        <v>3346953</v>
      </c>
      <c r="Q222" s="28"/>
      <c r="V222" s="110" t="s">
        <v>823</v>
      </c>
    </row>
    <row r="223" spans="1:22" s="25" customFormat="1" ht="18" customHeight="1" outlineLevel="1" x14ac:dyDescent="0.2">
      <c r="B223" s="10" t="s">
        <v>105</v>
      </c>
      <c r="C223" s="93">
        <v>45597</v>
      </c>
      <c r="D223" s="94" t="s">
        <v>817</v>
      </c>
      <c r="E223" s="93">
        <v>45597</v>
      </c>
      <c r="F223" s="94" t="s">
        <v>818</v>
      </c>
      <c r="G223" s="10" t="s">
        <v>200</v>
      </c>
      <c r="H223" s="11"/>
      <c r="I223" s="12"/>
      <c r="J223" s="13">
        <v>1756598</v>
      </c>
      <c r="K223" s="13">
        <v>140528</v>
      </c>
      <c r="L223" s="13">
        <v>1897126</v>
      </c>
      <c r="M223" s="13">
        <v>0</v>
      </c>
      <c r="N223" s="13">
        <v>0</v>
      </c>
      <c r="O223" s="13">
        <v>0</v>
      </c>
      <c r="P223" s="95">
        <v>1272130</v>
      </c>
      <c r="Q223" s="14"/>
      <c r="R223" s="15"/>
      <c r="S223" s="15" t="s">
        <v>266</v>
      </c>
      <c r="T223" s="15" t="s">
        <v>371</v>
      </c>
      <c r="U223" s="106" t="s">
        <v>496</v>
      </c>
      <c r="V223" s="10"/>
    </row>
    <row r="224" spans="1:22" s="25" customFormat="1" ht="18" customHeight="1" outlineLevel="1" x14ac:dyDescent="0.2">
      <c r="B224" s="10" t="s">
        <v>105</v>
      </c>
      <c r="C224" s="93">
        <v>45415</v>
      </c>
      <c r="D224" s="96" t="s">
        <v>819</v>
      </c>
      <c r="E224" s="93">
        <v>45415</v>
      </c>
      <c r="F224" s="96" t="s">
        <v>820</v>
      </c>
      <c r="G224" s="10" t="s">
        <v>200</v>
      </c>
      <c r="H224" s="11"/>
      <c r="I224" s="12"/>
      <c r="J224" s="13">
        <v>1756598</v>
      </c>
      <c r="K224" s="13">
        <v>140528</v>
      </c>
      <c r="L224" s="13">
        <v>1897126</v>
      </c>
      <c r="M224" s="13">
        <v>0</v>
      </c>
      <c r="N224" s="13">
        <v>0</v>
      </c>
      <c r="O224" s="13">
        <v>0</v>
      </c>
      <c r="P224" s="97">
        <v>2074823</v>
      </c>
      <c r="Q224" s="14"/>
      <c r="R224" s="15"/>
      <c r="S224" s="15" t="s">
        <v>266</v>
      </c>
      <c r="T224" s="15" t="s">
        <v>371</v>
      </c>
      <c r="U224" s="106" t="s">
        <v>496</v>
      </c>
      <c r="V224" s="10"/>
    </row>
    <row r="225" spans="1:22" s="25" customFormat="1" ht="18" customHeight="1" x14ac:dyDescent="0.2">
      <c r="A225" s="7" t="s">
        <v>437</v>
      </c>
      <c r="B225" s="26"/>
      <c r="C225" s="27"/>
      <c r="D225" s="26"/>
      <c r="E225" s="27"/>
      <c r="F225" s="26"/>
      <c r="G225" s="26"/>
      <c r="H225" s="27"/>
      <c r="I225" s="8">
        <v>0</v>
      </c>
      <c r="J225" s="9">
        <v>112429561</v>
      </c>
      <c r="K225" s="9">
        <v>7302129</v>
      </c>
      <c r="L225" s="9">
        <v>119731690</v>
      </c>
      <c r="M225" s="9">
        <v>0</v>
      </c>
      <c r="N225" s="9">
        <v>0</v>
      </c>
      <c r="O225" s="9">
        <v>0</v>
      </c>
      <c r="P225" s="9">
        <f>SUM(P226:P240)</f>
        <v>17018406</v>
      </c>
      <c r="Q225" s="28"/>
      <c r="V225" s="26"/>
    </row>
    <row r="226" spans="1:22" s="25" customFormat="1" ht="18" customHeight="1" outlineLevel="1" x14ac:dyDescent="0.2">
      <c r="B226" s="10" t="s">
        <v>407</v>
      </c>
      <c r="C226" s="11">
        <v>45875</v>
      </c>
      <c r="D226" s="10" t="s">
        <v>222</v>
      </c>
      <c r="E226" s="11">
        <v>45875</v>
      </c>
      <c r="F226" s="10" t="s">
        <v>10</v>
      </c>
      <c r="G226" s="10" t="s">
        <v>117</v>
      </c>
      <c r="H226" s="11"/>
      <c r="I226" s="12"/>
      <c r="J226" s="13">
        <v>533940</v>
      </c>
      <c r="K226" s="13">
        <v>42715</v>
      </c>
      <c r="L226" s="13">
        <v>576655</v>
      </c>
      <c r="M226" s="13">
        <v>0</v>
      </c>
      <c r="N226" s="13">
        <v>0</v>
      </c>
      <c r="O226" s="13">
        <v>0</v>
      </c>
      <c r="P226" s="13">
        <v>576655</v>
      </c>
      <c r="Q226" s="14"/>
      <c r="R226" s="15"/>
      <c r="S226" s="15" t="s">
        <v>266</v>
      </c>
      <c r="T226" s="15" t="s">
        <v>526</v>
      </c>
      <c r="U226" s="106" t="s">
        <v>496</v>
      </c>
      <c r="V226" s="26"/>
    </row>
    <row r="227" spans="1:22" s="25" customFormat="1" ht="18" customHeight="1" outlineLevel="1" x14ac:dyDescent="0.2">
      <c r="B227" s="10" t="s">
        <v>407</v>
      </c>
      <c r="C227" s="11">
        <v>45875</v>
      </c>
      <c r="D227" s="10" t="s">
        <v>119</v>
      </c>
      <c r="E227" s="11">
        <v>45875</v>
      </c>
      <c r="F227" s="10" t="s">
        <v>17</v>
      </c>
      <c r="G227" s="10" t="s">
        <v>211</v>
      </c>
      <c r="H227" s="11"/>
      <c r="I227" s="12"/>
      <c r="J227" s="13">
        <v>946228</v>
      </c>
      <c r="K227" s="13">
        <v>75698</v>
      </c>
      <c r="L227" s="13">
        <v>1021926</v>
      </c>
      <c r="M227" s="13">
        <v>0</v>
      </c>
      <c r="N227" s="13">
        <v>0</v>
      </c>
      <c r="O227" s="13">
        <v>0</v>
      </c>
      <c r="P227" s="13">
        <v>1021926</v>
      </c>
      <c r="Q227" s="14"/>
      <c r="R227" s="15"/>
      <c r="S227" s="15" t="s">
        <v>266</v>
      </c>
      <c r="T227" s="15" t="s">
        <v>526</v>
      </c>
      <c r="U227" s="106" t="s">
        <v>496</v>
      </c>
      <c r="V227" s="26"/>
    </row>
    <row r="228" spans="1:22" s="25" customFormat="1" ht="18" customHeight="1" outlineLevel="1" x14ac:dyDescent="0.2">
      <c r="B228" s="10" t="s">
        <v>407</v>
      </c>
      <c r="C228" s="11">
        <v>45876</v>
      </c>
      <c r="D228" s="10" t="s">
        <v>479</v>
      </c>
      <c r="E228" s="11">
        <v>45876</v>
      </c>
      <c r="F228" s="10" t="s">
        <v>340</v>
      </c>
      <c r="G228" s="10" t="s">
        <v>146</v>
      </c>
      <c r="H228" s="11"/>
      <c r="I228" s="12"/>
      <c r="J228" s="13">
        <v>895913</v>
      </c>
      <c r="K228" s="13">
        <v>71673</v>
      </c>
      <c r="L228" s="13">
        <v>967586</v>
      </c>
      <c r="M228" s="13">
        <v>0</v>
      </c>
      <c r="N228" s="13">
        <v>0</v>
      </c>
      <c r="O228" s="13">
        <v>0</v>
      </c>
      <c r="P228" s="13">
        <v>967586</v>
      </c>
      <c r="Q228" s="14"/>
      <c r="R228" s="15"/>
      <c r="S228" s="15" t="s">
        <v>266</v>
      </c>
      <c r="T228" s="15" t="s">
        <v>102</v>
      </c>
      <c r="U228" s="106" t="s">
        <v>496</v>
      </c>
      <c r="V228" s="26"/>
    </row>
    <row r="229" spans="1:22" s="25" customFormat="1" ht="18" customHeight="1" outlineLevel="1" x14ac:dyDescent="0.2">
      <c r="B229" s="10" t="s">
        <v>407</v>
      </c>
      <c r="C229" s="11">
        <v>45881</v>
      </c>
      <c r="D229" s="10" t="s">
        <v>401</v>
      </c>
      <c r="E229" s="11">
        <v>45881</v>
      </c>
      <c r="F229" s="10" t="s">
        <v>343</v>
      </c>
      <c r="G229" s="10" t="s">
        <v>491</v>
      </c>
      <c r="H229" s="11"/>
      <c r="I229" s="12"/>
      <c r="J229" s="13">
        <v>740084</v>
      </c>
      <c r="K229" s="13">
        <v>59207</v>
      </c>
      <c r="L229" s="13">
        <v>799291</v>
      </c>
      <c r="M229" s="13">
        <v>0</v>
      </c>
      <c r="N229" s="13">
        <v>0</v>
      </c>
      <c r="O229" s="13">
        <v>0</v>
      </c>
      <c r="P229" s="13">
        <v>799291</v>
      </c>
      <c r="Q229" s="14"/>
      <c r="R229" s="15"/>
      <c r="S229" s="15" t="s">
        <v>266</v>
      </c>
      <c r="T229" s="15" t="s">
        <v>102</v>
      </c>
      <c r="U229" s="106" t="s">
        <v>496</v>
      </c>
      <c r="V229" s="26"/>
    </row>
    <row r="230" spans="1:22" s="25" customFormat="1" ht="18" customHeight="1" outlineLevel="1" x14ac:dyDescent="0.2">
      <c r="B230" s="10" t="s">
        <v>407</v>
      </c>
      <c r="C230" s="11">
        <v>45889</v>
      </c>
      <c r="D230" s="10" t="s">
        <v>77</v>
      </c>
      <c r="E230" s="11">
        <v>45889</v>
      </c>
      <c r="F230" s="10" t="s">
        <v>391</v>
      </c>
      <c r="G230" s="10" t="s">
        <v>180</v>
      </c>
      <c r="H230" s="11"/>
      <c r="I230" s="12"/>
      <c r="J230" s="13">
        <v>387078</v>
      </c>
      <c r="K230" s="13">
        <v>30966</v>
      </c>
      <c r="L230" s="13">
        <v>418044</v>
      </c>
      <c r="M230" s="13">
        <v>0</v>
      </c>
      <c r="N230" s="13">
        <v>0</v>
      </c>
      <c r="O230" s="13">
        <v>0</v>
      </c>
      <c r="P230" s="13">
        <v>418044</v>
      </c>
      <c r="Q230" s="14"/>
      <c r="R230" s="15"/>
      <c r="S230" s="15" t="s">
        <v>266</v>
      </c>
      <c r="T230" s="15" t="s">
        <v>102</v>
      </c>
      <c r="U230" s="106" t="s">
        <v>496</v>
      </c>
      <c r="V230" s="26"/>
    </row>
    <row r="231" spans="1:22" s="25" customFormat="1" ht="18" customHeight="1" outlineLevel="1" x14ac:dyDescent="0.2">
      <c r="B231" s="10" t="s">
        <v>407</v>
      </c>
      <c r="C231" s="11">
        <v>45892</v>
      </c>
      <c r="D231" s="10" t="s">
        <v>566</v>
      </c>
      <c r="E231" s="11">
        <v>45892</v>
      </c>
      <c r="F231" s="10" t="s">
        <v>516</v>
      </c>
      <c r="G231" s="10" t="s">
        <v>22</v>
      </c>
      <c r="H231" s="11"/>
      <c r="I231" s="12"/>
      <c r="J231" s="13">
        <v>1431676</v>
      </c>
      <c r="K231" s="13">
        <v>114534</v>
      </c>
      <c r="L231" s="13">
        <v>1546210</v>
      </c>
      <c r="M231" s="13">
        <v>0</v>
      </c>
      <c r="N231" s="13">
        <v>0</v>
      </c>
      <c r="O231" s="13">
        <v>0</v>
      </c>
      <c r="P231" s="13">
        <v>1546210</v>
      </c>
      <c r="Q231" s="14"/>
      <c r="R231" s="15"/>
      <c r="S231" s="15" t="s">
        <v>266</v>
      </c>
      <c r="T231" s="15" t="s">
        <v>102</v>
      </c>
      <c r="U231" s="106" t="s">
        <v>496</v>
      </c>
      <c r="V231" s="26"/>
    </row>
    <row r="232" spans="1:22" s="25" customFormat="1" ht="18" customHeight="1" outlineLevel="1" x14ac:dyDescent="0.2">
      <c r="B232" s="10" t="s">
        <v>407</v>
      </c>
      <c r="C232" s="11">
        <v>45897</v>
      </c>
      <c r="D232" s="10" t="s">
        <v>245</v>
      </c>
      <c r="E232" s="11">
        <v>45897</v>
      </c>
      <c r="F232" s="10" t="s">
        <v>229</v>
      </c>
      <c r="G232" s="10" t="s">
        <v>3</v>
      </c>
      <c r="H232" s="11"/>
      <c r="I232" s="12"/>
      <c r="J232" s="13">
        <v>3547800</v>
      </c>
      <c r="K232" s="13">
        <v>283824</v>
      </c>
      <c r="L232" s="13">
        <v>3831624</v>
      </c>
      <c r="M232" s="13">
        <v>0</v>
      </c>
      <c r="N232" s="13">
        <v>0</v>
      </c>
      <c r="O232" s="13">
        <v>0</v>
      </c>
      <c r="P232" s="13">
        <v>3831624</v>
      </c>
      <c r="Q232" s="14"/>
      <c r="R232" s="15"/>
      <c r="S232" s="15" t="s">
        <v>266</v>
      </c>
      <c r="T232" s="15" t="s">
        <v>102</v>
      </c>
      <c r="U232" s="106" t="s">
        <v>496</v>
      </c>
      <c r="V232" s="26"/>
    </row>
    <row r="233" spans="1:22" s="25" customFormat="1" ht="18" customHeight="1" outlineLevel="1" x14ac:dyDescent="0.2">
      <c r="B233" s="10" t="s">
        <v>407</v>
      </c>
      <c r="C233" s="11">
        <v>45898</v>
      </c>
      <c r="D233" s="10" t="s">
        <v>25</v>
      </c>
      <c r="E233" s="11">
        <v>45898</v>
      </c>
      <c r="F233" s="10" t="s">
        <v>565</v>
      </c>
      <c r="G233" s="10" t="s">
        <v>235</v>
      </c>
      <c r="H233" s="11"/>
      <c r="I233" s="12"/>
      <c r="J233" s="13">
        <v>736397</v>
      </c>
      <c r="K233" s="13">
        <v>58912</v>
      </c>
      <c r="L233" s="13">
        <v>795309</v>
      </c>
      <c r="M233" s="13">
        <v>0</v>
      </c>
      <c r="N233" s="13">
        <v>0</v>
      </c>
      <c r="O233" s="13">
        <v>0</v>
      </c>
      <c r="P233" s="13">
        <v>795309</v>
      </c>
      <c r="Q233" s="14"/>
      <c r="R233" s="15"/>
      <c r="S233" s="15" t="s">
        <v>266</v>
      </c>
      <c r="T233" s="15" t="s">
        <v>526</v>
      </c>
      <c r="U233" s="106" t="s">
        <v>496</v>
      </c>
      <c r="V233" s="26"/>
    </row>
    <row r="234" spans="1:22" s="25" customFormat="1" ht="18" customHeight="1" outlineLevel="1" x14ac:dyDescent="0.2">
      <c r="B234" s="10" t="s">
        <v>407</v>
      </c>
      <c r="C234" s="11">
        <v>45899</v>
      </c>
      <c r="D234" s="10" t="s">
        <v>519</v>
      </c>
      <c r="E234" s="11">
        <v>45899</v>
      </c>
      <c r="F234" s="10" t="s">
        <v>18</v>
      </c>
      <c r="G234" s="10" t="s">
        <v>36</v>
      </c>
      <c r="H234" s="11"/>
      <c r="I234" s="12"/>
      <c r="J234" s="13">
        <v>933672</v>
      </c>
      <c r="K234" s="13">
        <v>74694</v>
      </c>
      <c r="L234" s="13">
        <v>1008366</v>
      </c>
      <c r="M234" s="13">
        <v>0</v>
      </c>
      <c r="N234" s="13">
        <v>0</v>
      </c>
      <c r="O234" s="13">
        <v>0</v>
      </c>
      <c r="P234" s="13">
        <v>1008366</v>
      </c>
      <c r="Q234" s="14"/>
      <c r="R234" s="15"/>
      <c r="S234" s="15" t="s">
        <v>266</v>
      </c>
      <c r="T234" s="15" t="s">
        <v>102</v>
      </c>
      <c r="U234" s="106" t="s">
        <v>496</v>
      </c>
      <c r="V234" s="26"/>
    </row>
    <row r="235" spans="1:22" s="25" customFormat="1" ht="18" customHeight="1" outlineLevel="1" x14ac:dyDescent="0.2">
      <c r="B235" s="10" t="s">
        <v>407</v>
      </c>
      <c r="C235" s="11">
        <v>45903</v>
      </c>
      <c r="D235" s="10" t="s">
        <v>529</v>
      </c>
      <c r="E235" s="11">
        <v>45903</v>
      </c>
      <c r="F235" s="10" t="s">
        <v>567</v>
      </c>
      <c r="G235" s="10" t="s">
        <v>409</v>
      </c>
      <c r="H235" s="11"/>
      <c r="I235" s="12"/>
      <c r="J235" s="13">
        <v>985225</v>
      </c>
      <c r="K235" s="13">
        <v>78818</v>
      </c>
      <c r="L235" s="13">
        <v>1064043</v>
      </c>
      <c r="M235" s="13">
        <v>0</v>
      </c>
      <c r="N235" s="13">
        <v>0</v>
      </c>
      <c r="O235" s="13">
        <v>0</v>
      </c>
      <c r="P235" s="13">
        <v>1064043</v>
      </c>
      <c r="Q235" s="14"/>
      <c r="R235" s="15"/>
      <c r="S235" s="15" t="s">
        <v>266</v>
      </c>
      <c r="T235" s="15" t="s">
        <v>102</v>
      </c>
      <c r="U235" s="106" t="s">
        <v>496</v>
      </c>
      <c r="V235" s="26"/>
    </row>
    <row r="236" spans="1:22" s="25" customFormat="1" ht="18" customHeight="1" outlineLevel="1" x14ac:dyDescent="0.2">
      <c r="B236" s="10" t="s">
        <v>407</v>
      </c>
      <c r="C236" s="11">
        <v>45912</v>
      </c>
      <c r="D236" s="10" t="s">
        <v>38</v>
      </c>
      <c r="E236" s="11">
        <v>45912</v>
      </c>
      <c r="F236" s="10" t="s">
        <v>512</v>
      </c>
      <c r="G236" s="10" t="s">
        <v>261</v>
      </c>
      <c r="H236" s="11"/>
      <c r="I236" s="12"/>
      <c r="J236" s="13">
        <v>1297370</v>
      </c>
      <c r="K236" s="13">
        <v>103790</v>
      </c>
      <c r="L236" s="13">
        <v>1401160</v>
      </c>
      <c r="M236" s="13">
        <v>0</v>
      </c>
      <c r="N236" s="13">
        <v>0</v>
      </c>
      <c r="O236" s="13">
        <v>0</v>
      </c>
      <c r="P236" s="13">
        <v>1401160</v>
      </c>
      <c r="Q236" s="14"/>
      <c r="R236" s="15"/>
      <c r="S236" s="15" t="s">
        <v>266</v>
      </c>
      <c r="T236" s="15" t="s">
        <v>102</v>
      </c>
      <c r="U236" s="106" t="s">
        <v>496</v>
      </c>
      <c r="V236" s="26"/>
    </row>
    <row r="237" spans="1:22" s="25" customFormat="1" ht="18" customHeight="1" outlineLevel="1" x14ac:dyDescent="0.2">
      <c r="B237" s="10" t="s">
        <v>407</v>
      </c>
      <c r="C237" s="11">
        <v>45915</v>
      </c>
      <c r="D237" s="10" t="s">
        <v>78</v>
      </c>
      <c r="E237" s="11">
        <v>45915</v>
      </c>
      <c r="F237" s="10" t="s">
        <v>351</v>
      </c>
      <c r="G237" s="10" t="s">
        <v>375</v>
      </c>
      <c r="H237" s="11"/>
      <c r="I237" s="12"/>
      <c r="J237" s="13">
        <v>533940</v>
      </c>
      <c r="K237" s="13">
        <v>42715</v>
      </c>
      <c r="L237" s="13">
        <v>576655</v>
      </c>
      <c r="M237" s="13">
        <v>0</v>
      </c>
      <c r="N237" s="13">
        <v>0</v>
      </c>
      <c r="O237" s="13">
        <v>0</v>
      </c>
      <c r="P237" s="13">
        <v>576655</v>
      </c>
      <c r="Q237" s="14"/>
      <c r="R237" s="15"/>
      <c r="S237" s="15" t="s">
        <v>266</v>
      </c>
      <c r="T237" s="15" t="s">
        <v>526</v>
      </c>
      <c r="U237" s="106" t="s">
        <v>496</v>
      </c>
      <c r="V237" s="26"/>
    </row>
    <row r="238" spans="1:22" s="25" customFormat="1" ht="18" customHeight="1" outlineLevel="1" x14ac:dyDescent="0.2">
      <c r="B238" s="10" t="s">
        <v>407</v>
      </c>
      <c r="C238" s="11">
        <v>45920</v>
      </c>
      <c r="D238" s="10" t="s">
        <v>122</v>
      </c>
      <c r="E238" s="11">
        <v>45920</v>
      </c>
      <c r="F238" s="10" t="s">
        <v>125</v>
      </c>
      <c r="G238" s="10" t="s">
        <v>139</v>
      </c>
      <c r="H238" s="11"/>
      <c r="I238" s="12"/>
      <c r="J238" s="13">
        <v>751006</v>
      </c>
      <c r="K238" s="13">
        <v>60080</v>
      </c>
      <c r="L238" s="13">
        <v>811086</v>
      </c>
      <c r="M238" s="13">
        <v>0</v>
      </c>
      <c r="N238" s="13">
        <v>0</v>
      </c>
      <c r="O238" s="13">
        <v>0</v>
      </c>
      <c r="P238" s="13">
        <v>811086</v>
      </c>
      <c r="Q238" s="14"/>
      <c r="R238" s="15"/>
      <c r="S238" s="15" t="s">
        <v>266</v>
      </c>
      <c r="T238" s="15" t="s">
        <v>102</v>
      </c>
      <c r="U238" s="106" t="s">
        <v>496</v>
      </c>
      <c r="V238" s="26"/>
    </row>
    <row r="239" spans="1:22" s="25" customFormat="1" ht="18" customHeight="1" outlineLevel="1" x14ac:dyDescent="0.2">
      <c r="B239" s="10" t="s">
        <v>407</v>
      </c>
      <c r="C239" s="11">
        <v>45925</v>
      </c>
      <c r="D239" s="10" t="s">
        <v>88</v>
      </c>
      <c r="E239" s="11">
        <v>45925</v>
      </c>
      <c r="F239" s="10" t="s">
        <v>386</v>
      </c>
      <c r="G239" s="10" t="s">
        <v>427</v>
      </c>
      <c r="H239" s="11"/>
      <c r="I239" s="12"/>
      <c r="J239" s="13">
        <v>878209</v>
      </c>
      <c r="K239" s="13">
        <v>70257</v>
      </c>
      <c r="L239" s="13">
        <v>948466</v>
      </c>
      <c r="M239" s="13">
        <v>0</v>
      </c>
      <c r="N239" s="13">
        <v>0</v>
      </c>
      <c r="O239" s="13">
        <v>0</v>
      </c>
      <c r="P239" s="13">
        <v>948466</v>
      </c>
      <c r="Q239" s="14"/>
      <c r="R239" s="15"/>
      <c r="S239" s="15" t="s">
        <v>266</v>
      </c>
      <c r="T239" s="15" t="s">
        <v>102</v>
      </c>
      <c r="U239" s="106" t="s">
        <v>496</v>
      </c>
      <c r="V239" s="26"/>
    </row>
    <row r="240" spans="1:22" s="25" customFormat="1" ht="18" customHeight="1" outlineLevel="1" x14ac:dyDescent="0.2">
      <c r="B240" s="10" t="s">
        <v>407</v>
      </c>
      <c r="C240" s="11">
        <v>45926</v>
      </c>
      <c r="D240" s="10" t="s">
        <v>85</v>
      </c>
      <c r="E240" s="11">
        <v>45926</v>
      </c>
      <c r="F240" s="10" t="s">
        <v>244</v>
      </c>
      <c r="G240" s="10" t="s">
        <v>553</v>
      </c>
      <c r="H240" s="11"/>
      <c r="I240" s="12"/>
      <c r="J240" s="13">
        <v>1159245</v>
      </c>
      <c r="K240" s="13">
        <v>92740</v>
      </c>
      <c r="L240" s="13">
        <v>1251985</v>
      </c>
      <c r="M240" s="13">
        <v>0</v>
      </c>
      <c r="N240" s="13">
        <v>0</v>
      </c>
      <c r="O240" s="13">
        <v>0</v>
      </c>
      <c r="P240" s="13">
        <v>1251985</v>
      </c>
      <c r="Q240" s="14"/>
      <c r="R240" s="15"/>
      <c r="S240" s="15" t="s">
        <v>266</v>
      </c>
      <c r="T240" s="15" t="s">
        <v>102</v>
      </c>
      <c r="U240" s="106" t="s">
        <v>496</v>
      </c>
      <c r="V240" s="26"/>
    </row>
    <row r="241" spans="1:22" s="25" customFormat="1" ht="18" customHeight="1" x14ac:dyDescent="0.2">
      <c r="A241" s="7" t="s">
        <v>325</v>
      </c>
      <c r="B241" s="26"/>
      <c r="C241" s="27"/>
      <c r="D241" s="26"/>
      <c r="E241" s="27"/>
      <c r="F241" s="26"/>
      <c r="G241" s="26"/>
      <c r="H241" s="27"/>
      <c r="I241" s="8">
        <v>0</v>
      </c>
      <c r="J241" s="9">
        <v>12927350</v>
      </c>
      <c r="K241" s="9">
        <v>705639</v>
      </c>
      <c r="L241" s="9">
        <v>13632989</v>
      </c>
      <c r="M241" s="9">
        <v>0</v>
      </c>
      <c r="N241" s="9">
        <v>0</v>
      </c>
      <c r="O241" s="9">
        <v>0</v>
      </c>
      <c r="P241" s="9">
        <f>SUM(P242:P243)</f>
        <v>1739469</v>
      </c>
      <c r="Q241" s="28"/>
      <c r="V241" s="26"/>
    </row>
    <row r="242" spans="1:22" s="25" customFormat="1" ht="18" customHeight="1" outlineLevel="1" x14ac:dyDescent="0.2">
      <c r="B242" s="10" t="s">
        <v>161</v>
      </c>
      <c r="C242" s="11">
        <v>45883</v>
      </c>
      <c r="D242" s="10" t="s">
        <v>477</v>
      </c>
      <c r="E242" s="11">
        <v>45883</v>
      </c>
      <c r="F242" s="10" t="s">
        <v>27</v>
      </c>
      <c r="G242" s="10" t="s">
        <v>360</v>
      </c>
      <c r="H242" s="11"/>
      <c r="I242" s="12"/>
      <c r="J242" s="13">
        <v>1239779</v>
      </c>
      <c r="K242" s="13">
        <v>99182</v>
      </c>
      <c r="L242" s="13">
        <v>1338961</v>
      </c>
      <c r="M242" s="13">
        <v>0</v>
      </c>
      <c r="N242" s="13">
        <v>0</v>
      </c>
      <c r="O242" s="13">
        <v>0</v>
      </c>
      <c r="P242" s="13">
        <v>712125</v>
      </c>
      <c r="Q242" s="14"/>
      <c r="R242" s="15"/>
      <c r="S242" s="15" t="s">
        <v>266</v>
      </c>
      <c r="T242" s="15" t="s">
        <v>64</v>
      </c>
      <c r="U242" s="106" t="s">
        <v>2</v>
      </c>
      <c r="V242" s="26"/>
    </row>
    <row r="243" spans="1:22" s="25" customFormat="1" ht="18" customHeight="1" outlineLevel="1" x14ac:dyDescent="0.2">
      <c r="B243" s="10" t="s">
        <v>161</v>
      </c>
      <c r="C243" s="11">
        <v>45906</v>
      </c>
      <c r="D243" s="10" t="s">
        <v>20</v>
      </c>
      <c r="E243" s="11">
        <v>45906</v>
      </c>
      <c r="F243" s="10" t="s">
        <v>450</v>
      </c>
      <c r="G243" s="10" t="s">
        <v>532</v>
      </c>
      <c r="H243" s="11"/>
      <c r="I243" s="12"/>
      <c r="J243" s="13">
        <v>951244</v>
      </c>
      <c r="K243" s="13">
        <v>76100</v>
      </c>
      <c r="L243" s="13">
        <v>1027344</v>
      </c>
      <c r="M243" s="13">
        <v>0</v>
      </c>
      <c r="N243" s="13">
        <v>0</v>
      </c>
      <c r="O243" s="13">
        <v>0</v>
      </c>
      <c r="P243" s="13">
        <v>1027344</v>
      </c>
      <c r="Q243" s="14"/>
      <c r="R243" s="15"/>
      <c r="S243" s="15" t="s">
        <v>266</v>
      </c>
      <c r="T243" s="15" t="s">
        <v>514</v>
      </c>
      <c r="U243" s="106" t="s">
        <v>2</v>
      </c>
      <c r="V243" s="26"/>
    </row>
    <row r="244" spans="1:22" s="25" customFormat="1" ht="18" customHeight="1" x14ac:dyDescent="0.2">
      <c r="A244" s="7" t="s">
        <v>14</v>
      </c>
      <c r="B244" s="26"/>
      <c r="C244" s="27"/>
      <c r="D244" s="26"/>
      <c r="E244" s="27"/>
      <c r="F244" s="26"/>
      <c r="G244" s="26"/>
      <c r="H244" s="27"/>
      <c r="I244" s="8">
        <v>1380</v>
      </c>
      <c r="J244" s="9">
        <v>51648986</v>
      </c>
      <c r="K244" s="9">
        <v>3391242</v>
      </c>
      <c r="L244" s="9">
        <v>55040228</v>
      </c>
      <c r="M244" s="9">
        <v>0</v>
      </c>
      <c r="N244" s="9">
        <v>0</v>
      </c>
      <c r="O244" s="9">
        <v>0</v>
      </c>
      <c r="P244" s="9">
        <f>SUM(P245:P262)</f>
        <v>27480567</v>
      </c>
      <c r="Q244" s="28"/>
      <c r="V244" s="26"/>
    </row>
    <row r="245" spans="1:22" s="25" customFormat="1" ht="18" customHeight="1" outlineLevel="1" x14ac:dyDescent="0.2">
      <c r="B245" s="10" t="s">
        <v>215</v>
      </c>
      <c r="C245" s="11">
        <v>45749</v>
      </c>
      <c r="D245" s="10" t="s">
        <v>290</v>
      </c>
      <c r="E245" s="11">
        <v>45749</v>
      </c>
      <c r="F245" s="10" t="s">
        <v>224</v>
      </c>
      <c r="G245" s="10" t="s">
        <v>63</v>
      </c>
      <c r="H245" s="11">
        <v>45809</v>
      </c>
      <c r="I245" s="12">
        <v>60</v>
      </c>
      <c r="J245" s="13">
        <v>1775990</v>
      </c>
      <c r="K245" s="13">
        <v>142079</v>
      </c>
      <c r="L245" s="13">
        <v>1918069</v>
      </c>
      <c r="M245" s="13">
        <v>0</v>
      </c>
      <c r="N245" s="13">
        <v>0</v>
      </c>
      <c r="O245" s="13">
        <v>0</v>
      </c>
      <c r="P245" s="13">
        <f>1918069-274788</f>
        <v>1643281</v>
      </c>
      <c r="Q245" s="14">
        <v>121</v>
      </c>
      <c r="R245" s="15" t="s">
        <v>467</v>
      </c>
      <c r="S245" s="15" t="s">
        <v>266</v>
      </c>
      <c r="T245" s="15" t="s">
        <v>538</v>
      </c>
      <c r="U245" s="106" t="s">
        <v>2</v>
      </c>
      <c r="V245" s="26"/>
    </row>
    <row r="246" spans="1:22" s="25" customFormat="1" ht="18" customHeight="1" outlineLevel="1" x14ac:dyDescent="0.2">
      <c r="B246" s="10" t="s">
        <v>215</v>
      </c>
      <c r="C246" s="11">
        <v>45756</v>
      </c>
      <c r="D246" s="10" t="s">
        <v>536</v>
      </c>
      <c r="E246" s="11">
        <v>45756</v>
      </c>
      <c r="F246" s="10" t="s">
        <v>91</v>
      </c>
      <c r="G246" s="10" t="s">
        <v>509</v>
      </c>
      <c r="H246" s="11">
        <v>45816</v>
      </c>
      <c r="I246" s="12">
        <v>60</v>
      </c>
      <c r="J246" s="13">
        <v>1617125</v>
      </c>
      <c r="K246" s="13">
        <v>129370</v>
      </c>
      <c r="L246" s="13">
        <v>1746495</v>
      </c>
      <c r="M246" s="13">
        <v>0</v>
      </c>
      <c r="N246" s="13">
        <v>0</v>
      </c>
      <c r="O246" s="13">
        <v>0</v>
      </c>
      <c r="P246" s="13">
        <v>1746495</v>
      </c>
      <c r="Q246" s="14">
        <v>114</v>
      </c>
      <c r="R246" s="15" t="s">
        <v>104</v>
      </c>
      <c r="S246" s="15" t="s">
        <v>266</v>
      </c>
      <c r="T246" s="15" t="s">
        <v>538</v>
      </c>
      <c r="U246" s="106" t="s">
        <v>2</v>
      </c>
      <c r="V246" s="26"/>
    </row>
    <row r="247" spans="1:22" s="25" customFormat="1" ht="18" customHeight="1" outlineLevel="1" x14ac:dyDescent="0.2">
      <c r="B247" s="10" t="s">
        <v>215</v>
      </c>
      <c r="C247" s="11">
        <v>45756</v>
      </c>
      <c r="D247" s="10" t="s">
        <v>30</v>
      </c>
      <c r="E247" s="11">
        <v>45756</v>
      </c>
      <c r="F247" s="10" t="s">
        <v>157</v>
      </c>
      <c r="G247" s="10" t="s">
        <v>124</v>
      </c>
      <c r="H247" s="11">
        <v>45816</v>
      </c>
      <c r="I247" s="12">
        <v>60</v>
      </c>
      <c r="J247" s="13">
        <v>817554</v>
      </c>
      <c r="K247" s="13">
        <v>65404</v>
      </c>
      <c r="L247" s="13">
        <v>882958</v>
      </c>
      <c r="M247" s="13">
        <v>0</v>
      </c>
      <c r="N247" s="13">
        <v>0</v>
      </c>
      <c r="O247" s="13">
        <v>0</v>
      </c>
      <c r="P247" s="13">
        <v>882958</v>
      </c>
      <c r="Q247" s="14">
        <v>114</v>
      </c>
      <c r="R247" s="15" t="s">
        <v>104</v>
      </c>
      <c r="S247" s="15" t="s">
        <v>266</v>
      </c>
      <c r="T247" s="15" t="s">
        <v>538</v>
      </c>
      <c r="U247" s="106" t="s">
        <v>2</v>
      </c>
      <c r="V247" s="26"/>
    </row>
    <row r="248" spans="1:22" s="25" customFormat="1" ht="18" customHeight="1" outlineLevel="1" x14ac:dyDescent="0.2">
      <c r="B248" s="10" t="s">
        <v>215</v>
      </c>
      <c r="C248" s="11">
        <v>45784</v>
      </c>
      <c r="D248" s="10" t="s">
        <v>109</v>
      </c>
      <c r="E248" s="11">
        <v>45784</v>
      </c>
      <c r="F248" s="10" t="s">
        <v>420</v>
      </c>
      <c r="G248" s="10" t="s">
        <v>509</v>
      </c>
      <c r="H248" s="11">
        <v>45844</v>
      </c>
      <c r="I248" s="12">
        <v>60</v>
      </c>
      <c r="J248" s="13">
        <v>692790</v>
      </c>
      <c r="K248" s="13">
        <v>55423</v>
      </c>
      <c r="L248" s="13">
        <v>748213</v>
      </c>
      <c r="M248" s="13">
        <v>0</v>
      </c>
      <c r="N248" s="13">
        <v>0</v>
      </c>
      <c r="O248" s="13">
        <v>0</v>
      </c>
      <c r="P248" s="13">
        <v>748213</v>
      </c>
      <c r="Q248" s="14">
        <v>86</v>
      </c>
      <c r="R248" s="15" t="s">
        <v>410</v>
      </c>
      <c r="S248" s="15" t="s">
        <v>266</v>
      </c>
      <c r="T248" s="15" t="s">
        <v>538</v>
      </c>
      <c r="U248" s="106" t="s">
        <v>2</v>
      </c>
      <c r="V248" s="26"/>
    </row>
    <row r="249" spans="1:22" s="25" customFormat="1" ht="18" customHeight="1" outlineLevel="1" x14ac:dyDescent="0.2">
      <c r="B249" s="10" t="s">
        <v>215</v>
      </c>
      <c r="C249" s="11">
        <v>45784</v>
      </c>
      <c r="D249" s="10" t="s">
        <v>481</v>
      </c>
      <c r="E249" s="11">
        <v>45784</v>
      </c>
      <c r="F249" s="10" t="s">
        <v>362</v>
      </c>
      <c r="G249" s="10" t="s">
        <v>62</v>
      </c>
      <c r="H249" s="11">
        <v>45844</v>
      </c>
      <c r="I249" s="12">
        <v>60</v>
      </c>
      <c r="J249" s="13">
        <v>528443</v>
      </c>
      <c r="K249" s="13">
        <v>42275</v>
      </c>
      <c r="L249" s="13">
        <v>570718</v>
      </c>
      <c r="M249" s="13">
        <v>0</v>
      </c>
      <c r="N249" s="13">
        <v>0</v>
      </c>
      <c r="O249" s="13">
        <v>0</v>
      </c>
      <c r="P249" s="13">
        <v>570718</v>
      </c>
      <c r="Q249" s="14">
        <v>86</v>
      </c>
      <c r="R249" s="15" t="s">
        <v>410</v>
      </c>
      <c r="S249" s="15" t="s">
        <v>266</v>
      </c>
      <c r="T249" s="15" t="s">
        <v>538</v>
      </c>
      <c r="U249" s="106" t="s">
        <v>2</v>
      </c>
      <c r="V249" s="26"/>
    </row>
    <row r="250" spans="1:22" s="25" customFormat="1" ht="18" customHeight="1" outlineLevel="1" x14ac:dyDescent="0.2">
      <c r="B250" s="10" t="s">
        <v>215</v>
      </c>
      <c r="C250" s="11">
        <v>45799</v>
      </c>
      <c r="D250" s="10" t="s">
        <v>492</v>
      </c>
      <c r="E250" s="11">
        <v>45799</v>
      </c>
      <c r="F250" s="10" t="s">
        <v>93</v>
      </c>
      <c r="G250" s="10" t="s">
        <v>459</v>
      </c>
      <c r="H250" s="11">
        <v>45859</v>
      </c>
      <c r="I250" s="12">
        <v>60</v>
      </c>
      <c r="J250" s="13">
        <v>2554909</v>
      </c>
      <c r="K250" s="13">
        <v>204393</v>
      </c>
      <c r="L250" s="13">
        <v>2759302</v>
      </c>
      <c r="M250" s="13">
        <v>0</v>
      </c>
      <c r="N250" s="13">
        <v>0</v>
      </c>
      <c r="O250" s="13">
        <v>0</v>
      </c>
      <c r="P250" s="13">
        <v>2759302</v>
      </c>
      <c r="Q250" s="14">
        <v>71</v>
      </c>
      <c r="R250" s="15" t="s">
        <v>410</v>
      </c>
      <c r="S250" s="15" t="s">
        <v>266</v>
      </c>
      <c r="T250" s="15" t="s">
        <v>64</v>
      </c>
      <c r="U250" s="106" t="s">
        <v>2</v>
      </c>
      <c r="V250" s="26"/>
    </row>
    <row r="251" spans="1:22" s="25" customFormat="1" ht="18" customHeight="1" outlineLevel="1" x14ac:dyDescent="0.2">
      <c r="B251" s="10" t="s">
        <v>215</v>
      </c>
      <c r="C251" s="11">
        <v>45828</v>
      </c>
      <c r="D251" s="10" t="s">
        <v>66</v>
      </c>
      <c r="E251" s="11">
        <v>45828</v>
      </c>
      <c r="F251" s="10" t="s">
        <v>354</v>
      </c>
      <c r="G251" s="10" t="s">
        <v>94</v>
      </c>
      <c r="H251" s="11">
        <v>45888</v>
      </c>
      <c r="I251" s="12">
        <v>60</v>
      </c>
      <c r="J251" s="13">
        <v>2907095</v>
      </c>
      <c r="K251" s="13">
        <v>232568</v>
      </c>
      <c r="L251" s="13">
        <v>3139663</v>
      </c>
      <c r="M251" s="13">
        <v>0</v>
      </c>
      <c r="N251" s="13">
        <v>0</v>
      </c>
      <c r="O251" s="13">
        <v>0</v>
      </c>
      <c r="P251" s="13">
        <v>3139663</v>
      </c>
      <c r="Q251" s="14">
        <v>42</v>
      </c>
      <c r="R251" s="15" t="s">
        <v>247</v>
      </c>
      <c r="S251" s="15" t="s">
        <v>266</v>
      </c>
      <c r="T251" s="15" t="s">
        <v>538</v>
      </c>
      <c r="U251" s="106" t="s">
        <v>2</v>
      </c>
      <c r="V251" s="26"/>
    </row>
    <row r="252" spans="1:22" s="25" customFormat="1" ht="18" customHeight="1" outlineLevel="1" x14ac:dyDescent="0.2">
      <c r="B252" s="10" t="s">
        <v>215</v>
      </c>
      <c r="C252" s="11">
        <v>45853</v>
      </c>
      <c r="D252" s="10" t="s">
        <v>217</v>
      </c>
      <c r="E252" s="11">
        <v>45853</v>
      </c>
      <c r="F252" s="10" t="s">
        <v>385</v>
      </c>
      <c r="G252" s="10" t="s">
        <v>124</v>
      </c>
      <c r="H252" s="11">
        <v>45913</v>
      </c>
      <c r="I252" s="12">
        <v>60</v>
      </c>
      <c r="J252" s="13">
        <v>589158</v>
      </c>
      <c r="K252" s="13">
        <v>47133</v>
      </c>
      <c r="L252" s="13">
        <v>636291</v>
      </c>
      <c r="M252" s="13">
        <v>0</v>
      </c>
      <c r="N252" s="13">
        <v>0</v>
      </c>
      <c r="O252" s="13">
        <v>0</v>
      </c>
      <c r="P252" s="13">
        <v>636291</v>
      </c>
      <c r="Q252" s="14">
        <v>17</v>
      </c>
      <c r="R252" s="15" t="s">
        <v>471</v>
      </c>
      <c r="S252" s="15" t="s">
        <v>266</v>
      </c>
      <c r="T252" s="15" t="s">
        <v>538</v>
      </c>
      <c r="U252" s="106" t="s">
        <v>2</v>
      </c>
      <c r="V252" s="26"/>
    </row>
    <row r="253" spans="1:22" s="25" customFormat="1" ht="18" customHeight="1" outlineLevel="1" x14ac:dyDescent="0.2">
      <c r="B253" s="10" t="s">
        <v>215</v>
      </c>
      <c r="C253" s="11">
        <v>45861</v>
      </c>
      <c r="D253" s="10" t="s">
        <v>92</v>
      </c>
      <c r="E253" s="11">
        <v>45861</v>
      </c>
      <c r="F253" s="10" t="s">
        <v>555</v>
      </c>
      <c r="G253" s="10" t="s">
        <v>487</v>
      </c>
      <c r="H253" s="11">
        <v>45921</v>
      </c>
      <c r="I253" s="12">
        <v>60</v>
      </c>
      <c r="J253" s="13">
        <v>1112362</v>
      </c>
      <c r="K253" s="13">
        <v>88989</v>
      </c>
      <c r="L253" s="13">
        <v>1201351</v>
      </c>
      <c r="M253" s="13">
        <v>0</v>
      </c>
      <c r="N253" s="13">
        <v>0</v>
      </c>
      <c r="O253" s="13">
        <v>0</v>
      </c>
      <c r="P253" s="13">
        <v>1201351</v>
      </c>
      <c r="Q253" s="14">
        <v>9</v>
      </c>
      <c r="R253" s="15" t="s">
        <v>471</v>
      </c>
      <c r="S253" s="15" t="s">
        <v>266</v>
      </c>
      <c r="T253" s="15" t="s">
        <v>538</v>
      </c>
      <c r="U253" s="106" t="s">
        <v>2</v>
      </c>
      <c r="V253" s="26"/>
    </row>
    <row r="254" spans="1:22" s="25" customFormat="1" ht="18" customHeight="1" outlineLevel="1" x14ac:dyDescent="0.2">
      <c r="B254" s="10" t="s">
        <v>215</v>
      </c>
      <c r="C254" s="11">
        <v>45870</v>
      </c>
      <c r="D254" s="10" t="s">
        <v>444</v>
      </c>
      <c r="E254" s="11">
        <v>45870</v>
      </c>
      <c r="F254" s="10" t="s">
        <v>378</v>
      </c>
      <c r="G254" s="10" t="s">
        <v>449</v>
      </c>
      <c r="H254" s="11">
        <v>45930</v>
      </c>
      <c r="I254" s="12">
        <v>60</v>
      </c>
      <c r="J254" s="13">
        <v>2200719</v>
      </c>
      <c r="K254" s="13">
        <v>176058</v>
      </c>
      <c r="L254" s="13">
        <v>2376777</v>
      </c>
      <c r="M254" s="13">
        <v>0</v>
      </c>
      <c r="N254" s="13">
        <v>0</v>
      </c>
      <c r="O254" s="13">
        <v>0</v>
      </c>
      <c r="P254" s="13">
        <v>2376777</v>
      </c>
      <c r="Q254" s="14"/>
      <c r="R254" s="15"/>
      <c r="S254" s="15" t="s">
        <v>266</v>
      </c>
      <c r="T254" s="15" t="s">
        <v>538</v>
      </c>
      <c r="U254" s="106" t="s">
        <v>2</v>
      </c>
      <c r="V254" s="26"/>
    </row>
    <row r="255" spans="1:22" s="25" customFormat="1" ht="18" customHeight="1" outlineLevel="1" x14ac:dyDescent="0.2">
      <c r="B255" s="10" t="s">
        <v>215</v>
      </c>
      <c r="C255" s="11">
        <v>45876</v>
      </c>
      <c r="D255" s="10" t="s">
        <v>561</v>
      </c>
      <c r="E255" s="11">
        <v>45876</v>
      </c>
      <c r="F255" s="10" t="s">
        <v>7</v>
      </c>
      <c r="G255" s="10" t="s">
        <v>425</v>
      </c>
      <c r="H255" s="11">
        <v>45936</v>
      </c>
      <c r="I255" s="12">
        <v>60</v>
      </c>
      <c r="J255" s="13">
        <v>1295091</v>
      </c>
      <c r="K255" s="13">
        <v>103607</v>
      </c>
      <c r="L255" s="13">
        <v>1398698</v>
      </c>
      <c r="M255" s="13">
        <v>0</v>
      </c>
      <c r="N255" s="13">
        <v>0</v>
      </c>
      <c r="O255" s="13">
        <v>0</v>
      </c>
      <c r="P255" s="13">
        <v>1398698</v>
      </c>
      <c r="Q255" s="14"/>
      <c r="R255" s="15"/>
      <c r="S255" s="15" t="s">
        <v>266</v>
      </c>
      <c r="T255" s="15" t="s">
        <v>538</v>
      </c>
      <c r="U255" s="106" t="s">
        <v>2</v>
      </c>
      <c r="V255" s="26"/>
    </row>
    <row r="256" spans="1:22" s="25" customFormat="1" ht="18" customHeight="1" outlineLevel="1" x14ac:dyDescent="0.2">
      <c r="B256" s="10" t="s">
        <v>215</v>
      </c>
      <c r="C256" s="11">
        <v>45885</v>
      </c>
      <c r="D256" s="10" t="s">
        <v>369</v>
      </c>
      <c r="E256" s="11">
        <v>45885</v>
      </c>
      <c r="F256" s="10" t="s">
        <v>563</v>
      </c>
      <c r="G256" s="10" t="s">
        <v>438</v>
      </c>
      <c r="H256" s="11">
        <v>45945</v>
      </c>
      <c r="I256" s="12">
        <v>60</v>
      </c>
      <c r="J256" s="13">
        <v>2663960</v>
      </c>
      <c r="K256" s="13">
        <v>213117</v>
      </c>
      <c r="L256" s="13">
        <v>2877077</v>
      </c>
      <c r="M256" s="13">
        <v>0</v>
      </c>
      <c r="N256" s="13">
        <v>0</v>
      </c>
      <c r="O256" s="13">
        <v>0</v>
      </c>
      <c r="P256" s="13">
        <v>2877077</v>
      </c>
      <c r="Q256" s="14"/>
      <c r="R256" s="15"/>
      <c r="S256" s="15" t="s">
        <v>266</v>
      </c>
      <c r="T256" s="15" t="s">
        <v>538</v>
      </c>
      <c r="U256" s="106" t="s">
        <v>2</v>
      </c>
      <c r="V256" s="26"/>
    </row>
    <row r="257" spans="1:22" s="25" customFormat="1" ht="18" customHeight="1" outlineLevel="1" x14ac:dyDescent="0.2">
      <c r="B257" s="10" t="s">
        <v>215</v>
      </c>
      <c r="C257" s="11">
        <v>45887</v>
      </c>
      <c r="D257" s="10" t="s">
        <v>294</v>
      </c>
      <c r="E257" s="11">
        <v>45887</v>
      </c>
      <c r="F257" s="10" t="s">
        <v>24</v>
      </c>
      <c r="G257" s="10" t="s">
        <v>425</v>
      </c>
      <c r="H257" s="11">
        <v>45947</v>
      </c>
      <c r="I257" s="12">
        <v>60</v>
      </c>
      <c r="J257" s="13">
        <v>575358</v>
      </c>
      <c r="K257" s="13">
        <v>46029</v>
      </c>
      <c r="L257" s="13">
        <v>621387</v>
      </c>
      <c r="M257" s="13">
        <v>0</v>
      </c>
      <c r="N257" s="13">
        <v>0</v>
      </c>
      <c r="O257" s="13">
        <v>0</v>
      </c>
      <c r="P257" s="13">
        <v>621387</v>
      </c>
      <c r="Q257" s="14"/>
      <c r="R257" s="15"/>
      <c r="S257" s="15" t="s">
        <v>266</v>
      </c>
      <c r="T257" s="15" t="s">
        <v>538</v>
      </c>
      <c r="U257" s="106" t="s">
        <v>2</v>
      </c>
      <c r="V257" s="26"/>
    </row>
    <row r="258" spans="1:22" s="25" customFormat="1" ht="18" customHeight="1" outlineLevel="1" x14ac:dyDescent="0.2">
      <c r="B258" s="10" t="s">
        <v>215</v>
      </c>
      <c r="C258" s="11">
        <v>45895</v>
      </c>
      <c r="D258" s="10" t="s">
        <v>182</v>
      </c>
      <c r="E258" s="11">
        <v>45895</v>
      </c>
      <c r="F258" s="10" t="s">
        <v>273</v>
      </c>
      <c r="G258" s="10" t="s">
        <v>69</v>
      </c>
      <c r="H258" s="11">
        <v>45955</v>
      </c>
      <c r="I258" s="12">
        <v>60</v>
      </c>
      <c r="J258" s="13">
        <v>1559588</v>
      </c>
      <c r="K258" s="13">
        <v>124767</v>
      </c>
      <c r="L258" s="13">
        <v>1684355</v>
      </c>
      <c r="M258" s="13">
        <v>0</v>
      </c>
      <c r="N258" s="13">
        <v>0</v>
      </c>
      <c r="O258" s="13">
        <v>0</v>
      </c>
      <c r="P258" s="13">
        <v>1684355</v>
      </c>
      <c r="Q258" s="14"/>
      <c r="R258" s="15"/>
      <c r="S258" s="15" t="s">
        <v>266</v>
      </c>
      <c r="T258" s="15" t="s">
        <v>538</v>
      </c>
      <c r="U258" s="106" t="s">
        <v>2</v>
      </c>
      <c r="V258" s="26"/>
    </row>
    <row r="259" spans="1:22" s="25" customFormat="1" ht="18" customHeight="1" outlineLevel="1" x14ac:dyDescent="0.2">
      <c r="B259" s="10" t="s">
        <v>215</v>
      </c>
      <c r="C259" s="11">
        <v>45904</v>
      </c>
      <c r="D259" s="10" t="s">
        <v>373</v>
      </c>
      <c r="E259" s="11">
        <v>45904</v>
      </c>
      <c r="F259" s="10" t="s">
        <v>355</v>
      </c>
      <c r="G259" s="10" t="s">
        <v>425</v>
      </c>
      <c r="H259" s="11">
        <v>45964</v>
      </c>
      <c r="I259" s="12">
        <v>60</v>
      </c>
      <c r="J259" s="13">
        <v>633030</v>
      </c>
      <c r="K259" s="13">
        <v>50642</v>
      </c>
      <c r="L259" s="13">
        <v>683672</v>
      </c>
      <c r="M259" s="13">
        <v>0</v>
      </c>
      <c r="N259" s="13">
        <v>0</v>
      </c>
      <c r="O259" s="13">
        <v>0</v>
      </c>
      <c r="P259" s="13">
        <v>683672</v>
      </c>
      <c r="Q259" s="14"/>
      <c r="R259" s="15"/>
      <c r="S259" s="15" t="s">
        <v>266</v>
      </c>
      <c r="T259" s="15" t="s">
        <v>514</v>
      </c>
      <c r="U259" s="106" t="s">
        <v>2</v>
      </c>
      <c r="V259" s="26"/>
    </row>
    <row r="260" spans="1:22" s="25" customFormat="1" ht="18" customHeight="1" outlineLevel="1" x14ac:dyDescent="0.2">
      <c r="B260" s="10" t="s">
        <v>215</v>
      </c>
      <c r="C260" s="11">
        <v>45905</v>
      </c>
      <c r="D260" s="10" t="s">
        <v>26</v>
      </c>
      <c r="E260" s="11">
        <v>45905</v>
      </c>
      <c r="F260" s="10" t="s">
        <v>272</v>
      </c>
      <c r="G260" s="10" t="s">
        <v>425</v>
      </c>
      <c r="H260" s="11">
        <v>45965</v>
      </c>
      <c r="I260" s="12">
        <v>60</v>
      </c>
      <c r="J260" s="13">
        <v>405111</v>
      </c>
      <c r="K260" s="13">
        <v>32409</v>
      </c>
      <c r="L260" s="13">
        <v>437520</v>
      </c>
      <c r="M260" s="13">
        <v>0</v>
      </c>
      <c r="N260" s="13">
        <v>0</v>
      </c>
      <c r="O260" s="13">
        <v>0</v>
      </c>
      <c r="P260" s="13">
        <v>437520</v>
      </c>
      <c r="Q260" s="14"/>
      <c r="R260" s="15"/>
      <c r="S260" s="15" t="s">
        <v>266</v>
      </c>
      <c r="T260" s="15" t="s">
        <v>514</v>
      </c>
      <c r="U260" s="106" t="s">
        <v>2</v>
      </c>
      <c r="V260" s="26"/>
    </row>
    <row r="261" spans="1:22" s="25" customFormat="1" ht="18" customHeight="1" outlineLevel="1" x14ac:dyDescent="0.2">
      <c r="B261" s="10" t="s">
        <v>215</v>
      </c>
      <c r="C261" s="11">
        <v>45908</v>
      </c>
      <c r="D261" s="10" t="s">
        <v>542</v>
      </c>
      <c r="E261" s="11">
        <v>45908</v>
      </c>
      <c r="F261" s="10" t="s">
        <v>238</v>
      </c>
      <c r="G261" s="10" t="s">
        <v>562</v>
      </c>
      <c r="H261" s="11">
        <v>45968</v>
      </c>
      <c r="I261" s="12">
        <v>60</v>
      </c>
      <c r="J261" s="13">
        <v>3172385</v>
      </c>
      <c r="K261" s="13">
        <v>253791</v>
      </c>
      <c r="L261" s="13">
        <v>3426176</v>
      </c>
      <c r="M261" s="13">
        <v>0</v>
      </c>
      <c r="N261" s="13">
        <v>0</v>
      </c>
      <c r="O261" s="13">
        <v>0</v>
      </c>
      <c r="P261" s="13">
        <v>3426176</v>
      </c>
      <c r="Q261" s="14"/>
      <c r="R261" s="15"/>
      <c r="S261" s="15" t="s">
        <v>266</v>
      </c>
      <c r="T261" s="15" t="s">
        <v>538</v>
      </c>
      <c r="U261" s="106" t="s">
        <v>2</v>
      </c>
      <c r="V261" s="26"/>
    </row>
    <row r="262" spans="1:22" s="25" customFormat="1" ht="18" customHeight="1" outlineLevel="1" x14ac:dyDescent="0.2">
      <c r="B262" s="10" t="s">
        <v>215</v>
      </c>
      <c r="C262" s="11">
        <v>45919</v>
      </c>
      <c r="D262" s="10" t="s">
        <v>396</v>
      </c>
      <c r="E262" s="11">
        <v>45919</v>
      </c>
      <c r="F262" s="10" t="s">
        <v>33</v>
      </c>
      <c r="G262" s="10" t="s">
        <v>80</v>
      </c>
      <c r="H262" s="11">
        <v>45979</v>
      </c>
      <c r="I262" s="12">
        <v>60</v>
      </c>
      <c r="J262" s="13">
        <v>915499</v>
      </c>
      <c r="K262" s="13">
        <v>73240</v>
      </c>
      <c r="L262" s="13">
        <v>988739</v>
      </c>
      <c r="M262" s="13">
        <v>0</v>
      </c>
      <c r="N262" s="13">
        <v>0</v>
      </c>
      <c r="O262" s="13">
        <v>0</v>
      </c>
      <c r="P262" s="13">
        <f>988739-342106</f>
        <v>646633</v>
      </c>
      <c r="Q262" s="14"/>
      <c r="R262" s="15"/>
      <c r="S262" s="15" t="s">
        <v>266</v>
      </c>
      <c r="T262" s="15" t="s">
        <v>514</v>
      </c>
      <c r="U262" s="106" t="s">
        <v>2</v>
      </c>
      <c r="V262" s="26"/>
    </row>
    <row r="263" spans="1:22" s="25" customFormat="1" ht="18" customHeight="1" x14ac:dyDescent="0.2">
      <c r="A263" s="7" t="s">
        <v>110</v>
      </c>
      <c r="B263" s="26"/>
      <c r="C263" s="27"/>
      <c r="D263" s="26"/>
      <c r="E263" s="27"/>
      <c r="F263" s="26"/>
      <c r="G263" s="26"/>
      <c r="H263" s="27"/>
      <c r="I263" s="8">
        <v>0</v>
      </c>
      <c r="J263" s="9">
        <v>14909099</v>
      </c>
      <c r="K263" s="9">
        <v>1192727</v>
      </c>
      <c r="L263" s="9">
        <v>16101826</v>
      </c>
      <c r="M263" s="9">
        <v>0</v>
      </c>
      <c r="N263" s="9">
        <v>0</v>
      </c>
      <c r="O263" s="9">
        <v>0</v>
      </c>
      <c r="P263" s="9">
        <f>SUM(P264:P289)</f>
        <v>26305756</v>
      </c>
      <c r="Q263" s="28"/>
      <c r="V263" s="26"/>
    </row>
    <row r="264" spans="1:22" s="25" customFormat="1" ht="18" customHeight="1" outlineLevel="1" x14ac:dyDescent="0.2">
      <c r="B264" s="10" t="s">
        <v>458</v>
      </c>
      <c r="C264" s="11">
        <v>45706</v>
      </c>
      <c r="D264" s="10" t="s">
        <v>47</v>
      </c>
      <c r="E264" s="11"/>
      <c r="F264" s="10"/>
      <c r="G264" s="10" t="s">
        <v>520</v>
      </c>
      <c r="H264" s="11"/>
      <c r="I264" s="12"/>
      <c r="J264" s="13">
        <v>1816875</v>
      </c>
      <c r="K264" s="13">
        <v>145350</v>
      </c>
      <c r="L264" s="13">
        <v>1962225</v>
      </c>
      <c r="M264" s="13">
        <v>0</v>
      </c>
      <c r="N264" s="13">
        <v>0</v>
      </c>
      <c r="O264" s="13">
        <v>0</v>
      </c>
      <c r="P264" s="13">
        <v>33000</v>
      </c>
      <c r="Q264" s="14"/>
      <c r="R264" s="15"/>
      <c r="S264" s="15" t="s">
        <v>266</v>
      </c>
      <c r="T264" s="15" t="s">
        <v>538</v>
      </c>
      <c r="U264" s="106" t="s">
        <v>2</v>
      </c>
      <c r="V264" s="26"/>
    </row>
    <row r="265" spans="1:22" s="25" customFormat="1" ht="18" customHeight="1" outlineLevel="1" x14ac:dyDescent="0.2">
      <c r="B265" s="10" t="s">
        <v>291</v>
      </c>
      <c r="C265" s="11">
        <v>45717</v>
      </c>
      <c r="D265" s="10" t="s">
        <v>53</v>
      </c>
      <c r="E265" s="11"/>
      <c r="F265" s="10"/>
      <c r="G265" s="10" t="s">
        <v>295</v>
      </c>
      <c r="H265" s="11"/>
      <c r="I265" s="12"/>
      <c r="J265" s="13">
        <v>516420</v>
      </c>
      <c r="K265" s="13">
        <v>41314</v>
      </c>
      <c r="L265" s="13">
        <v>557734</v>
      </c>
      <c r="M265" s="13">
        <v>0</v>
      </c>
      <c r="N265" s="13">
        <v>0</v>
      </c>
      <c r="O265" s="13">
        <v>0</v>
      </c>
      <c r="P265" s="13">
        <f>452437-P264</f>
        <v>419437</v>
      </c>
      <c r="Q265" s="14"/>
      <c r="R265" s="15"/>
      <c r="S265" s="15" t="s">
        <v>266</v>
      </c>
      <c r="T265" s="15" t="s">
        <v>64</v>
      </c>
      <c r="U265" s="106" t="s">
        <v>2</v>
      </c>
      <c r="V265" s="26" t="s">
        <v>824</v>
      </c>
    </row>
    <row r="266" spans="1:22" s="25" customFormat="1" ht="18" customHeight="1" outlineLevel="1" x14ac:dyDescent="0.2">
      <c r="B266" s="10" t="s">
        <v>34</v>
      </c>
      <c r="C266" s="11">
        <v>45796</v>
      </c>
      <c r="D266" s="10" t="s">
        <v>414</v>
      </c>
      <c r="E266" s="11"/>
      <c r="F266" s="10"/>
      <c r="G266" s="10" t="s">
        <v>179</v>
      </c>
      <c r="H266" s="11"/>
      <c r="I266" s="12"/>
      <c r="J266" s="13">
        <v>1241982</v>
      </c>
      <c r="K266" s="13">
        <v>99359</v>
      </c>
      <c r="L266" s="13">
        <v>1341341</v>
      </c>
      <c r="M266" s="13">
        <v>0</v>
      </c>
      <c r="N266" s="13">
        <v>0</v>
      </c>
      <c r="O266" s="13">
        <v>0</v>
      </c>
      <c r="P266" s="13">
        <f>1341341-243459</f>
        <v>1097882</v>
      </c>
      <c r="Q266" s="14"/>
      <c r="R266" s="15"/>
      <c r="S266" s="15" t="s">
        <v>266</v>
      </c>
      <c r="T266" s="15" t="s">
        <v>64</v>
      </c>
      <c r="U266" s="106" t="s">
        <v>2</v>
      </c>
      <c r="V266" s="26"/>
    </row>
    <row r="267" spans="1:22" s="25" customFormat="1" ht="18" customHeight="1" outlineLevel="1" x14ac:dyDescent="0.2">
      <c r="B267" s="10" t="s">
        <v>34</v>
      </c>
      <c r="C267" s="11">
        <v>45814</v>
      </c>
      <c r="D267" s="10" t="s">
        <v>152</v>
      </c>
      <c r="E267" s="11"/>
      <c r="F267" s="10"/>
      <c r="G267" s="10" t="s">
        <v>179</v>
      </c>
      <c r="H267" s="11"/>
      <c r="I267" s="12"/>
      <c r="J267" s="13">
        <v>1253966</v>
      </c>
      <c r="K267" s="13">
        <v>100317</v>
      </c>
      <c r="L267" s="13">
        <v>1354283</v>
      </c>
      <c r="M267" s="13">
        <v>0</v>
      </c>
      <c r="N267" s="13">
        <v>0</v>
      </c>
      <c r="O267" s="13">
        <v>0</v>
      </c>
      <c r="P267" s="13">
        <v>1354283</v>
      </c>
      <c r="Q267" s="14"/>
      <c r="R267" s="15"/>
      <c r="S267" s="15" t="s">
        <v>266</v>
      </c>
      <c r="T267" s="15" t="s">
        <v>64</v>
      </c>
      <c r="U267" s="106" t="s">
        <v>2</v>
      </c>
      <c r="V267" s="26"/>
    </row>
    <row r="268" spans="1:22" s="25" customFormat="1" ht="18" customHeight="1" outlineLevel="1" x14ac:dyDescent="0.2">
      <c r="B268" s="10" t="s">
        <v>34</v>
      </c>
      <c r="C268" s="11">
        <v>45814</v>
      </c>
      <c r="D268" s="10" t="s">
        <v>406</v>
      </c>
      <c r="E268" s="11"/>
      <c r="F268" s="10"/>
      <c r="G268" s="10" t="s">
        <v>4</v>
      </c>
      <c r="H268" s="11"/>
      <c r="I268" s="12"/>
      <c r="J268" s="13">
        <v>935136</v>
      </c>
      <c r="K268" s="13">
        <v>74811</v>
      </c>
      <c r="L268" s="13">
        <v>1009947</v>
      </c>
      <c r="M268" s="13">
        <v>0</v>
      </c>
      <c r="N268" s="13">
        <v>0</v>
      </c>
      <c r="O268" s="13">
        <v>0</v>
      </c>
      <c r="P268" s="13">
        <v>1009947</v>
      </c>
      <c r="Q268" s="14"/>
      <c r="R268" s="15"/>
      <c r="S268" s="15" t="s">
        <v>266</v>
      </c>
      <c r="T268" s="15" t="s">
        <v>64</v>
      </c>
      <c r="U268" s="106" t="s">
        <v>2</v>
      </c>
      <c r="V268" s="26"/>
    </row>
    <row r="269" spans="1:22" s="25" customFormat="1" ht="18" customHeight="1" outlineLevel="1" x14ac:dyDescent="0.2">
      <c r="B269" s="10" t="s">
        <v>34</v>
      </c>
      <c r="C269" s="11">
        <v>45822</v>
      </c>
      <c r="D269" s="10" t="s">
        <v>253</v>
      </c>
      <c r="E269" s="11"/>
      <c r="F269" s="10"/>
      <c r="G269" s="10" t="s">
        <v>334</v>
      </c>
      <c r="H269" s="11"/>
      <c r="I269" s="12"/>
      <c r="J269" s="13">
        <v>1511476</v>
      </c>
      <c r="K269" s="13">
        <v>120918</v>
      </c>
      <c r="L269" s="13">
        <v>1632394</v>
      </c>
      <c r="M269" s="13">
        <v>0</v>
      </c>
      <c r="N269" s="13">
        <v>0</v>
      </c>
      <c r="O269" s="13">
        <v>0</v>
      </c>
      <c r="P269" s="13">
        <v>1632394</v>
      </c>
      <c r="Q269" s="14"/>
      <c r="R269" s="15"/>
      <c r="S269" s="15" t="s">
        <v>266</v>
      </c>
      <c r="T269" s="15" t="s">
        <v>64</v>
      </c>
      <c r="U269" s="106" t="s">
        <v>2</v>
      </c>
      <c r="V269" s="26"/>
    </row>
    <row r="270" spans="1:22" s="25" customFormat="1" ht="18" customHeight="1" outlineLevel="1" x14ac:dyDescent="0.2">
      <c r="B270" s="10" t="s">
        <v>34</v>
      </c>
      <c r="C270" s="11">
        <v>45822</v>
      </c>
      <c r="D270" s="10" t="s">
        <v>315</v>
      </c>
      <c r="E270" s="11"/>
      <c r="F270" s="10"/>
      <c r="G270" s="10" t="s">
        <v>334</v>
      </c>
      <c r="H270" s="11"/>
      <c r="I270" s="12"/>
      <c r="J270" s="13">
        <v>205375</v>
      </c>
      <c r="K270" s="13">
        <v>16430</v>
      </c>
      <c r="L270" s="13">
        <v>221805</v>
      </c>
      <c r="M270" s="13">
        <v>0</v>
      </c>
      <c r="N270" s="13">
        <v>0</v>
      </c>
      <c r="O270" s="13">
        <v>0</v>
      </c>
      <c r="P270" s="13">
        <v>221805</v>
      </c>
      <c r="Q270" s="14"/>
      <c r="R270" s="15"/>
      <c r="S270" s="15" t="s">
        <v>266</v>
      </c>
      <c r="T270" s="15" t="s">
        <v>64</v>
      </c>
      <c r="U270" s="106" t="s">
        <v>2</v>
      </c>
      <c r="V270" s="26"/>
    </row>
    <row r="271" spans="1:22" s="25" customFormat="1" ht="18" customHeight="1" outlineLevel="1" x14ac:dyDescent="0.2">
      <c r="B271" s="10" t="s">
        <v>34</v>
      </c>
      <c r="C271" s="11">
        <v>45822</v>
      </c>
      <c r="D271" s="10" t="s">
        <v>153</v>
      </c>
      <c r="E271" s="11"/>
      <c r="F271" s="10"/>
      <c r="G271" s="10" t="s">
        <v>559</v>
      </c>
      <c r="H271" s="11"/>
      <c r="I271" s="12"/>
      <c r="J271" s="13">
        <v>704750</v>
      </c>
      <c r="K271" s="13">
        <v>56380</v>
      </c>
      <c r="L271" s="13">
        <v>761130</v>
      </c>
      <c r="M271" s="13">
        <v>0</v>
      </c>
      <c r="N271" s="13">
        <v>0</v>
      </c>
      <c r="O271" s="13">
        <v>0</v>
      </c>
      <c r="P271" s="13">
        <v>761130</v>
      </c>
      <c r="Q271" s="14"/>
      <c r="R271" s="15"/>
      <c r="S271" s="15" t="s">
        <v>266</v>
      </c>
      <c r="T271" s="15" t="s">
        <v>64</v>
      </c>
      <c r="U271" s="106" t="s">
        <v>2</v>
      </c>
      <c r="V271" s="26"/>
    </row>
    <row r="272" spans="1:22" s="25" customFormat="1" ht="18" customHeight="1" outlineLevel="1" x14ac:dyDescent="0.2">
      <c r="B272" s="10" t="s">
        <v>34</v>
      </c>
      <c r="C272" s="11">
        <v>45822</v>
      </c>
      <c r="D272" s="10" t="s">
        <v>31</v>
      </c>
      <c r="E272" s="11"/>
      <c r="F272" s="10"/>
      <c r="G272" s="10" t="s">
        <v>511</v>
      </c>
      <c r="H272" s="11"/>
      <c r="I272" s="12"/>
      <c r="J272" s="13">
        <v>860579</v>
      </c>
      <c r="K272" s="13">
        <v>68846</v>
      </c>
      <c r="L272" s="13">
        <v>929425</v>
      </c>
      <c r="M272" s="13">
        <v>0</v>
      </c>
      <c r="N272" s="13">
        <v>0</v>
      </c>
      <c r="O272" s="13">
        <v>0</v>
      </c>
      <c r="P272" s="13">
        <v>929425</v>
      </c>
      <c r="Q272" s="14"/>
      <c r="R272" s="15"/>
      <c r="S272" s="15" t="s">
        <v>266</v>
      </c>
      <c r="T272" s="15" t="s">
        <v>64</v>
      </c>
      <c r="U272" s="106" t="s">
        <v>2</v>
      </c>
      <c r="V272" s="26"/>
    </row>
    <row r="273" spans="2:22" s="25" customFormat="1" ht="18" customHeight="1" outlineLevel="1" x14ac:dyDescent="0.2">
      <c r="B273" s="10" t="s">
        <v>34</v>
      </c>
      <c r="C273" s="11">
        <v>45827</v>
      </c>
      <c r="D273" s="10" t="s">
        <v>52</v>
      </c>
      <c r="E273" s="11"/>
      <c r="F273" s="10"/>
      <c r="G273" s="10" t="s">
        <v>56</v>
      </c>
      <c r="H273" s="11"/>
      <c r="I273" s="12"/>
      <c r="J273" s="13">
        <v>704320</v>
      </c>
      <c r="K273" s="13">
        <v>56346</v>
      </c>
      <c r="L273" s="13">
        <v>760666</v>
      </c>
      <c r="M273" s="13">
        <v>0</v>
      </c>
      <c r="N273" s="13">
        <v>0</v>
      </c>
      <c r="O273" s="13">
        <v>0</v>
      </c>
      <c r="P273" s="13">
        <v>760666</v>
      </c>
      <c r="Q273" s="14"/>
      <c r="R273" s="15"/>
      <c r="S273" s="15" t="s">
        <v>266</v>
      </c>
      <c r="T273" s="15" t="s">
        <v>64</v>
      </c>
      <c r="U273" s="106" t="s">
        <v>2</v>
      </c>
      <c r="V273" s="26"/>
    </row>
    <row r="274" spans="2:22" s="25" customFormat="1" ht="18" customHeight="1" outlineLevel="1" x14ac:dyDescent="0.2">
      <c r="B274" s="10" t="s">
        <v>34</v>
      </c>
      <c r="C274" s="11">
        <v>45831</v>
      </c>
      <c r="D274" s="10" t="s">
        <v>399</v>
      </c>
      <c r="E274" s="11"/>
      <c r="F274" s="10"/>
      <c r="G274" s="10" t="s">
        <v>179</v>
      </c>
      <c r="H274" s="11"/>
      <c r="I274" s="12"/>
      <c r="J274" s="13">
        <v>1216763</v>
      </c>
      <c r="K274" s="13">
        <v>97341</v>
      </c>
      <c r="L274" s="13">
        <v>1314104</v>
      </c>
      <c r="M274" s="13">
        <v>0</v>
      </c>
      <c r="N274" s="13">
        <v>0</v>
      </c>
      <c r="O274" s="13">
        <v>0</v>
      </c>
      <c r="P274" s="13">
        <v>1314104</v>
      </c>
      <c r="Q274" s="14"/>
      <c r="R274" s="15"/>
      <c r="S274" s="15" t="s">
        <v>266</v>
      </c>
      <c r="T274" s="15" t="s">
        <v>64</v>
      </c>
      <c r="U274" s="106" t="s">
        <v>2</v>
      </c>
      <c r="V274" s="26"/>
    </row>
    <row r="275" spans="2:22" s="25" customFormat="1" ht="18" customHeight="1" outlineLevel="1" x14ac:dyDescent="0.2">
      <c r="B275" s="10" t="s">
        <v>34</v>
      </c>
      <c r="C275" s="11">
        <v>45840</v>
      </c>
      <c r="D275" s="10" t="s">
        <v>96</v>
      </c>
      <c r="E275" s="11"/>
      <c r="F275" s="10"/>
      <c r="G275" s="10" t="s">
        <v>334</v>
      </c>
      <c r="H275" s="11"/>
      <c r="I275" s="12"/>
      <c r="J275" s="13">
        <v>891628</v>
      </c>
      <c r="K275" s="13">
        <v>71330</v>
      </c>
      <c r="L275" s="13">
        <v>962958</v>
      </c>
      <c r="M275" s="13">
        <v>0</v>
      </c>
      <c r="N275" s="13">
        <v>0</v>
      </c>
      <c r="O275" s="13">
        <v>0</v>
      </c>
      <c r="P275" s="13">
        <v>962958</v>
      </c>
      <c r="Q275" s="14"/>
      <c r="R275" s="15"/>
      <c r="S275" s="15" t="s">
        <v>266</v>
      </c>
      <c r="T275" s="15" t="s">
        <v>64</v>
      </c>
      <c r="U275" s="106" t="s">
        <v>2</v>
      </c>
      <c r="V275" s="26"/>
    </row>
    <row r="276" spans="2:22" s="25" customFormat="1" ht="18" customHeight="1" outlineLevel="1" x14ac:dyDescent="0.2">
      <c r="B276" s="10" t="s">
        <v>34</v>
      </c>
      <c r="C276" s="11">
        <v>45840</v>
      </c>
      <c r="D276" s="10" t="s">
        <v>270</v>
      </c>
      <c r="E276" s="11"/>
      <c r="F276" s="10"/>
      <c r="G276" s="10" t="s">
        <v>559</v>
      </c>
      <c r="H276" s="11"/>
      <c r="I276" s="12"/>
      <c r="J276" s="13">
        <v>414155</v>
      </c>
      <c r="K276" s="13">
        <v>33132</v>
      </c>
      <c r="L276" s="13">
        <v>447287</v>
      </c>
      <c r="M276" s="13">
        <v>0</v>
      </c>
      <c r="N276" s="13">
        <v>0</v>
      </c>
      <c r="O276" s="13">
        <v>0</v>
      </c>
      <c r="P276" s="13">
        <v>447287</v>
      </c>
      <c r="Q276" s="14"/>
      <c r="R276" s="15"/>
      <c r="S276" s="15" t="s">
        <v>266</v>
      </c>
      <c r="T276" s="15" t="s">
        <v>64</v>
      </c>
      <c r="U276" s="106" t="s">
        <v>2</v>
      </c>
      <c r="V276" s="26"/>
    </row>
    <row r="277" spans="2:22" s="25" customFormat="1" ht="18" customHeight="1" outlineLevel="1" x14ac:dyDescent="0.2">
      <c r="B277" s="10" t="s">
        <v>34</v>
      </c>
      <c r="C277" s="11">
        <v>45845</v>
      </c>
      <c r="D277" s="10" t="s">
        <v>99</v>
      </c>
      <c r="E277" s="11"/>
      <c r="F277" s="10"/>
      <c r="G277" s="10" t="s">
        <v>56</v>
      </c>
      <c r="H277" s="11"/>
      <c r="I277" s="12"/>
      <c r="J277" s="13">
        <v>1164883</v>
      </c>
      <c r="K277" s="13">
        <v>93191</v>
      </c>
      <c r="L277" s="13">
        <v>1258074</v>
      </c>
      <c r="M277" s="13">
        <v>0</v>
      </c>
      <c r="N277" s="13">
        <v>0</v>
      </c>
      <c r="O277" s="13">
        <v>0</v>
      </c>
      <c r="P277" s="13">
        <v>1258074</v>
      </c>
      <c r="Q277" s="14"/>
      <c r="R277" s="15"/>
      <c r="S277" s="15" t="s">
        <v>266</v>
      </c>
      <c r="T277" s="15" t="s">
        <v>64</v>
      </c>
      <c r="U277" s="106" t="s">
        <v>2</v>
      </c>
      <c r="V277" s="26"/>
    </row>
    <row r="278" spans="2:22" s="25" customFormat="1" ht="18" customHeight="1" outlineLevel="1" x14ac:dyDescent="0.2">
      <c r="B278" s="10" t="s">
        <v>34</v>
      </c>
      <c r="C278" s="11">
        <v>45859</v>
      </c>
      <c r="D278" s="10" t="s">
        <v>322</v>
      </c>
      <c r="E278" s="11"/>
      <c r="F278" s="10"/>
      <c r="G278" s="10" t="s">
        <v>179</v>
      </c>
      <c r="H278" s="11"/>
      <c r="I278" s="12"/>
      <c r="J278" s="13">
        <v>1101709</v>
      </c>
      <c r="K278" s="13">
        <v>88137</v>
      </c>
      <c r="L278" s="13">
        <v>1189846</v>
      </c>
      <c r="M278" s="13">
        <v>0</v>
      </c>
      <c r="N278" s="13">
        <v>0</v>
      </c>
      <c r="O278" s="13">
        <v>0</v>
      </c>
      <c r="P278" s="13">
        <v>1189846</v>
      </c>
      <c r="Q278" s="14"/>
      <c r="R278" s="15"/>
      <c r="S278" s="15" t="s">
        <v>266</v>
      </c>
      <c r="T278" s="15" t="s">
        <v>64</v>
      </c>
      <c r="U278" s="106" t="s">
        <v>2</v>
      </c>
      <c r="V278" s="26"/>
    </row>
    <row r="279" spans="2:22" s="25" customFormat="1" ht="18" customHeight="1" outlineLevel="1" x14ac:dyDescent="0.2">
      <c r="B279" s="10" t="s">
        <v>34</v>
      </c>
      <c r="C279" s="11">
        <v>45877</v>
      </c>
      <c r="D279" s="10" t="s">
        <v>535</v>
      </c>
      <c r="E279" s="11"/>
      <c r="F279" s="10"/>
      <c r="G279" s="10" t="s">
        <v>179</v>
      </c>
      <c r="H279" s="11"/>
      <c r="I279" s="12"/>
      <c r="J279" s="13">
        <v>638736</v>
      </c>
      <c r="K279" s="13">
        <v>51099</v>
      </c>
      <c r="L279" s="13">
        <v>689835</v>
      </c>
      <c r="M279" s="13">
        <v>0</v>
      </c>
      <c r="N279" s="13">
        <v>0</v>
      </c>
      <c r="O279" s="13">
        <v>0</v>
      </c>
      <c r="P279" s="13">
        <v>689835</v>
      </c>
      <c r="Q279" s="14"/>
      <c r="R279" s="15"/>
      <c r="S279" s="15" t="s">
        <v>266</v>
      </c>
      <c r="T279" s="15" t="s">
        <v>514</v>
      </c>
      <c r="U279" s="106" t="s">
        <v>2</v>
      </c>
      <c r="V279" s="26"/>
    </row>
    <row r="280" spans="2:22" s="25" customFormat="1" ht="18" customHeight="1" outlineLevel="1" x14ac:dyDescent="0.2">
      <c r="B280" s="10" t="s">
        <v>34</v>
      </c>
      <c r="C280" s="11">
        <v>45880</v>
      </c>
      <c r="D280" s="10" t="s">
        <v>44</v>
      </c>
      <c r="E280" s="11"/>
      <c r="F280" s="10"/>
      <c r="G280" s="10" t="s">
        <v>4</v>
      </c>
      <c r="H280" s="11"/>
      <c r="I280" s="12"/>
      <c r="J280" s="13">
        <v>568548</v>
      </c>
      <c r="K280" s="13">
        <v>45484</v>
      </c>
      <c r="L280" s="13">
        <v>614032</v>
      </c>
      <c r="M280" s="13">
        <v>0</v>
      </c>
      <c r="N280" s="13">
        <v>0</v>
      </c>
      <c r="O280" s="13">
        <v>0</v>
      </c>
      <c r="P280" s="13">
        <v>614032</v>
      </c>
      <c r="Q280" s="14"/>
      <c r="R280" s="15"/>
      <c r="S280" s="15" t="s">
        <v>266</v>
      </c>
      <c r="T280" s="15" t="s">
        <v>538</v>
      </c>
      <c r="U280" s="106" t="s">
        <v>2</v>
      </c>
      <c r="V280" s="26"/>
    </row>
    <row r="281" spans="2:22" s="25" customFormat="1" ht="18" customHeight="1" outlineLevel="1" x14ac:dyDescent="0.2">
      <c r="B281" s="10" t="s">
        <v>34</v>
      </c>
      <c r="C281" s="11">
        <v>45882</v>
      </c>
      <c r="D281" s="10" t="s">
        <v>377</v>
      </c>
      <c r="E281" s="11"/>
      <c r="F281" s="10"/>
      <c r="G281" s="10" t="s">
        <v>559</v>
      </c>
      <c r="H281" s="11"/>
      <c r="I281" s="12"/>
      <c r="J281" s="13">
        <v>891374</v>
      </c>
      <c r="K281" s="13">
        <v>71310</v>
      </c>
      <c r="L281" s="13">
        <v>962684</v>
      </c>
      <c r="M281" s="13">
        <v>0</v>
      </c>
      <c r="N281" s="13">
        <v>0</v>
      </c>
      <c r="O281" s="13">
        <v>0</v>
      </c>
      <c r="P281" s="13">
        <v>962684</v>
      </c>
      <c r="Q281" s="14"/>
      <c r="R281" s="15"/>
      <c r="S281" s="15" t="s">
        <v>266</v>
      </c>
      <c r="T281" s="15" t="s">
        <v>538</v>
      </c>
      <c r="U281" s="106" t="s">
        <v>2</v>
      </c>
      <c r="V281" s="26"/>
    </row>
    <row r="282" spans="2:22" s="25" customFormat="1" ht="18" customHeight="1" outlineLevel="1" x14ac:dyDescent="0.2">
      <c r="B282" s="10" t="s">
        <v>34</v>
      </c>
      <c r="C282" s="11">
        <v>45883</v>
      </c>
      <c r="D282" s="10" t="s">
        <v>284</v>
      </c>
      <c r="E282" s="11"/>
      <c r="F282" s="10"/>
      <c r="G282" s="10" t="s">
        <v>334</v>
      </c>
      <c r="H282" s="11"/>
      <c r="I282" s="12"/>
      <c r="J282" s="13">
        <v>891374</v>
      </c>
      <c r="K282" s="13">
        <v>71310</v>
      </c>
      <c r="L282" s="13">
        <v>962684</v>
      </c>
      <c r="M282" s="13">
        <v>0</v>
      </c>
      <c r="N282" s="13">
        <v>0</v>
      </c>
      <c r="O282" s="13">
        <v>0</v>
      </c>
      <c r="P282" s="13">
        <v>962684</v>
      </c>
      <c r="Q282" s="14"/>
      <c r="R282" s="15"/>
      <c r="S282" s="15" t="s">
        <v>266</v>
      </c>
      <c r="T282" s="15" t="s">
        <v>538</v>
      </c>
      <c r="U282" s="106" t="s">
        <v>2</v>
      </c>
      <c r="V282" s="26"/>
    </row>
    <row r="283" spans="2:22" s="25" customFormat="1" ht="18" customHeight="1" outlineLevel="1" x14ac:dyDescent="0.2">
      <c r="B283" s="10" t="s">
        <v>34</v>
      </c>
      <c r="C283" s="11">
        <v>45896</v>
      </c>
      <c r="D283" s="10" t="s">
        <v>494</v>
      </c>
      <c r="E283" s="11"/>
      <c r="F283" s="10"/>
      <c r="G283" s="10" t="s">
        <v>179</v>
      </c>
      <c r="H283" s="11"/>
      <c r="I283" s="12"/>
      <c r="J283" s="13">
        <v>1285349</v>
      </c>
      <c r="K283" s="13">
        <v>102828</v>
      </c>
      <c r="L283" s="13">
        <v>1388177</v>
      </c>
      <c r="M283" s="13">
        <v>0</v>
      </c>
      <c r="N283" s="13">
        <v>0</v>
      </c>
      <c r="O283" s="13">
        <v>0</v>
      </c>
      <c r="P283" s="13">
        <v>1388177</v>
      </c>
      <c r="Q283" s="14"/>
      <c r="R283" s="15"/>
      <c r="S283" s="15" t="s">
        <v>266</v>
      </c>
      <c r="T283" s="15" t="s">
        <v>538</v>
      </c>
      <c r="U283" s="106" t="s">
        <v>2</v>
      </c>
      <c r="V283" s="26"/>
    </row>
    <row r="284" spans="2:22" s="25" customFormat="1" ht="18" customHeight="1" outlineLevel="1" x14ac:dyDescent="0.2">
      <c r="B284" s="10" t="s">
        <v>34</v>
      </c>
      <c r="C284" s="11">
        <v>45896</v>
      </c>
      <c r="D284" s="10" t="s">
        <v>254</v>
      </c>
      <c r="E284" s="11"/>
      <c r="F284" s="10"/>
      <c r="G284" s="10" t="s">
        <v>334</v>
      </c>
      <c r="H284" s="11"/>
      <c r="I284" s="12"/>
      <c r="J284" s="13">
        <v>2049936</v>
      </c>
      <c r="K284" s="13">
        <v>163995</v>
      </c>
      <c r="L284" s="13">
        <v>2213931</v>
      </c>
      <c r="M284" s="13">
        <v>0</v>
      </c>
      <c r="N284" s="13">
        <v>0</v>
      </c>
      <c r="O284" s="13">
        <v>0</v>
      </c>
      <c r="P284" s="13">
        <v>2213931</v>
      </c>
      <c r="Q284" s="14"/>
      <c r="R284" s="15"/>
      <c r="S284" s="15" t="s">
        <v>266</v>
      </c>
      <c r="T284" s="15" t="s">
        <v>538</v>
      </c>
      <c r="U284" s="106" t="s">
        <v>2</v>
      </c>
      <c r="V284" s="26"/>
    </row>
    <row r="285" spans="2:22" s="25" customFormat="1" ht="18" customHeight="1" outlineLevel="1" x14ac:dyDescent="0.2">
      <c r="B285" s="10" t="s">
        <v>34</v>
      </c>
      <c r="C285" s="11">
        <v>45903</v>
      </c>
      <c r="D285" s="10" t="s">
        <v>257</v>
      </c>
      <c r="E285" s="11"/>
      <c r="F285" s="10"/>
      <c r="G285" s="10" t="s">
        <v>56</v>
      </c>
      <c r="H285" s="11"/>
      <c r="I285" s="12"/>
      <c r="J285" s="13">
        <v>989424</v>
      </c>
      <c r="K285" s="13">
        <v>79154</v>
      </c>
      <c r="L285" s="13">
        <v>1068578</v>
      </c>
      <c r="M285" s="13">
        <v>0</v>
      </c>
      <c r="N285" s="13">
        <v>0</v>
      </c>
      <c r="O285" s="13">
        <v>0</v>
      </c>
      <c r="P285" s="13">
        <v>1068578</v>
      </c>
      <c r="Q285" s="14"/>
      <c r="R285" s="15"/>
      <c r="S285" s="15" t="s">
        <v>266</v>
      </c>
      <c r="T285" s="15" t="s">
        <v>538</v>
      </c>
      <c r="U285" s="106" t="s">
        <v>2</v>
      </c>
      <c r="V285" s="26"/>
    </row>
    <row r="286" spans="2:22" s="25" customFormat="1" ht="18" customHeight="1" outlineLevel="1" x14ac:dyDescent="0.2">
      <c r="B286" s="10" t="s">
        <v>34</v>
      </c>
      <c r="C286" s="11">
        <v>45904</v>
      </c>
      <c r="D286" s="10" t="s">
        <v>250</v>
      </c>
      <c r="E286" s="11"/>
      <c r="F286" s="10"/>
      <c r="G286" s="10" t="s">
        <v>559</v>
      </c>
      <c r="H286" s="11"/>
      <c r="I286" s="12"/>
      <c r="J286" s="13">
        <v>813503</v>
      </c>
      <c r="K286" s="13">
        <v>65080</v>
      </c>
      <c r="L286" s="13">
        <v>878583</v>
      </c>
      <c r="M286" s="13">
        <v>0</v>
      </c>
      <c r="N286" s="13">
        <v>0</v>
      </c>
      <c r="O286" s="13">
        <v>0</v>
      </c>
      <c r="P286" s="13">
        <v>878583</v>
      </c>
      <c r="Q286" s="14"/>
      <c r="R286" s="15"/>
      <c r="S286" s="15" t="s">
        <v>266</v>
      </c>
      <c r="T286" s="15" t="s">
        <v>538</v>
      </c>
      <c r="U286" s="106" t="s">
        <v>2</v>
      </c>
      <c r="V286" s="26"/>
    </row>
    <row r="287" spans="2:22" s="25" customFormat="1" ht="18" customHeight="1" outlineLevel="1" x14ac:dyDescent="0.2">
      <c r="B287" s="10" t="s">
        <v>34</v>
      </c>
      <c r="C287" s="11">
        <v>45904</v>
      </c>
      <c r="D287" s="10" t="s">
        <v>50</v>
      </c>
      <c r="E287" s="11"/>
      <c r="F287" s="10"/>
      <c r="G287" s="10" t="s">
        <v>334</v>
      </c>
      <c r="H287" s="11"/>
      <c r="I287" s="12"/>
      <c r="J287" s="13">
        <v>1086180</v>
      </c>
      <c r="K287" s="13">
        <v>86894</v>
      </c>
      <c r="L287" s="13">
        <v>1173074</v>
      </c>
      <c r="M287" s="13">
        <v>0</v>
      </c>
      <c r="N287" s="13">
        <v>0</v>
      </c>
      <c r="O287" s="13">
        <v>0</v>
      </c>
      <c r="P287" s="13">
        <v>1173074</v>
      </c>
      <c r="Q287" s="14"/>
      <c r="R287" s="15"/>
      <c r="S287" s="15" t="s">
        <v>266</v>
      </c>
      <c r="T287" s="15" t="s">
        <v>538</v>
      </c>
      <c r="U287" s="106" t="s">
        <v>2</v>
      </c>
      <c r="V287" s="26"/>
    </row>
    <row r="288" spans="2:22" s="25" customFormat="1" ht="18" customHeight="1" outlineLevel="1" x14ac:dyDescent="0.2">
      <c r="B288" s="10" t="s">
        <v>34</v>
      </c>
      <c r="C288" s="11">
        <v>45913</v>
      </c>
      <c r="D288" s="10" t="s">
        <v>287</v>
      </c>
      <c r="E288" s="11"/>
      <c r="F288" s="10"/>
      <c r="G288" s="10" t="s">
        <v>179</v>
      </c>
      <c r="H288" s="11"/>
      <c r="I288" s="12"/>
      <c r="J288" s="13">
        <v>812890</v>
      </c>
      <c r="K288" s="13">
        <v>65031</v>
      </c>
      <c r="L288" s="13">
        <v>877921</v>
      </c>
      <c r="M288" s="13">
        <v>0</v>
      </c>
      <c r="N288" s="13">
        <v>0</v>
      </c>
      <c r="O288" s="13">
        <v>0</v>
      </c>
      <c r="P288" s="13">
        <v>877921</v>
      </c>
      <c r="Q288" s="14"/>
      <c r="R288" s="15"/>
      <c r="S288" s="15" t="s">
        <v>266</v>
      </c>
      <c r="T288" s="15" t="s">
        <v>514</v>
      </c>
      <c r="U288" s="106" t="s">
        <v>2</v>
      </c>
      <c r="V288" s="26"/>
    </row>
    <row r="289" spans="1:22" s="25" customFormat="1" ht="18" customHeight="1" outlineLevel="1" x14ac:dyDescent="0.2">
      <c r="B289" s="19" t="s">
        <v>458</v>
      </c>
      <c r="C289" s="20">
        <v>45926</v>
      </c>
      <c r="D289" s="19" t="s">
        <v>615</v>
      </c>
      <c r="E289" s="11"/>
      <c r="F289" s="10"/>
      <c r="G289" s="19" t="s">
        <v>520</v>
      </c>
      <c r="H289" s="11"/>
      <c r="I289" s="12"/>
      <c r="J289" s="13"/>
      <c r="K289" s="13"/>
      <c r="L289" s="13"/>
      <c r="M289" s="13"/>
      <c r="N289" s="13"/>
      <c r="O289" s="13"/>
      <c r="P289" s="21">
        <v>2084019</v>
      </c>
      <c r="Q289" s="22"/>
      <c r="R289" s="23"/>
      <c r="S289" s="23"/>
      <c r="T289" s="23"/>
      <c r="U289" s="23"/>
      <c r="V289" s="26"/>
    </row>
    <row r="290" spans="1:22" s="25" customFormat="1" ht="18" customHeight="1" x14ac:dyDescent="0.2">
      <c r="A290" s="7" t="s">
        <v>612</v>
      </c>
      <c r="B290" s="26"/>
      <c r="C290" s="27"/>
      <c r="D290" s="26"/>
      <c r="E290" s="27"/>
      <c r="F290" s="26"/>
      <c r="G290" s="26"/>
      <c r="H290" s="27"/>
      <c r="I290" s="8">
        <v>0</v>
      </c>
      <c r="J290" s="9">
        <v>2148194</v>
      </c>
      <c r="K290" s="9">
        <v>171856</v>
      </c>
      <c r="L290" s="9">
        <v>2320050</v>
      </c>
      <c r="M290" s="9">
        <v>0</v>
      </c>
      <c r="N290" s="9">
        <v>0</v>
      </c>
      <c r="O290" s="9">
        <v>0</v>
      </c>
      <c r="P290" s="9">
        <f>SUM(P291:P297)</f>
        <v>4635221</v>
      </c>
      <c r="Q290" s="28"/>
      <c r="V290" s="26"/>
    </row>
    <row r="291" spans="1:22" s="25" customFormat="1" ht="18" customHeight="1" outlineLevel="1" x14ac:dyDescent="0.2">
      <c r="B291" s="10" t="s">
        <v>495</v>
      </c>
      <c r="C291" s="11">
        <v>45877</v>
      </c>
      <c r="D291" s="10" t="s">
        <v>443</v>
      </c>
      <c r="E291" s="11"/>
      <c r="F291" s="10"/>
      <c r="G291" s="10" t="s">
        <v>311</v>
      </c>
      <c r="H291" s="11"/>
      <c r="I291" s="12"/>
      <c r="J291" s="13">
        <v>891955</v>
      </c>
      <c r="K291" s="13">
        <v>71356</v>
      </c>
      <c r="L291" s="13">
        <v>963311</v>
      </c>
      <c r="M291" s="13">
        <v>0</v>
      </c>
      <c r="N291" s="13">
        <v>0</v>
      </c>
      <c r="O291" s="13">
        <v>0</v>
      </c>
      <c r="P291" s="13">
        <f>963311-935099</f>
        <v>28212</v>
      </c>
      <c r="Q291" s="14"/>
      <c r="R291" s="15"/>
      <c r="S291" s="15" t="s">
        <v>266</v>
      </c>
      <c r="T291" s="15" t="s">
        <v>64</v>
      </c>
      <c r="U291" s="106" t="s">
        <v>2</v>
      </c>
      <c r="V291" s="26"/>
    </row>
    <row r="292" spans="1:22" s="25" customFormat="1" ht="18" customHeight="1" outlineLevel="1" x14ac:dyDescent="0.2">
      <c r="B292" s="10" t="s">
        <v>495</v>
      </c>
      <c r="C292" s="11">
        <v>45877</v>
      </c>
      <c r="D292" s="10" t="s">
        <v>502</v>
      </c>
      <c r="E292" s="11"/>
      <c r="F292" s="10"/>
      <c r="G292" s="10" t="s">
        <v>251</v>
      </c>
      <c r="H292" s="11"/>
      <c r="I292" s="12"/>
      <c r="J292" s="13">
        <v>606468</v>
      </c>
      <c r="K292" s="13">
        <v>48517</v>
      </c>
      <c r="L292" s="13">
        <v>654985</v>
      </c>
      <c r="M292" s="13">
        <v>0</v>
      </c>
      <c r="N292" s="13">
        <v>0</v>
      </c>
      <c r="O292" s="13">
        <v>0</v>
      </c>
      <c r="P292" s="13">
        <v>654985</v>
      </c>
      <c r="Q292" s="14"/>
      <c r="R292" s="15"/>
      <c r="S292" s="15" t="s">
        <v>266</v>
      </c>
      <c r="T292" s="15" t="s">
        <v>64</v>
      </c>
      <c r="U292" s="106" t="s">
        <v>2</v>
      </c>
      <c r="V292" s="26"/>
    </row>
    <row r="293" spans="1:22" s="25" customFormat="1" ht="18" customHeight="1" outlineLevel="1" x14ac:dyDescent="0.2">
      <c r="B293" s="10" t="s">
        <v>495</v>
      </c>
      <c r="C293" s="11">
        <v>45877</v>
      </c>
      <c r="D293" s="10" t="s">
        <v>368</v>
      </c>
      <c r="E293" s="11"/>
      <c r="F293" s="10"/>
      <c r="G293" s="10" t="s">
        <v>364</v>
      </c>
      <c r="H293" s="11"/>
      <c r="I293" s="12"/>
      <c r="J293" s="13">
        <v>625534</v>
      </c>
      <c r="K293" s="13">
        <v>50043</v>
      </c>
      <c r="L293" s="13">
        <v>675577</v>
      </c>
      <c r="M293" s="13">
        <v>0</v>
      </c>
      <c r="N293" s="13">
        <v>0</v>
      </c>
      <c r="O293" s="13">
        <v>0</v>
      </c>
      <c r="P293" s="13">
        <v>675577</v>
      </c>
      <c r="Q293" s="14"/>
      <c r="R293" s="15"/>
      <c r="S293" s="15" t="s">
        <v>266</v>
      </c>
      <c r="T293" s="15" t="s">
        <v>64</v>
      </c>
      <c r="U293" s="106" t="s">
        <v>2</v>
      </c>
      <c r="V293" s="26"/>
    </row>
    <row r="294" spans="1:22" s="25" customFormat="1" ht="18" customHeight="1" outlineLevel="1" x14ac:dyDescent="0.2">
      <c r="B294" s="10" t="s">
        <v>495</v>
      </c>
      <c r="C294" s="11">
        <v>45905</v>
      </c>
      <c r="D294" s="10" t="s">
        <v>310</v>
      </c>
      <c r="E294" s="11"/>
      <c r="F294" s="10"/>
      <c r="G294" s="10" t="s">
        <v>258</v>
      </c>
      <c r="H294" s="11"/>
      <c r="I294" s="12"/>
      <c r="J294" s="13">
        <v>1167660</v>
      </c>
      <c r="K294" s="13">
        <v>93413</v>
      </c>
      <c r="L294" s="13">
        <v>1261073</v>
      </c>
      <c r="M294" s="13">
        <v>0</v>
      </c>
      <c r="N294" s="13">
        <v>0</v>
      </c>
      <c r="O294" s="13">
        <v>0</v>
      </c>
      <c r="P294" s="13">
        <v>1261073</v>
      </c>
      <c r="Q294" s="14"/>
      <c r="R294" s="15"/>
      <c r="S294" s="15" t="s">
        <v>266</v>
      </c>
      <c r="T294" s="15" t="s">
        <v>514</v>
      </c>
      <c r="U294" s="106" t="s">
        <v>2</v>
      </c>
      <c r="V294" s="26"/>
    </row>
    <row r="295" spans="1:22" s="25" customFormat="1" ht="18" customHeight="1" outlineLevel="1" x14ac:dyDescent="0.2">
      <c r="B295" s="10" t="s">
        <v>495</v>
      </c>
      <c r="C295" s="11">
        <v>45917</v>
      </c>
      <c r="D295" s="10" t="s">
        <v>256</v>
      </c>
      <c r="E295" s="11"/>
      <c r="F295" s="10"/>
      <c r="G295" s="10" t="s">
        <v>483</v>
      </c>
      <c r="H295" s="11"/>
      <c r="I295" s="12"/>
      <c r="J295" s="13">
        <v>580534</v>
      </c>
      <c r="K295" s="13">
        <v>46443</v>
      </c>
      <c r="L295" s="13">
        <v>626977</v>
      </c>
      <c r="M295" s="13">
        <v>0</v>
      </c>
      <c r="N295" s="13">
        <v>0</v>
      </c>
      <c r="O295" s="13">
        <v>0</v>
      </c>
      <c r="P295" s="13">
        <v>626977</v>
      </c>
      <c r="Q295" s="14"/>
      <c r="R295" s="15"/>
      <c r="S295" s="15" t="s">
        <v>266</v>
      </c>
      <c r="T295" s="15" t="s">
        <v>514</v>
      </c>
      <c r="U295" s="106" t="s">
        <v>2</v>
      </c>
      <c r="V295" s="26"/>
    </row>
    <row r="296" spans="1:22" s="25" customFormat="1" ht="18" customHeight="1" outlineLevel="1" x14ac:dyDescent="0.2">
      <c r="B296" s="10" t="s">
        <v>495</v>
      </c>
      <c r="C296" s="11">
        <v>45917</v>
      </c>
      <c r="D296" s="10" t="s">
        <v>115</v>
      </c>
      <c r="E296" s="11"/>
      <c r="F296" s="10"/>
      <c r="G296" s="10" t="s">
        <v>251</v>
      </c>
      <c r="H296" s="11"/>
      <c r="I296" s="12"/>
      <c r="J296" s="13">
        <v>588420</v>
      </c>
      <c r="K296" s="13">
        <v>47074</v>
      </c>
      <c r="L296" s="13">
        <v>635494</v>
      </c>
      <c r="M296" s="13">
        <v>0</v>
      </c>
      <c r="N296" s="13">
        <v>0</v>
      </c>
      <c r="O296" s="13">
        <v>0</v>
      </c>
      <c r="P296" s="13">
        <v>635494</v>
      </c>
      <c r="Q296" s="14"/>
      <c r="R296" s="15"/>
      <c r="S296" s="15" t="s">
        <v>266</v>
      </c>
      <c r="T296" s="15" t="s">
        <v>514</v>
      </c>
      <c r="U296" s="106" t="s">
        <v>2</v>
      </c>
      <c r="V296" s="26"/>
    </row>
    <row r="297" spans="1:22" s="25" customFormat="1" ht="18" customHeight="1" outlineLevel="1" x14ac:dyDescent="0.2">
      <c r="B297" s="10" t="s">
        <v>495</v>
      </c>
      <c r="C297" s="11">
        <v>45917</v>
      </c>
      <c r="D297" s="10" t="s">
        <v>29</v>
      </c>
      <c r="E297" s="11"/>
      <c r="F297" s="10"/>
      <c r="G297" s="10" t="s">
        <v>470</v>
      </c>
      <c r="H297" s="11"/>
      <c r="I297" s="12"/>
      <c r="J297" s="13">
        <v>697132</v>
      </c>
      <c r="K297" s="13">
        <v>55771</v>
      </c>
      <c r="L297" s="13">
        <v>752903</v>
      </c>
      <c r="M297" s="13">
        <v>0</v>
      </c>
      <c r="N297" s="13">
        <v>0</v>
      </c>
      <c r="O297" s="13">
        <v>0</v>
      </c>
      <c r="P297" s="13">
        <v>752903</v>
      </c>
      <c r="Q297" s="14"/>
      <c r="R297" s="15"/>
      <c r="S297" s="15" t="s">
        <v>266</v>
      </c>
      <c r="T297" s="15" t="s">
        <v>514</v>
      </c>
      <c r="U297" s="106" t="s">
        <v>2</v>
      </c>
      <c r="V297" s="26"/>
    </row>
    <row r="298" spans="1:22" s="25" customFormat="1" ht="18" customHeight="1" x14ac:dyDescent="0.2">
      <c r="A298" s="7" t="s">
        <v>15</v>
      </c>
      <c r="B298" s="26"/>
      <c r="C298" s="27"/>
      <c r="D298" s="26"/>
      <c r="E298" s="27"/>
      <c r="F298" s="26"/>
      <c r="G298" s="26"/>
      <c r="H298" s="27"/>
      <c r="I298" s="8">
        <v>660</v>
      </c>
      <c r="J298" s="9">
        <v>18183351</v>
      </c>
      <c r="K298" s="9">
        <v>1027247</v>
      </c>
      <c r="L298" s="9">
        <v>19210598</v>
      </c>
      <c r="M298" s="9">
        <v>0</v>
      </c>
      <c r="N298" s="9">
        <v>0</v>
      </c>
      <c r="O298" s="9">
        <v>0</v>
      </c>
      <c r="P298" s="9">
        <f>SUM(P299:P307)</f>
        <v>11652183</v>
      </c>
      <c r="Q298" s="28"/>
      <c r="V298" s="26"/>
    </row>
    <row r="299" spans="1:22" s="25" customFormat="1" ht="23.85" customHeight="1" outlineLevel="1" x14ac:dyDescent="0.2">
      <c r="B299" s="10" t="s">
        <v>98</v>
      </c>
      <c r="C299" s="11">
        <v>45737</v>
      </c>
      <c r="D299" s="10" t="s">
        <v>149</v>
      </c>
      <c r="E299" s="11"/>
      <c r="F299" s="10"/>
      <c r="G299" s="10" t="s">
        <v>347</v>
      </c>
      <c r="H299" s="11">
        <v>45797</v>
      </c>
      <c r="I299" s="12">
        <v>60</v>
      </c>
      <c r="J299" s="13">
        <v>1332698</v>
      </c>
      <c r="K299" s="13">
        <v>106616</v>
      </c>
      <c r="L299" s="13">
        <v>1439314</v>
      </c>
      <c r="M299" s="13">
        <v>0</v>
      </c>
      <c r="N299" s="13">
        <v>0</v>
      </c>
      <c r="O299" s="13">
        <v>0</v>
      </c>
      <c r="P299" s="13">
        <v>1439314</v>
      </c>
      <c r="Q299" s="14">
        <v>133</v>
      </c>
      <c r="R299" s="15" t="s">
        <v>467</v>
      </c>
      <c r="S299" s="15" t="s">
        <v>266</v>
      </c>
      <c r="T299" s="15" t="s">
        <v>526</v>
      </c>
      <c r="U299" s="106" t="s">
        <v>496</v>
      </c>
      <c r="V299" s="110" t="s">
        <v>828</v>
      </c>
    </row>
    <row r="300" spans="1:22" s="25" customFormat="1" ht="18" customHeight="1" outlineLevel="1" x14ac:dyDescent="0.2">
      <c r="B300" s="10" t="s">
        <v>98</v>
      </c>
      <c r="C300" s="11">
        <v>45814</v>
      </c>
      <c r="D300" s="10" t="s">
        <v>524</v>
      </c>
      <c r="E300" s="11"/>
      <c r="F300" s="10"/>
      <c r="G300" s="10" t="s">
        <v>237</v>
      </c>
      <c r="H300" s="11">
        <v>45874</v>
      </c>
      <c r="I300" s="12">
        <v>60</v>
      </c>
      <c r="J300" s="13">
        <v>703278</v>
      </c>
      <c r="K300" s="13">
        <v>56262</v>
      </c>
      <c r="L300" s="13">
        <v>759540</v>
      </c>
      <c r="M300" s="13">
        <v>0</v>
      </c>
      <c r="N300" s="13">
        <v>0</v>
      </c>
      <c r="O300" s="13">
        <v>0</v>
      </c>
      <c r="P300" s="13">
        <v>759540</v>
      </c>
      <c r="Q300" s="14">
        <v>56</v>
      </c>
      <c r="R300" s="15" t="s">
        <v>247</v>
      </c>
      <c r="S300" s="15" t="s">
        <v>266</v>
      </c>
      <c r="T300" s="15" t="s">
        <v>526</v>
      </c>
      <c r="U300" s="106" t="s">
        <v>496</v>
      </c>
      <c r="V300" s="26"/>
    </row>
    <row r="301" spans="1:22" s="25" customFormat="1" ht="18" customHeight="1" outlineLevel="1" x14ac:dyDescent="0.2">
      <c r="B301" s="10" t="s">
        <v>98</v>
      </c>
      <c r="C301" s="11">
        <v>45814</v>
      </c>
      <c r="D301" s="10" t="s">
        <v>188</v>
      </c>
      <c r="E301" s="11"/>
      <c r="F301" s="10"/>
      <c r="G301" s="10" t="s">
        <v>204</v>
      </c>
      <c r="H301" s="11">
        <v>45874</v>
      </c>
      <c r="I301" s="12">
        <v>60</v>
      </c>
      <c r="J301" s="13">
        <v>1040636</v>
      </c>
      <c r="K301" s="13">
        <v>83251</v>
      </c>
      <c r="L301" s="13">
        <v>1123887</v>
      </c>
      <c r="M301" s="13">
        <v>0</v>
      </c>
      <c r="N301" s="13">
        <v>0</v>
      </c>
      <c r="O301" s="13">
        <v>0</v>
      </c>
      <c r="P301" s="13">
        <v>1123887</v>
      </c>
      <c r="Q301" s="14">
        <v>56</v>
      </c>
      <c r="R301" s="15" t="s">
        <v>247</v>
      </c>
      <c r="S301" s="15" t="s">
        <v>266</v>
      </c>
      <c r="T301" s="15" t="s">
        <v>526</v>
      </c>
      <c r="U301" s="106" t="s">
        <v>496</v>
      </c>
      <c r="V301" s="26"/>
    </row>
    <row r="302" spans="1:22" s="25" customFormat="1" ht="18" customHeight="1" outlineLevel="1" x14ac:dyDescent="0.2">
      <c r="B302" s="10" t="s">
        <v>98</v>
      </c>
      <c r="C302" s="11">
        <v>45814</v>
      </c>
      <c r="D302" s="10" t="s">
        <v>269</v>
      </c>
      <c r="E302" s="11"/>
      <c r="F302" s="10"/>
      <c r="G302" s="10" t="s">
        <v>522</v>
      </c>
      <c r="H302" s="11">
        <v>45874</v>
      </c>
      <c r="I302" s="12">
        <v>60</v>
      </c>
      <c r="J302" s="13">
        <v>648062</v>
      </c>
      <c r="K302" s="13">
        <v>51845</v>
      </c>
      <c r="L302" s="13">
        <v>699907</v>
      </c>
      <c r="M302" s="13">
        <v>0</v>
      </c>
      <c r="N302" s="13">
        <v>0</v>
      </c>
      <c r="O302" s="13">
        <v>0</v>
      </c>
      <c r="P302" s="13">
        <v>699907</v>
      </c>
      <c r="Q302" s="14">
        <v>56</v>
      </c>
      <c r="R302" s="15" t="s">
        <v>247</v>
      </c>
      <c r="S302" s="15" t="s">
        <v>266</v>
      </c>
      <c r="T302" s="15" t="s">
        <v>526</v>
      </c>
      <c r="U302" s="106" t="s">
        <v>496</v>
      </c>
      <c r="V302" s="26"/>
    </row>
    <row r="303" spans="1:22" s="25" customFormat="1" ht="18" customHeight="1" outlineLevel="1" x14ac:dyDescent="0.2">
      <c r="B303" s="10" t="s">
        <v>98</v>
      </c>
      <c r="C303" s="11">
        <v>45855</v>
      </c>
      <c r="D303" s="10" t="s">
        <v>332</v>
      </c>
      <c r="E303" s="11"/>
      <c r="F303" s="10"/>
      <c r="G303" s="10" t="s">
        <v>330</v>
      </c>
      <c r="H303" s="11">
        <v>45915</v>
      </c>
      <c r="I303" s="12">
        <v>60</v>
      </c>
      <c r="J303" s="13">
        <v>1923136</v>
      </c>
      <c r="K303" s="13">
        <v>153851</v>
      </c>
      <c r="L303" s="13">
        <v>2076987</v>
      </c>
      <c r="M303" s="13">
        <v>0</v>
      </c>
      <c r="N303" s="13">
        <v>0</v>
      </c>
      <c r="O303" s="13">
        <v>0</v>
      </c>
      <c r="P303" s="13">
        <v>2076987</v>
      </c>
      <c r="Q303" s="14">
        <v>15</v>
      </c>
      <c r="R303" s="15" t="s">
        <v>471</v>
      </c>
      <c r="S303" s="15" t="s">
        <v>266</v>
      </c>
      <c r="T303" s="15" t="s">
        <v>526</v>
      </c>
      <c r="U303" s="106" t="s">
        <v>496</v>
      </c>
      <c r="V303" s="26"/>
    </row>
    <row r="304" spans="1:22" s="25" customFormat="1" ht="18" customHeight="1" outlineLevel="1" x14ac:dyDescent="0.2">
      <c r="B304" s="10" t="s">
        <v>98</v>
      </c>
      <c r="C304" s="11">
        <v>45868</v>
      </c>
      <c r="D304" s="10" t="s">
        <v>426</v>
      </c>
      <c r="E304" s="11"/>
      <c r="F304" s="10"/>
      <c r="G304" s="10" t="s">
        <v>452</v>
      </c>
      <c r="H304" s="11">
        <v>45928</v>
      </c>
      <c r="I304" s="12">
        <v>60</v>
      </c>
      <c r="J304" s="13">
        <v>1703563</v>
      </c>
      <c r="K304" s="13">
        <v>136285</v>
      </c>
      <c r="L304" s="13">
        <v>1839848</v>
      </c>
      <c r="M304" s="13">
        <v>0</v>
      </c>
      <c r="N304" s="13">
        <v>0</v>
      </c>
      <c r="O304" s="13">
        <v>0</v>
      </c>
      <c r="P304" s="13">
        <v>1839848</v>
      </c>
      <c r="Q304" s="14">
        <v>2</v>
      </c>
      <c r="R304" s="15" t="s">
        <v>471</v>
      </c>
      <c r="S304" s="15" t="s">
        <v>266</v>
      </c>
      <c r="T304" s="15" t="s">
        <v>526</v>
      </c>
      <c r="U304" s="106" t="s">
        <v>496</v>
      </c>
      <c r="V304" s="26"/>
    </row>
    <row r="305" spans="1:22" s="25" customFormat="1" ht="18" customHeight="1" outlineLevel="1" x14ac:dyDescent="0.2">
      <c r="B305" s="10" t="s">
        <v>98</v>
      </c>
      <c r="C305" s="11">
        <v>45874</v>
      </c>
      <c r="D305" s="10" t="s">
        <v>221</v>
      </c>
      <c r="E305" s="11"/>
      <c r="F305" s="10"/>
      <c r="G305" s="10" t="s">
        <v>328</v>
      </c>
      <c r="H305" s="11">
        <v>45934</v>
      </c>
      <c r="I305" s="12">
        <v>60</v>
      </c>
      <c r="J305" s="13">
        <v>850378</v>
      </c>
      <c r="K305" s="13">
        <v>68030</v>
      </c>
      <c r="L305" s="13">
        <v>918408</v>
      </c>
      <c r="M305" s="13">
        <v>0</v>
      </c>
      <c r="N305" s="13">
        <v>0</v>
      </c>
      <c r="O305" s="13">
        <v>0</v>
      </c>
      <c r="P305" s="13">
        <v>918408</v>
      </c>
      <c r="Q305" s="14"/>
      <c r="R305" s="15"/>
      <c r="S305" s="15" t="s">
        <v>266</v>
      </c>
      <c r="T305" s="15" t="s">
        <v>526</v>
      </c>
      <c r="U305" s="106" t="s">
        <v>496</v>
      </c>
      <c r="V305" s="26"/>
    </row>
    <row r="306" spans="1:22" s="25" customFormat="1" ht="18" customHeight="1" outlineLevel="1" x14ac:dyDescent="0.2">
      <c r="B306" s="10" t="s">
        <v>98</v>
      </c>
      <c r="C306" s="11">
        <v>45874</v>
      </c>
      <c r="D306" s="10" t="s">
        <v>19</v>
      </c>
      <c r="E306" s="11"/>
      <c r="F306" s="10"/>
      <c r="G306" s="10" t="s">
        <v>484</v>
      </c>
      <c r="H306" s="11">
        <v>45934</v>
      </c>
      <c r="I306" s="12">
        <v>60</v>
      </c>
      <c r="J306" s="13">
        <v>1593518</v>
      </c>
      <c r="K306" s="13">
        <v>127481</v>
      </c>
      <c r="L306" s="13">
        <v>1720999</v>
      </c>
      <c r="M306" s="13">
        <v>0</v>
      </c>
      <c r="N306" s="13">
        <v>0</v>
      </c>
      <c r="O306" s="13">
        <v>0</v>
      </c>
      <c r="P306" s="13">
        <v>1720999</v>
      </c>
      <c r="Q306" s="14"/>
      <c r="R306" s="15"/>
      <c r="S306" s="15" t="s">
        <v>266</v>
      </c>
      <c r="T306" s="15" t="s">
        <v>526</v>
      </c>
      <c r="U306" s="106" t="s">
        <v>496</v>
      </c>
      <c r="V306" s="26"/>
    </row>
    <row r="307" spans="1:22" s="25" customFormat="1" ht="18" customHeight="1" outlineLevel="1" x14ac:dyDescent="0.2">
      <c r="B307" s="10" t="s">
        <v>98</v>
      </c>
      <c r="C307" s="11">
        <v>45919</v>
      </c>
      <c r="D307" s="10" t="s">
        <v>336</v>
      </c>
      <c r="E307" s="11"/>
      <c r="F307" s="10"/>
      <c r="G307" s="10" t="s">
        <v>330</v>
      </c>
      <c r="H307" s="11">
        <v>45979</v>
      </c>
      <c r="I307" s="12">
        <v>60</v>
      </c>
      <c r="J307" s="13">
        <v>993790</v>
      </c>
      <c r="K307" s="13">
        <v>79503</v>
      </c>
      <c r="L307" s="13">
        <v>1073293</v>
      </c>
      <c r="M307" s="13">
        <v>0</v>
      </c>
      <c r="N307" s="13">
        <v>0</v>
      </c>
      <c r="O307" s="13">
        <v>0</v>
      </c>
      <c r="P307" s="13">
        <v>1073293</v>
      </c>
      <c r="Q307" s="14"/>
      <c r="R307" s="15"/>
      <c r="S307" s="15" t="s">
        <v>266</v>
      </c>
      <c r="T307" s="15" t="s">
        <v>526</v>
      </c>
      <c r="U307" s="106" t="s">
        <v>496</v>
      </c>
      <c r="V307" s="26"/>
    </row>
    <row r="308" spans="1:22" s="25" customFormat="1" ht="18" customHeight="1" x14ac:dyDescent="0.2">
      <c r="A308" s="7" t="s">
        <v>233</v>
      </c>
      <c r="B308" s="26"/>
      <c r="C308" s="27"/>
      <c r="D308" s="26"/>
      <c r="E308" s="27"/>
      <c r="F308" s="26"/>
      <c r="G308" s="26"/>
      <c r="H308" s="27"/>
      <c r="I308" s="8">
        <v>0</v>
      </c>
      <c r="J308" s="9">
        <v>5651841</v>
      </c>
      <c r="K308" s="9">
        <v>452147</v>
      </c>
      <c r="L308" s="9">
        <v>6103988</v>
      </c>
      <c r="M308" s="9">
        <v>0</v>
      </c>
      <c r="N308" s="9">
        <v>0</v>
      </c>
      <c r="O308" s="9">
        <v>0</v>
      </c>
      <c r="P308" s="9">
        <f>SUM(P309:P317)</f>
        <v>6704179</v>
      </c>
      <c r="Q308" s="28"/>
      <c r="V308" s="26"/>
    </row>
    <row r="309" spans="1:22" s="25" customFormat="1" ht="18" customHeight="1" outlineLevel="1" x14ac:dyDescent="0.2">
      <c r="B309" s="10" t="s">
        <v>525</v>
      </c>
      <c r="C309" s="11">
        <v>45913</v>
      </c>
      <c r="D309" s="10" t="s">
        <v>446</v>
      </c>
      <c r="E309" s="11"/>
      <c r="F309" s="10"/>
      <c r="G309" s="10" t="s">
        <v>262</v>
      </c>
      <c r="H309" s="11"/>
      <c r="I309" s="12"/>
      <c r="J309" s="13">
        <v>402364</v>
      </c>
      <c r="K309" s="13">
        <v>32189</v>
      </c>
      <c r="L309" s="13">
        <v>434553</v>
      </c>
      <c r="M309" s="13">
        <v>0</v>
      </c>
      <c r="N309" s="13">
        <v>0</v>
      </c>
      <c r="O309" s="13">
        <v>0</v>
      </c>
      <c r="P309" s="13">
        <v>434553</v>
      </c>
      <c r="Q309" s="14"/>
      <c r="R309" s="15"/>
      <c r="S309" s="15" t="s">
        <v>266</v>
      </c>
      <c r="T309" s="15" t="s">
        <v>514</v>
      </c>
      <c r="U309" s="106" t="s">
        <v>2</v>
      </c>
      <c r="V309" s="26"/>
    </row>
    <row r="310" spans="1:22" s="25" customFormat="1" ht="18" customHeight="1" outlineLevel="1" x14ac:dyDescent="0.2">
      <c r="B310" s="10" t="s">
        <v>74</v>
      </c>
      <c r="C310" s="11">
        <v>45924</v>
      </c>
      <c r="D310" s="10" t="s">
        <v>278</v>
      </c>
      <c r="E310" s="11"/>
      <c r="F310" s="10"/>
      <c r="G310" s="10" t="s">
        <v>461</v>
      </c>
      <c r="H310" s="11"/>
      <c r="I310" s="12"/>
      <c r="J310" s="13">
        <v>552480</v>
      </c>
      <c r="K310" s="13">
        <v>44198</v>
      </c>
      <c r="L310" s="13">
        <v>596678</v>
      </c>
      <c r="M310" s="13">
        <v>0</v>
      </c>
      <c r="N310" s="13">
        <v>0</v>
      </c>
      <c r="O310" s="13">
        <v>0</v>
      </c>
      <c r="P310" s="13">
        <v>596678</v>
      </c>
      <c r="Q310" s="14"/>
      <c r="R310" s="15"/>
      <c r="S310" s="15" t="s">
        <v>266</v>
      </c>
      <c r="T310" s="15" t="s">
        <v>514</v>
      </c>
      <c r="U310" s="106" t="s">
        <v>2</v>
      </c>
      <c r="V310" s="26"/>
    </row>
    <row r="311" spans="1:22" s="25" customFormat="1" ht="18" customHeight="1" outlineLevel="1" x14ac:dyDescent="0.2">
      <c r="B311" s="10" t="s">
        <v>60</v>
      </c>
      <c r="C311" s="11">
        <v>45908</v>
      </c>
      <c r="D311" s="10" t="s">
        <v>16</v>
      </c>
      <c r="E311" s="11"/>
      <c r="F311" s="10"/>
      <c r="G311" s="10" t="s">
        <v>248</v>
      </c>
      <c r="H311" s="11"/>
      <c r="I311" s="12"/>
      <c r="J311" s="13">
        <v>753983</v>
      </c>
      <c r="K311" s="13">
        <v>60319</v>
      </c>
      <c r="L311" s="13">
        <v>814302</v>
      </c>
      <c r="M311" s="13">
        <v>0</v>
      </c>
      <c r="N311" s="13">
        <v>0</v>
      </c>
      <c r="O311" s="13">
        <v>0</v>
      </c>
      <c r="P311" s="13">
        <v>814302</v>
      </c>
      <c r="Q311" s="14"/>
      <c r="R311" s="15"/>
      <c r="S311" s="15" t="s">
        <v>266</v>
      </c>
      <c r="T311" s="15" t="s">
        <v>64</v>
      </c>
      <c r="U311" s="106" t="s">
        <v>2</v>
      </c>
      <c r="V311" s="26"/>
    </row>
    <row r="312" spans="1:22" s="25" customFormat="1" ht="18" customHeight="1" outlineLevel="1" x14ac:dyDescent="0.2">
      <c r="B312" s="10" t="s">
        <v>60</v>
      </c>
      <c r="C312" s="11">
        <v>45916</v>
      </c>
      <c r="D312" s="10" t="s">
        <v>380</v>
      </c>
      <c r="E312" s="11"/>
      <c r="F312" s="10"/>
      <c r="G312" s="10" t="s">
        <v>248</v>
      </c>
      <c r="H312" s="11"/>
      <c r="I312" s="12"/>
      <c r="J312" s="13">
        <v>960956</v>
      </c>
      <c r="K312" s="13">
        <v>76876</v>
      </c>
      <c r="L312" s="13">
        <v>1037832</v>
      </c>
      <c r="M312" s="13">
        <v>0</v>
      </c>
      <c r="N312" s="13">
        <v>0</v>
      </c>
      <c r="O312" s="13">
        <v>0</v>
      </c>
      <c r="P312" s="13">
        <v>1037832</v>
      </c>
      <c r="Q312" s="14"/>
      <c r="R312" s="15"/>
      <c r="S312" s="15" t="s">
        <v>266</v>
      </c>
      <c r="T312" s="15" t="s">
        <v>514</v>
      </c>
      <c r="U312" s="106" t="s">
        <v>2</v>
      </c>
      <c r="V312" s="26"/>
    </row>
    <row r="313" spans="1:22" s="25" customFormat="1" ht="18" customHeight="1" outlineLevel="1" x14ac:dyDescent="0.2">
      <c r="B313" s="10" t="s">
        <v>405</v>
      </c>
      <c r="C313" s="11">
        <v>45911</v>
      </c>
      <c r="D313" s="10" t="s">
        <v>521</v>
      </c>
      <c r="E313" s="11"/>
      <c r="F313" s="10"/>
      <c r="G313" s="10" t="s">
        <v>232</v>
      </c>
      <c r="H313" s="11"/>
      <c r="I313" s="12"/>
      <c r="J313" s="13">
        <v>959210</v>
      </c>
      <c r="K313" s="13">
        <v>76737</v>
      </c>
      <c r="L313" s="13">
        <v>1035947</v>
      </c>
      <c r="M313" s="13">
        <v>0</v>
      </c>
      <c r="N313" s="13">
        <v>0</v>
      </c>
      <c r="O313" s="13">
        <v>0</v>
      </c>
      <c r="P313" s="13">
        <v>1035947</v>
      </c>
      <c r="Q313" s="14"/>
      <c r="R313" s="15"/>
      <c r="S313" s="15" t="s">
        <v>266</v>
      </c>
      <c r="T313" s="15" t="s">
        <v>514</v>
      </c>
      <c r="U313" s="106" t="s">
        <v>2</v>
      </c>
      <c r="V313" s="26"/>
    </row>
    <row r="314" spans="1:22" s="25" customFormat="1" ht="18" customHeight="1" outlineLevel="1" x14ac:dyDescent="0.2">
      <c r="B314" s="10" t="s">
        <v>282</v>
      </c>
      <c r="C314" s="11">
        <v>45908</v>
      </c>
      <c r="D314" s="10" t="s">
        <v>61</v>
      </c>
      <c r="E314" s="11"/>
      <c r="F314" s="10"/>
      <c r="G314" s="10" t="s">
        <v>276</v>
      </c>
      <c r="H314" s="11"/>
      <c r="I314" s="12"/>
      <c r="J314" s="13">
        <v>795017</v>
      </c>
      <c r="K314" s="13">
        <v>63601</v>
      </c>
      <c r="L314" s="13">
        <v>858618</v>
      </c>
      <c r="M314" s="13">
        <v>0</v>
      </c>
      <c r="N314" s="13">
        <v>0</v>
      </c>
      <c r="O314" s="13">
        <v>0</v>
      </c>
      <c r="P314" s="13">
        <v>858618</v>
      </c>
      <c r="Q314" s="14"/>
      <c r="R314" s="15"/>
      <c r="S314" s="15" t="s">
        <v>266</v>
      </c>
      <c r="T314" s="15" t="s">
        <v>64</v>
      </c>
      <c r="U314" s="106" t="s">
        <v>2</v>
      </c>
      <c r="V314" s="26"/>
    </row>
    <row r="315" spans="1:22" s="25" customFormat="1" ht="18" customHeight="1" outlineLevel="1" x14ac:dyDescent="0.2">
      <c r="B315" s="10" t="s">
        <v>282</v>
      </c>
      <c r="C315" s="11">
        <v>45924</v>
      </c>
      <c r="D315" s="10" t="s">
        <v>172</v>
      </c>
      <c r="E315" s="11"/>
      <c r="F315" s="10"/>
      <c r="G315" s="10" t="s">
        <v>276</v>
      </c>
      <c r="H315" s="11"/>
      <c r="I315" s="12"/>
      <c r="J315" s="13">
        <v>398745</v>
      </c>
      <c r="K315" s="13">
        <v>31900</v>
      </c>
      <c r="L315" s="13">
        <v>430645</v>
      </c>
      <c r="M315" s="13">
        <v>0</v>
      </c>
      <c r="N315" s="13">
        <v>0</v>
      </c>
      <c r="O315" s="13">
        <v>0</v>
      </c>
      <c r="P315" s="13">
        <v>430645</v>
      </c>
      <c r="Q315" s="14"/>
      <c r="R315" s="15"/>
      <c r="S315" s="15" t="s">
        <v>266</v>
      </c>
      <c r="T315" s="15" t="s">
        <v>514</v>
      </c>
      <c r="U315" s="106" t="s">
        <v>2</v>
      </c>
      <c r="V315" s="26"/>
    </row>
    <row r="316" spans="1:22" s="25" customFormat="1" ht="18" customHeight="1" outlineLevel="1" x14ac:dyDescent="0.2">
      <c r="B316" s="19" t="s">
        <v>525</v>
      </c>
      <c r="C316" s="20">
        <v>45927</v>
      </c>
      <c r="D316" s="19" t="s">
        <v>613</v>
      </c>
      <c r="E316" s="11"/>
      <c r="F316" s="10"/>
      <c r="G316" s="19" t="s">
        <v>262</v>
      </c>
      <c r="H316" s="11"/>
      <c r="I316" s="12"/>
      <c r="J316" s="13"/>
      <c r="K316" s="13"/>
      <c r="L316" s="13"/>
      <c r="M316" s="13"/>
      <c r="N316" s="13"/>
      <c r="O316" s="13"/>
      <c r="P316" s="21">
        <v>427719</v>
      </c>
      <c r="Q316" s="22"/>
      <c r="R316" s="23"/>
      <c r="S316" s="23"/>
      <c r="T316" s="23"/>
      <c r="U316" s="23"/>
      <c r="V316" s="26"/>
    </row>
    <row r="317" spans="1:22" s="25" customFormat="1" ht="18" customHeight="1" outlineLevel="1" x14ac:dyDescent="0.2">
      <c r="B317" s="19" t="s">
        <v>60</v>
      </c>
      <c r="C317" s="20">
        <v>45927</v>
      </c>
      <c r="D317" s="19" t="s">
        <v>614</v>
      </c>
      <c r="E317" s="11"/>
      <c r="F317" s="10"/>
      <c r="G317" s="19" t="s">
        <v>517</v>
      </c>
      <c r="H317" s="11"/>
      <c r="I317" s="12"/>
      <c r="J317" s="13"/>
      <c r="K317" s="13"/>
      <c r="L317" s="13"/>
      <c r="M317" s="13"/>
      <c r="N317" s="13"/>
      <c r="O317" s="13"/>
      <c r="P317" s="21">
        <v>1067885</v>
      </c>
      <c r="Q317" s="22"/>
      <c r="R317" s="23"/>
      <c r="S317" s="23"/>
      <c r="T317" s="23"/>
      <c r="U317" s="23"/>
      <c r="V317" s="26"/>
    </row>
  </sheetData>
  <mergeCells count="3">
    <mergeCell ref="A1:T1"/>
    <mergeCell ref="A2:T2"/>
    <mergeCell ref="B4:E4"/>
  </mergeCells>
  <conditionalFormatting sqref="D188:D218">
    <cfRule type="duplicateValues" dxfId="1" priority="2"/>
  </conditionalFormatting>
  <conditionalFormatting sqref="F188:F2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khách lẻ MB</vt:lpstr>
      <vt:lpstr>siêu thị </vt:lpstr>
      <vt:lpstr>'khách lẻ MB'!Print_Titles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2025-10-07T01:30:13Z</cp:lastPrinted>
  <dcterms:created xsi:type="dcterms:W3CDTF">2025-10-02T07:25:10Z</dcterms:created>
  <dcterms:modified xsi:type="dcterms:W3CDTF">2025-10-15T04:47:01Z</dcterms:modified>
</cp:coreProperties>
</file>