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Kho\"/>
    </mc:Choice>
  </mc:AlternateContent>
  <bookViews>
    <workbookView xWindow="0" yWindow="0" windowWidth="24000" windowHeight="9330" firstSheet="10" activeTab="11"/>
  </bookViews>
  <sheets>
    <sheet name="tháng 9" sheetId="1" state="hidden" r:id="rId1"/>
    <sheet name="Tháng 10" sheetId="2" state="hidden" r:id="rId2"/>
    <sheet name="Tháng 12" sheetId="3" state="hidden" r:id="rId3"/>
    <sheet name="Tháng 3.24" sheetId="4" state="hidden" r:id="rId4"/>
    <sheet name="Tháng 4.24" sheetId="5" state="hidden" r:id="rId5"/>
    <sheet name="Tháng 5.24" sheetId="6" state="hidden" r:id="rId6"/>
    <sheet name="Tháng 6.24" sheetId="8" state="hidden" r:id="rId7"/>
    <sheet name="Tháng 7.24" sheetId="9" state="hidden" r:id="rId8"/>
    <sheet name="Tháng 8,24" sheetId="10" state="hidden" r:id="rId9"/>
    <sheet name="Tháng 9.24" sheetId="11" state="hidden" r:id="rId10"/>
    <sheet name="Tháng 12.24" sheetId="13" r:id="rId11"/>
    <sheet name="Tháng 1,25" sheetId="14" r:id="rId12"/>
  </sheets>
  <definedNames>
    <definedName name="_xlnm._FilterDatabase" localSheetId="10" hidden="1">'Tháng 12.24'!$A$5:$K$39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4" l="1"/>
  <c r="K18" i="14"/>
  <c r="K20" i="14"/>
  <c r="K24" i="14"/>
  <c r="K25" i="14"/>
  <c r="K26" i="14"/>
  <c r="H7" i="14"/>
  <c r="H8" i="14"/>
  <c r="K8" i="14" s="1"/>
  <c r="H9" i="14"/>
  <c r="H10" i="14"/>
  <c r="K10" i="14" s="1"/>
  <c r="H11" i="14"/>
  <c r="K11" i="14" s="1"/>
  <c r="H12" i="14"/>
  <c r="K12" i="14" s="1"/>
  <c r="H13" i="14"/>
  <c r="K13" i="14" s="1"/>
  <c r="H14" i="14"/>
  <c r="K14" i="14" s="1"/>
  <c r="H15" i="14"/>
  <c r="K15" i="14" s="1"/>
  <c r="H16" i="14"/>
  <c r="K16" i="14" s="1"/>
  <c r="H17" i="14"/>
  <c r="K17" i="14" s="1"/>
  <c r="H18" i="14"/>
  <c r="H19" i="14"/>
  <c r="K19" i="14" s="1"/>
  <c r="H20" i="14"/>
  <c r="H21" i="14"/>
  <c r="K21" i="14" s="1"/>
  <c r="H22" i="14"/>
  <c r="K22" i="14" s="1"/>
  <c r="H23" i="14"/>
  <c r="K23" i="14" s="1"/>
  <c r="H24" i="14"/>
  <c r="H25" i="14"/>
  <c r="H26" i="14"/>
  <c r="H27" i="14"/>
  <c r="K27" i="14" s="1"/>
  <c r="H6" i="14"/>
  <c r="K6" i="14" s="1"/>
  <c r="H36" i="13"/>
  <c r="K36" i="13" s="1"/>
  <c r="H37" i="13"/>
  <c r="K37" i="13" s="1"/>
  <c r="H38" i="13"/>
  <c r="H22" i="13"/>
  <c r="K22" i="13" s="1"/>
  <c r="H28" i="14" l="1"/>
  <c r="K9" i="14"/>
  <c r="K28" i="14" s="1"/>
  <c r="K38" i="13"/>
  <c r="G19" i="13"/>
  <c r="H30" i="13"/>
  <c r="K30" i="13" s="1"/>
  <c r="H27" i="13"/>
  <c r="K27" i="13" s="1"/>
  <c r="H24" i="13"/>
  <c r="K24" i="13" s="1"/>
  <c r="H23" i="13"/>
  <c r="K23" i="13" s="1"/>
  <c r="H20" i="13"/>
  <c r="K20" i="13" s="1"/>
  <c r="H19" i="13"/>
  <c r="K19" i="13" s="1"/>
  <c r="H17" i="13"/>
  <c r="K17" i="13" s="1"/>
  <c r="H13" i="13"/>
  <c r="K13" i="13" s="1"/>
  <c r="H9" i="13"/>
  <c r="K9" i="13" s="1"/>
  <c r="H7" i="13"/>
  <c r="K7" i="13" s="1"/>
  <c r="H6" i="13"/>
  <c r="K6" i="13" s="1"/>
  <c r="D39" i="13"/>
  <c r="H35" i="13"/>
  <c r="K35" i="13" s="1"/>
  <c r="H34" i="13"/>
  <c r="K34" i="13" s="1"/>
  <c r="H33" i="13"/>
  <c r="K33" i="13" s="1"/>
  <c r="H32" i="13"/>
  <c r="K32" i="13" s="1"/>
  <c r="H31" i="13"/>
  <c r="K31" i="13" s="1"/>
  <c r="H29" i="13"/>
  <c r="K29" i="13" s="1"/>
  <c r="H28" i="13"/>
  <c r="K28" i="13" s="1"/>
  <c r="H26" i="13"/>
  <c r="K26" i="13" s="1"/>
  <c r="H25" i="13"/>
  <c r="K25" i="13" s="1"/>
  <c r="H21" i="13"/>
  <c r="K21" i="13" s="1"/>
  <c r="H18" i="13"/>
  <c r="K18" i="13" s="1"/>
  <c r="H16" i="13"/>
  <c r="K16" i="13" s="1"/>
  <c r="H15" i="13"/>
  <c r="K15" i="13" s="1"/>
  <c r="H14" i="13"/>
  <c r="K14" i="13" s="1"/>
  <c r="H12" i="13"/>
  <c r="K12" i="13" s="1"/>
  <c r="H11" i="13"/>
  <c r="K11" i="13" s="1"/>
  <c r="H10" i="13"/>
  <c r="K10" i="13" s="1"/>
  <c r="H8" i="13"/>
  <c r="K8" i="13" s="1"/>
  <c r="K39" i="13" l="1"/>
  <c r="H39" i="13"/>
  <c r="H22" i="11"/>
  <c r="H20" i="11"/>
  <c r="H6" i="11"/>
  <c r="H13" i="11"/>
  <c r="H7" i="11"/>
  <c r="H29" i="11"/>
  <c r="H19" i="11"/>
  <c r="H26" i="11"/>
  <c r="H17" i="11"/>
  <c r="H23" i="11"/>
  <c r="H9" i="11"/>
  <c r="H24" i="11"/>
  <c r="H8" i="11"/>
  <c r="D35" i="11"/>
  <c r="H34" i="11"/>
  <c r="H33" i="11"/>
  <c r="H32" i="11"/>
  <c r="H31" i="11"/>
  <c r="H30" i="11"/>
  <c r="H28" i="11"/>
  <c r="H27" i="11"/>
  <c r="H25" i="11"/>
  <c r="H21" i="11"/>
  <c r="H18" i="11"/>
  <c r="H16" i="11"/>
  <c r="H15" i="11"/>
  <c r="H14" i="11"/>
  <c r="H12" i="11"/>
  <c r="H11" i="11"/>
  <c r="H10" i="11"/>
  <c r="H35" i="11" l="1"/>
  <c r="H30" i="10"/>
  <c r="D31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31" i="10" l="1"/>
  <c r="H28" i="8"/>
  <c r="H29" i="8"/>
  <c r="H27" i="8"/>
  <c r="H29" i="9" l="1"/>
  <c r="H30" i="9" s="1"/>
  <c r="H28" i="9"/>
  <c r="H27" i="9"/>
  <c r="D30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D31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31" i="8" l="1"/>
  <c r="D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27" i="6" l="1"/>
  <c r="D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27" i="5" l="1"/>
  <c r="D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27" i="4" l="1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6" i="3"/>
  <c r="D31" i="3"/>
  <c r="H31" i="3" l="1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7" i="2"/>
  <c r="G31" i="2" l="1"/>
  <c r="D31" i="2"/>
  <c r="H31" i="2"/>
  <c r="F18" i="2"/>
  <c r="G18" i="2" s="1"/>
  <c r="G8" i="2"/>
  <c r="G9" i="2"/>
  <c r="G10" i="2"/>
  <c r="G11" i="2"/>
  <c r="G12" i="2"/>
  <c r="G13" i="2"/>
  <c r="G14" i="2"/>
  <c r="G15" i="2"/>
  <c r="G16" i="2"/>
  <c r="G17" i="2"/>
  <c r="G19" i="2"/>
  <c r="G20" i="2"/>
  <c r="G21" i="2"/>
  <c r="G22" i="2"/>
  <c r="G23" i="2"/>
  <c r="G24" i="2"/>
  <c r="G25" i="2"/>
  <c r="G26" i="2"/>
  <c r="G27" i="2"/>
  <c r="G28" i="2"/>
  <c r="G29" i="2"/>
  <c r="G30" i="2"/>
  <c r="G7" i="2"/>
  <c r="G31" i="1" l="1"/>
  <c r="D31" i="1"/>
</calcChain>
</file>

<file path=xl/sharedStrings.xml><?xml version="1.0" encoding="utf-8"?>
<sst xmlns="http://schemas.openxmlformats.org/spreadsheetml/2006/main" count="782" uniqueCount="125">
  <si>
    <t>Mã sản phẩm</t>
  </si>
  <si>
    <t>Tên sản phẩm</t>
  </si>
  <si>
    <t>Số tồn trên sổ kho</t>
  </si>
  <si>
    <t>Số tồn thực tế</t>
  </si>
  <si>
    <t>PHIẾU KIỂM KHO</t>
  </si>
  <si>
    <t>Kỳ: ngày 30/09/2023</t>
  </si>
  <si>
    <t>BBM200</t>
  </si>
  <si>
    <t>Bắp bò muối 200g</t>
  </si>
  <si>
    <t>BBM300</t>
  </si>
  <si>
    <t>Bắp bò muối 300g</t>
  </si>
  <si>
    <t>BBM500</t>
  </si>
  <si>
    <t>Bắp bò muối 500g</t>
  </si>
  <si>
    <t>BGHM450</t>
  </si>
  <si>
    <t>Bắp giò heo muối vị Tayaki Coop Select 450g</t>
  </si>
  <si>
    <t>CC300</t>
  </si>
  <si>
    <t>Chả cốm 300g</t>
  </si>
  <si>
    <t>CGM300</t>
  </si>
  <si>
    <t>Chân giò heo muối 300g</t>
  </si>
  <si>
    <t>CGM500</t>
  </si>
  <si>
    <t>Chân giò heo muối 500g</t>
  </si>
  <si>
    <t>CGSC400</t>
  </si>
  <si>
    <t>Chân gà sốt cay 400g</t>
  </si>
  <si>
    <t>CGTM150</t>
  </si>
  <si>
    <t>Chân gà thảo mộc 150g</t>
  </si>
  <si>
    <t>CGXD150</t>
  </si>
  <si>
    <t>Chân gà xì dầu 150g</t>
  </si>
  <si>
    <t>CN300</t>
  </si>
  <si>
    <t>Chả nướng 300g</t>
  </si>
  <si>
    <t>GHC1000</t>
  </si>
  <si>
    <t>Gà hun cỏ xạ hương 1kg</t>
  </si>
  <si>
    <t>GHC500</t>
  </si>
  <si>
    <t>Gà hun cỏ xạ hương Coop Select 500g</t>
  </si>
  <si>
    <t>GHK300</t>
  </si>
  <si>
    <t>Gà muối hun khói 300g</t>
  </si>
  <si>
    <t>GL250</t>
  </si>
  <si>
    <t>Giò lụa cây 250g</t>
  </si>
  <si>
    <t>GL500KT</t>
  </si>
  <si>
    <t>Giò lụa 500g</t>
  </si>
  <si>
    <t>GM500</t>
  </si>
  <si>
    <t>Gà muối 500g</t>
  </si>
  <si>
    <t>GSG250</t>
  </si>
  <si>
    <t>Giò sụn gà 250g</t>
  </si>
  <si>
    <t>GTLX250G</t>
  </si>
  <si>
    <t>Giò Tai Lưỡi Xào 250g</t>
  </si>
  <si>
    <t>GTNH500</t>
  </si>
  <si>
    <t>Giò tai nấm hương 500g</t>
  </si>
  <si>
    <t>GXD500</t>
  </si>
  <si>
    <t>Gà xì dầu 500g</t>
  </si>
  <si>
    <t>MNH250</t>
  </si>
  <si>
    <t>Mọc Nấm Hương 250g</t>
  </si>
  <si>
    <t>TH200</t>
  </si>
  <si>
    <t>Tai heo muối 200g</t>
  </si>
  <si>
    <t>TH400</t>
  </si>
  <si>
    <t>Tai heo muối 400g</t>
  </si>
  <si>
    <t>STT</t>
  </si>
  <si>
    <t>Thùng</t>
  </si>
  <si>
    <t>Thùng lẻ</t>
  </si>
  <si>
    <t>Tổng cộng</t>
  </si>
  <si>
    <t>Tổng SL</t>
  </si>
  <si>
    <t>Phòng kế toán</t>
  </si>
  <si>
    <t>Thủ kho</t>
  </si>
  <si>
    <t>Quản lý bộ phận</t>
  </si>
  <si>
    <t>SHK200</t>
  </si>
  <si>
    <t>Sườn hun khói 200g</t>
  </si>
  <si>
    <t>Kỳ: ngày 31/10/2023</t>
  </si>
  <si>
    <t>Ghi chú</t>
  </si>
  <si>
    <t>13 gà sẽ trả nhà máy</t>
  </si>
  <si>
    <t>105 gà sẽ trả nhà máy</t>
  </si>
  <si>
    <t xml:space="preserve">Nhập lại kho </t>
  </si>
  <si>
    <t>Số dư cuối kỳ 31/10</t>
  </si>
  <si>
    <t>Quy cách</t>
  </si>
  <si>
    <t>6 gói sai date</t>
  </si>
  <si>
    <t>Kỳ: ngày 30/12/2023</t>
  </si>
  <si>
    <t>Bộ phận kho</t>
  </si>
  <si>
    <t>Kỳ: ngày 30/03/2024</t>
  </si>
  <si>
    <t>3 gói gà lỗi trả nhà máy</t>
  </si>
  <si>
    <t>6 gói chân lỗi trả nhà máy</t>
  </si>
  <si>
    <t>1 gói GTLX trả nhà máy</t>
  </si>
  <si>
    <t>1 gói hàng lỗi</t>
  </si>
  <si>
    <t>Kỳ: ngày 27/04/2024</t>
  </si>
  <si>
    <t>1 gói lỗi</t>
  </si>
  <si>
    <t>9 gói gà lỗi</t>
  </si>
  <si>
    <t>47 gói lỗi</t>
  </si>
  <si>
    <t>HKM</t>
  </si>
  <si>
    <t>Bó gà + chân 300</t>
  </si>
  <si>
    <t>CGM300KM</t>
  </si>
  <si>
    <t>Chân giò muối 300g KM</t>
  </si>
  <si>
    <t>TH200KM</t>
  </si>
  <si>
    <t>Tai heo muối 200g KM</t>
  </si>
  <si>
    <t>Kỳ: ngày 30/06/2024</t>
  </si>
  <si>
    <t>Kỳ: ngày 31/05/2024</t>
  </si>
  <si>
    <t>MNH200</t>
  </si>
  <si>
    <t>Mọc Nấm Hương 200g</t>
  </si>
  <si>
    <t>GBI45G</t>
  </si>
  <si>
    <t>Giò bì ớt xiêm xanh 45g</t>
  </si>
  <si>
    <t>GSG45G</t>
  </si>
  <si>
    <t>Giò sụn gà 45g</t>
  </si>
  <si>
    <t>Kỳ: ngày 31/7/2024</t>
  </si>
  <si>
    <t>CC300KM</t>
  </si>
  <si>
    <t>Chả cốm 300g KM</t>
  </si>
  <si>
    <t>Kỳ: ngày 31/08/2024</t>
  </si>
  <si>
    <t>Kỳ: ngày 30/09/2024</t>
  </si>
  <si>
    <t>Sọt</t>
  </si>
  <si>
    <t>Sọt lẻ</t>
  </si>
  <si>
    <t>CGM100</t>
  </si>
  <si>
    <t>Chân giò muối 100g</t>
  </si>
  <si>
    <t>GTLX250KM</t>
  </si>
  <si>
    <t>Giò Tai Lưỡi Xào 250g KM</t>
  </si>
  <si>
    <t>GTLX200G</t>
  </si>
  <si>
    <t>Giò tai lưỡi xào 200G</t>
  </si>
  <si>
    <t>GM500KM</t>
  </si>
  <si>
    <t>Gà muối 500g KM</t>
  </si>
  <si>
    <t>Hết date</t>
  </si>
  <si>
    <t>Kỳ: ngày 31/12/2024</t>
  </si>
  <si>
    <t>GSG250KM</t>
  </si>
  <si>
    <t>Giò sụn gà 250g KM</t>
  </si>
  <si>
    <t>GSGHC</t>
  </si>
  <si>
    <t>Giò sụn gà không định lượng</t>
  </si>
  <si>
    <t>Giò lụa không định lượng</t>
  </si>
  <si>
    <t>LX500</t>
  </si>
  <si>
    <t>Lạp xưởng tươi 500g</t>
  </si>
  <si>
    <t>Đơn giá</t>
  </si>
  <si>
    <t>Giá trị tồn</t>
  </si>
  <si>
    <t>GLHC</t>
  </si>
  <si>
    <t>Kỳ: ngày 3/2/2025 (chốt sổ tháng 1/2025)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</si>
</sst>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3" fillId="0" borderId="1" xfId="0" applyFont="1" applyBorder="1"/>
    <xf numFmtId="0" fontId="4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/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3" fillId="0" borderId="1" xfId="1" applyNumberFormat="1" applyFont="1" applyBorder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7" fillId="0" borderId="1" xfId="1" applyNumberFormat="1" applyFont="1" applyBorder="1"/>
    <xf numFmtId="0" fontId="7" fillId="0" borderId="1" xfId="0" applyFont="1" applyBorder="1"/>
    <xf numFmtId="0" fontId="7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1" applyNumberFormat="1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/>
    <xf numFmtId="0" fontId="4" fillId="0" borderId="1" xfId="0" applyFont="1" applyBorder="1"/>
    <xf numFmtId="0" fontId="8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workbookViewId="0">
      <selection activeCell="H26" sqref="H26"/>
    </sheetView>
  </sheetViews>
  <sheetFormatPr defaultRowHeight="15" x14ac:dyDescent="0.25"/>
  <cols>
    <col min="1" max="1" width="8" style="1" customWidth="1"/>
    <col min="2" max="2" width="15.28515625" style="1" customWidth="1"/>
    <col min="3" max="3" width="36" style="1" customWidth="1"/>
    <col min="4" max="4" width="11.85546875" style="1" customWidth="1"/>
    <col min="5" max="5" width="14.28515625" style="1" customWidth="1"/>
    <col min="6" max="6" width="12.5703125" style="1" customWidth="1"/>
    <col min="7" max="7" width="12.42578125" style="1" customWidth="1"/>
    <col min="8" max="16384" width="9.140625" style="1"/>
  </cols>
  <sheetData>
    <row r="1" spans="1:7" ht="21.75" customHeight="1" x14ac:dyDescent="0.25">
      <c r="A1" s="47" t="s">
        <v>4</v>
      </c>
      <c r="B1" s="47"/>
      <c r="C1" s="47"/>
      <c r="D1" s="47"/>
      <c r="E1" s="47"/>
      <c r="F1" s="47"/>
      <c r="G1" s="47"/>
    </row>
    <row r="2" spans="1:7" s="3" customFormat="1" ht="15.75" x14ac:dyDescent="0.25">
      <c r="A2" s="46" t="s">
        <v>5</v>
      </c>
      <c r="B2" s="46"/>
      <c r="C2" s="46"/>
      <c r="D2" s="46"/>
      <c r="E2" s="46"/>
      <c r="F2" s="46"/>
      <c r="G2" s="46"/>
    </row>
    <row r="3" spans="1:7" s="3" customFormat="1" ht="7.5" customHeight="1" x14ac:dyDescent="0.25"/>
    <row r="4" spans="1:7" s="6" customFormat="1" ht="20.25" customHeight="1" x14ac:dyDescent="0.25">
      <c r="A4" s="54" t="s">
        <v>54</v>
      </c>
      <c r="B4" s="54" t="s">
        <v>0</v>
      </c>
      <c r="C4" s="54" t="s">
        <v>1</v>
      </c>
      <c r="D4" s="52" t="s">
        <v>2</v>
      </c>
      <c r="E4" s="56" t="s">
        <v>3</v>
      </c>
      <c r="F4" s="56"/>
      <c r="G4" s="56"/>
    </row>
    <row r="5" spans="1:7" s="6" customFormat="1" ht="20.25" customHeight="1" x14ac:dyDescent="0.25">
      <c r="A5" s="55"/>
      <c r="B5" s="55"/>
      <c r="C5" s="55"/>
      <c r="D5" s="53"/>
      <c r="E5" s="7" t="s">
        <v>55</v>
      </c>
      <c r="F5" s="8" t="s">
        <v>56</v>
      </c>
      <c r="G5" s="8" t="s">
        <v>58</v>
      </c>
    </row>
    <row r="6" spans="1:7" s="3" customFormat="1" ht="15.75" x14ac:dyDescent="0.25">
      <c r="A6" s="4">
        <v>1</v>
      </c>
      <c r="B6" s="5" t="s">
        <v>6</v>
      </c>
      <c r="C6" s="5" t="s">
        <v>7</v>
      </c>
      <c r="D6" s="4"/>
      <c r="E6" s="4"/>
      <c r="F6" s="4"/>
      <c r="G6" s="4"/>
    </row>
    <row r="7" spans="1:7" s="3" customFormat="1" ht="15.75" x14ac:dyDescent="0.25">
      <c r="A7" s="4">
        <v>2</v>
      </c>
      <c r="B7" s="5" t="s">
        <v>8</v>
      </c>
      <c r="C7" s="5" t="s">
        <v>9</v>
      </c>
      <c r="D7" s="4">
        <v>60</v>
      </c>
      <c r="E7" s="4">
        <v>40</v>
      </c>
      <c r="F7" s="4">
        <v>20</v>
      </c>
      <c r="G7" s="4">
        <v>60</v>
      </c>
    </row>
    <row r="8" spans="1:7" s="3" customFormat="1" ht="15.75" x14ac:dyDescent="0.25">
      <c r="A8" s="4">
        <v>3</v>
      </c>
      <c r="B8" s="5" t="s">
        <v>10</v>
      </c>
      <c r="C8" s="5" t="s">
        <v>11</v>
      </c>
      <c r="D8" s="4"/>
      <c r="E8" s="4"/>
      <c r="F8" s="4"/>
      <c r="G8" s="4"/>
    </row>
    <row r="9" spans="1:7" s="3" customFormat="1" ht="28.5" customHeight="1" x14ac:dyDescent="0.25">
      <c r="A9" s="4">
        <v>4</v>
      </c>
      <c r="B9" s="5" t="s">
        <v>12</v>
      </c>
      <c r="C9" s="10" t="s">
        <v>13</v>
      </c>
      <c r="D9" s="4">
        <v>136</v>
      </c>
      <c r="E9" s="4">
        <v>50</v>
      </c>
      <c r="F9" s="4">
        <v>86</v>
      </c>
      <c r="G9" s="4">
        <v>136</v>
      </c>
    </row>
    <row r="10" spans="1:7" s="3" customFormat="1" ht="15.75" x14ac:dyDescent="0.25">
      <c r="A10" s="4">
        <v>5</v>
      </c>
      <c r="B10" s="5" t="s">
        <v>14</v>
      </c>
      <c r="C10" s="5" t="s">
        <v>15</v>
      </c>
      <c r="D10" s="4">
        <v>201</v>
      </c>
      <c r="E10" s="4">
        <v>150</v>
      </c>
      <c r="F10" s="4">
        <v>52</v>
      </c>
      <c r="G10" s="4">
        <v>202</v>
      </c>
    </row>
    <row r="11" spans="1:7" s="3" customFormat="1" ht="15.75" x14ac:dyDescent="0.25">
      <c r="A11" s="4">
        <v>6</v>
      </c>
      <c r="B11" s="5" t="s">
        <v>16</v>
      </c>
      <c r="C11" s="5" t="s">
        <v>17</v>
      </c>
      <c r="D11" s="4">
        <v>1314</v>
      </c>
      <c r="E11" s="4">
        <v>1260</v>
      </c>
      <c r="F11" s="4">
        <v>56</v>
      </c>
      <c r="G11" s="4">
        <v>1316</v>
      </c>
    </row>
    <row r="12" spans="1:7" s="3" customFormat="1" ht="15.75" x14ac:dyDescent="0.25">
      <c r="A12" s="4">
        <v>7</v>
      </c>
      <c r="B12" s="5" t="s">
        <v>18</v>
      </c>
      <c r="C12" s="5" t="s">
        <v>19</v>
      </c>
      <c r="D12" s="4">
        <v>237</v>
      </c>
      <c r="E12" s="4">
        <v>225</v>
      </c>
      <c r="F12" s="4">
        <v>13</v>
      </c>
      <c r="G12" s="4">
        <v>238</v>
      </c>
    </row>
    <row r="13" spans="1:7" s="3" customFormat="1" ht="15.75" x14ac:dyDescent="0.25">
      <c r="A13" s="4">
        <v>8</v>
      </c>
      <c r="B13" s="5" t="s">
        <v>20</v>
      </c>
      <c r="C13" s="5" t="s">
        <v>21</v>
      </c>
      <c r="D13" s="4"/>
      <c r="E13" s="4"/>
      <c r="F13" s="4"/>
      <c r="G13" s="4"/>
    </row>
    <row r="14" spans="1:7" s="3" customFormat="1" ht="15.75" x14ac:dyDescent="0.25">
      <c r="A14" s="4">
        <v>9</v>
      </c>
      <c r="B14" s="5" t="s">
        <v>22</v>
      </c>
      <c r="C14" s="5" t="s">
        <v>23</v>
      </c>
      <c r="D14" s="4">
        <v>47</v>
      </c>
      <c r="E14" s="4"/>
      <c r="F14" s="4">
        <v>49</v>
      </c>
      <c r="G14" s="4">
        <v>49</v>
      </c>
    </row>
    <row r="15" spans="1:7" s="3" customFormat="1" ht="15.75" x14ac:dyDescent="0.25">
      <c r="A15" s="4">
        <v>10</v>
      </c>
      <c r="B15" s="5" t="s">
        <v>24</v>
      </c>
      <c r="C15" s="5" t="s">
        <v>25</v>
      </c>
      <c r="D15" s="4">
        <v>48</v>
      </c>
      <c r="E15" s="4"/>
      <c r="F15" s="4">
        <v>56</v>
      </c>
      <c r="G15" s="4">
        <v>56</v>
      </c>
    </row>
    <row r="16" spans="1:7" s="3" customFormat="1" ht="15.75" x14ac:dyDescent="0.25">
      <c r="A16" s="4">
        <v>11</v>
      </c>
      <c r="B16" s="5" t="s">
        <v>26</v>
      </c>
      <c r="C16" s="5" t="s">
        <v>27</v>
      </c>
      <c r="D16" s="4">
        <v>47</v>
      </c>
      <c r="E16" s="4"/>
      <c r="F16" s="4">
        <v>47</v>
      </c>
      <c r="G16" s="4">
        <v>47</v>
      </c>
    </row>
    <row r="17" spans="1:7" s="3" customFormat="1" ht="15.75" x14ac:dyDescent="0.25">
      <c r="A17" s="4">
        <v>12</v>
      </c>
      <c r="B17" s="5" t="s">
        <v>28</v>
      </c>
      <c r="C17" s="5" t="s">
        <v>29</v>
      </c>
      <c r="D17" s="4"/>
      <c r="E17" s="4"/>
      <c r="F17" s="4"/>
      <c r="G17" s="4"/>
    </row>
    <row r="18" spans="1:7" s="3" customFormat="1" ht="15.75" x14ac:dyDescent="0.25">
      <c r="A18" s="4">
        <v>13</v>
      </c>
      <c r="B18" s="5" t="s">
        <v>30</v>
      </c>
      <c r="C18" s="5" t="s">
        <v>31</v>
      </c>
      <c r="D18" s="4">
        <v>92</v>
      </c>
      <c r="E18" s="4">
        <v>66</v>
      </c>
      <c r="F18" s="4">
        <v>26</v>
      </c>
      <c r="G18" s="4">
        <v>92</v>
      </c>
    </row>
    <row r="19" spans="1:7" s="3" customFormat="1" ht="15.75" x14ac:dyDescent="0.25">
      <c r="A19" s="4">
        <v>14</v>
      </c>
      <c r="B19" s="5" t="s">
        <v>32</v>
      </c>
      <c r="C19" s="5" t="s">
        <v>33</v>
      </c>
      <c r="D19" s="4">
        <v>181</v>
      </c>
      <c r="E19" s="4">
        <v>135</v>
      </c>
      <c r="F19" s="4">
        <v>46</v>
      </c>
      <c r="G19" s="4">
        <v>181</v>
      </c>
    </row>
    <row r="20" spans="1:7" s="3" customFormat="1" ht="15.75" x14ac:dyDescent="0.25">
      <c r="A20" s="4">
        <v>15</v>
      </c>
      <c r="B20" s="5" t="s">
        <v>34</v>
      </c>
      <c r="C20" s="5" t="s">
        <v>35</v>
      </c>
      <c r="D20" s="4">
        <v>147</v>
      </c>
      <c r="E20" s="4">
        <v>100</v>
      </c>
      <c r="F20" s="4">
        <v>47</v>
      </c>
      <c r="G20" s="4">
        <v>147</v>
      </c>
    </row>
    <row r="21" spans="1:7" s="3" customFormat="1" ht="15.75" x14ac:dyDescent="0.25">
      <c r="A21" s="4">
        <v>16</v>
      </c>
      <c r="B21" s="5" t="s">
        <v>36</v>
      </c>
      <c r="C21" s="5" t="s">
        <v>37</v>
      </c>
      <c r="D21" s="4"/>
      <c r="E21" s="4"/>
      <c r="F21" s="4"/>
      <c r="G21" s="4"/>
    </row>
    <row r="22" spans="1:7" s="3" customFormat="1" ht="15.75" x14ac:dyDescent="0.25">
      <c r="A22" s="4">
        <v>17</v>
      </c>
      <c r="B22" s="5" t="s">
        <v>38</v>
      </c>
      <c r="C22" s="5" t="s">
        <v>39</v>
      </c>
      <c r="D22" s="4">
        <v>2101</v>
      </c>
      <c r="E22" s="4">
        <v>2013</v>
      </c>
      <c r="F22" s="4">
        <v>88</v>
      </c>
      <c r="G22" s="4">
        <v>2101</v>
      </c>
    </row>
    <row r="23" spans="1:7" s="3" customFormat="1" ht="15.75" x14ac:dyDescent="0.25">
      <c r="A23" s="4">
        <v>18</v>
      </c>
      <c r="B23" s="5" t="s">
        <v>40</v>
      </c>
      <c r="C23" s="5" t="s">
        <v>41</v>
      </c>
      <c r="D23" s="4"/>
      <c r="E23" s="4"/>
      <c r="F23" s="4"/>
      <c r="G23" s="4"/>
    </row>
    <row r="24" spans="1:7" s="3" customFormat="1" ht="15.75" x14ac:dyDescent="0.25">
      <c r="A24" s="4">
        <v>19</v>
      </c>
      <c r="B24" s="5" t="s">
        <v>42</v>
      </c>
      <c r="C24" s="5" t="s">
        <v>43</v>
      </c>
      <c r="D24" s="4">
        <v>720</v>
      </c>
      <c r="E24" s="4">
        <v>700</v>
      </c>
      <c r="F24" s="4">
        <v>23</v>
      </c>
      <c r="G24" s="4">
        <v>723</v>
      </c>
    </row>
    <row r="25" spans="1:7" s="3" customFormat="1" ht="15.75" x14ac:dyDescent="0.25">
      <c r="A25" s="4">
        <v>20</v>
      </c>
      <c r="B25" s="5" t="s">
        <v>44</v>
      </c>
      <c r="C25" s="5" t="s">
        <v>45</v>
      </c>
      <c r="D25" s="4"/>
      <c r="E25" s="4"/>
      <c r="F25" s="4"/>
      <c r="G25" s="4"/>
    </row>
    <row r="26" spans="1:7" s="3" customFormat="1" ht="15.75" x14ac:dyDescent="0.25">
      <c r="A26" s="4">
        <v>21</v>
      </c>
      <c r="B26" s="5" t="s">
        <v>46</v>
      </c>
      <c r="C26" s="5" t="s">
        <v>47</v>
      </c>
      <c r="D26" s="4">
        <v>50</v>
      </c>
      <c r="E26" s="4">
        <v>33</v>
      </c>
      <c r="F26" s="4">
        <v>17</v>
      </c>
      <c r="G26" s="4">
        <v>50</v>
      </c>
    </row>
    <row r="27" spans="1:7" s="3" customFormat="1" ht="15.75" x14ac:dyDescent="0.25">
      <c r="A27" s="4">
        <v>22</v>
      </c>
      <c r="B27" s="5" t="s">
        <v>48</v>
      </c>
      <c r="C27" s="5" t="s">
        <v>49</v>
      </c>
      <c r="D27" s="4">
        <v>235</v>
      </c>
      <c r="E27" s="4">
        <v>195</v>
      </c>
      <c r="F27" s="4">
        <v>40</v>
      </c>
      <c r="G27" s="4">
        <v>235</v>
      </c>
    </row>
    <row r="28" spans="1:7" s="3" customFormat="1" ht="15.75" x14ac:dyDescent="0.25">
      <c r="A28" s="4">
        <v>23</v>
      </c>
      <c r="B28" s="5" t="s">
        <v>62</v>
      </c>
      <c r="C28" s="5" t="s">
        <v>63</v>
      </c>
      <c r="D28" s="4">
        <v>94</v>
      </c>
      <c r="E28" s="4">
        <v>50</v>
      </c>
      <c r="F28" s="4">
        <v>42</v>
      </c>
      <c r="G28" s="4">
        <v>92</v>
      </c>
    </row>
    <row r="29" spans="1:7" s="3" customFormat="1" ht="15.75" x14ac:dyDescent="0.25">
      <c r="A29" s="4">
        <v>24</v>
      </c>
      <c r="B29" s="5" t="s">
        <v>50</v>
      </c>
      <c r="C29" s="5" t="s">
        <v>51</v>
      </c>
      <c r="D29" s="4">
        <v>630</v>
      </c>
      <c r="E29" s="4">
        <v>600</v>
      </c>
      <c r="F29" s="4">
        <v>31</v>
      </c>
      <c r="G29" s="4">
        <v>631</v>
      </c>
    </row>
    <row r="30" spans="1:7" s="3" customFormat="1" ht="15.75" x14ac:dyDescent="0.25">
      <c r="A30" s="4">
        <v>25</v>
      </c>
      <c r="B30" s="5" t="s">
        <v>52</v>
      </c>
      <c r="C30" s="5" t="s">
        <v>53</v>
      </c>
      <c r="D30" s="4">
        <v>74</v>
      </c>
      <c r="E30" s="4">
        <v>40</v>
      </c>
      <c r="F30" s="4">
        <v>34</v>
      </c>
      <c r="G30" s="4">
        <v>74</v>
      </c>
    </row>
    <row r="31" spans="1:7" ht="15.75" x14ac:dyDescent="0.25">
      <c r="A31" s="48" t="s">
        <v>57</v>
      </c>
      <c r="B31" s="49"/>
      <c r="C31" s="50"/>
      <c r="D31" s="2">
        <f>SUM(D2:D30)</f>
        <v>6414</v>
      </c>
      <c r="E31" s="2"/>
      <c r="F31" s="2"/>
      <c r="G31" s="2">
        <f>SUM(G2:G30)</f>
        <v>6430</v>
      </c>
    </row>
    <row r="33" spans="1:7" x14ac:dyDescent="0.25">
      <c r="A33" s="51" t="s">
        <v>59</v>
      </c>
      <c r="B33" s="51"/>
      <c r="C33" s="9"/>
      <c r="D33" s="11" t="s">
        <v>61</v>
      </c>
      <c r="E33" s="51" t="s">
        <v>60</v>
      </c>
      <c r="F33" s="51"/>
      <c r="G33" s="51"/>
    </row>
    <row r="38" spans="1:7" x14ac:dyDescent="0.25">
      <c r="B38" s="9"/>
      <c r="C38" s="9"/>
      <c r="E38" s="9"/>
      <c r="F38" s="9"/>
      <c r="G38" s="9"/>
    </row>
  </sheetData>
  <mergeCells count="10">
    <mergeCell ref="A2:G2"/>
    <mergeCell ref="A1:G1"/>
    <mergeCell ref="A31:C31"/>
    <mergeCell ref="E33:G33"/>
    <mergeCell ref="A33:B33"/>
    <mergeCell ref="D4:D5"/>
    <mergeCell ref="C4:C5"/>
    <mergeCell ref="B4:B5"/>
    <mergeCell ref="A4:A5"/>
    <mergeCell ref="E4:G4"/>
  </mergeCells>
  <pageMargins left="0.7" right="0.7" top="0" bottom="0" header="0.3" footer="0.3"/>
  <pageSetup paperSize="9" fitToWidth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opLeftCell="A4" workbookViewId="0">
      <selection activeCell="H26" sqref="H26"/>
    </sheetView>
  </sheetViews>
  <sheetFormatPr defaultRowHeight="15" x14ac:dyDescent="0.25"/>
  <cols>
    <col min="1" max="1" width="7.85546875" customWidth="1"/>
    <col min="2" max="2" width="16" customWidth="1"/>
    <col min="3" max="3" width="45" customWidth="1"/>
    <col min="4" max="4" width="11.42578125" customWidth="1"/>
    <col min="5" max="5" width="10.42578125" customWidth="1"/>
    <col min="6" max="8" width="12.85546875" customWidth="1"/>
    <col min="9" max="9" width="18" customWidth="1"/>
  </cols>
  <sheetData>
    <row r="1" spans="1:9" ht="18.75" x14ac:dyDescent="0.25">
      <c r="A1" s="47" t="s">
        <v>4</v>
      </c>
      <c r="B1" s="47"/>
      <c r="C1" s="47"/>
      <c r="D1" s="47"/>
      <c r="E1" s="47"/>
      <c r="F1" s="47"/>
      <c r="G1" s="47"/>
      <c r="H1" s="47"/>
      <c r="I1" s="47"/>
    </row>
    <row r="2" spans="1:9" ht="15.75" x14ac:dyDescent="0.25">
      <c r="A2" s="46" t="s">
        <v>101</v>
      </c>
      <c r="B2" s="46"/>
      <c r="C2" s="46"/>
      <c r="D2" s="46"/>
      <c r="E2" s="46"/>
      <c r="F2" s="46"/>
      <c r="G2" s="46"/>
      <c r="H2" s="46"/>
      <c r="I2" s="46"/>
    </row>
    <row r="3" spans="1:9" ht="15.75" x14ac:dyDescent="0.25">
      <c r="A3" s="16"/>
      <c r="B3" s="3"/>
      <c r="C3" s="3"/>
      <c r="D3" s="3"/>
      <c r="E3" s="3"/>
      <c r="F3" s="3"/>
      <c r="G3" s="3"/>
      <c r="H3" s="3"/>
      <c r="I3" s="3"/>
    </row>
    <row r="4" spans="1:9" ht="15.75" x14ac:dyDescent="0.25">
      <c r="A4" s="54" t="s">
        <v>54</v>
      </c>
      <c r="B4" s="54" t="s">
        <v>0</v>
      </c>
      <c r="C4" s="54" t="s">
        <v>1</v>
      </c>
      <c r="D4" s="52" t="s">
        <v>2</v>
      </c>
      <c r="E4" s="56" t="s">
        <v>3</v>
      </c>
      <c r="F4" s="56"/>
      <c r="G4" s="56"/>
      <c r="H4" s="56"/>
      <c r="I4" s="57" t="s">
        <v>65</v>
      </c>
    </row>
    <row r="5" spans="1:9" ht="15.75" x14ac:dyDescent="0.25">
      <c r="A5" s="55"/>
      <c r="B5" s="55"/>
      <c r="C5" s="55"/>
      <c r="D5" s="53"/>
      <c r="E5" s="36" t="s">
        <v>102</v>
      </c>
      <c r="F5" s="36" t="s">
        <v>70</v>
      </c>
      <c r="G5" s="37" t="s">
        <v>103</v>
      </c>
      <c r="H5" s="37" t="s">
        <v>58</v>
      </c>
      <c r="I5" s="57"/>
    </row>
    <row r="6" spans="1:9" ht="15.75" x14ac:dyDescent="0.25">
      <c r="A6" s="17">
        <v>1</v>
      </c>
      <c r="B6" s="5" t="s">
        <v>12</v>
      </c>
      <c r="C6" s="10" t="s">
        <v>13</v>
      </c>
      <c r="D6" s="14"/>
      <c r="E6" s="14">
        <v>3</v>
      </c>
      <c r="F6" s="14">
        <v>45</v>
      </c>
      <c r="G6" s="14">
        <v>26</v>
      </c>
      <c r="H6" s="14">
        <f>E6*F6+G6+90</f>
        <v>251</v>
      </c>
      <c r="I6" s="4"/>
    </row>
    <row r="7" spans="1:9" ht="15.75" x14ac:dyDescent="0.25">
      <c r="A7" s="17">
        <v>2</v>
      </c>
      <c r="B7" s="5" t="s">
        <v>14</v>
      </c>
      <c r="C7" s="5" t="s">
        <v>15</v>
      </c>
      <c r="D7" s="14"/>
      <c r="E7" s="14">
        <v>3</v>
      </c>
      <c r="F7" s="14">
        <v>50</v>
      </c>
      <c r="G7" s="14"/>
      <c r="H7" s="14">
        <f>E7*F7+G7+180</f>
        <v>330</v>
      </c>
      <c r="I7" s="4"/>
    </row>
    <row r="8" spans="1:9" ht="15.75" x14ac:dyDescent="0.25">
      <c r="A8" s="17">
        <v>3</v>
      </c>
      <c r="B8" s="5" t="s">
        <v>104</v>
      </c>
      <c r="C8" s="5" t="s">
        <v>105</v>
      </c>
      <c r="D8" s="14"/>
      <c r="E8" s="14">
        <v>2</v>
      </c>
      <c r="F8" s="14">
        <v>50</v>
      </c>
      <c r="G8" s="14">
        <v>34</v>
      </c>
      <c r="H8" s="14">
        <f t="shared" ref="H8:H34" si="0">E8*F8+G8</f>
        <v>134</v>
      </c>
      <c r="I8" s="4"/>
    </row>
    <row r="9" spans="1:9" ht="15.75" x14ac:dyDescent="0.25">
      <c r="A9" s="17">
        <v>4</v>
      </c>
      <c r="B9" s="5" t="s">
        <v>16</v>
      </c>
      <c r="C9" s="5" t="s">
        <v>17</v>
      </c>
      <c r="D9" s="14"/>
      <c r="E9" s="14">
        <v>10</v>
      </c>
      <c r="F9" s="14">
        <v>70</v>
      </c>
      <c r="G9" s="14">
        <v>27</v>
      </c>
      <c r="H9" s="14">
        <f>E9*F9+G9+840</f>
        <v>1567</v>
      </c>
      <c r="I9" s="4"/>
    </row>
    <row r="10" spans="1:9" ht="15.75" x14ac:dyDescent="0.25">
      <c r="A10" s="17">
        <v>5</v>
      </c>
      <c r="B10" s="5" t="s">
        <v>18</v>
      </c>
      <c r="C10" s="5" t="s">
        <v>19</v>
      </c>
      <c r="D10" s="14"/>
      <c r="E10" s="14">
        <v>3</v>
      </c>
      <c r="F10" s="14">
        <v>45</v>
      </c>
      <c r="G10" s="14">
        <v>29</v>
      </c>
      <c r="H10" s="14">
        <f t="shared" si="0"/>
        <v>164</v>
      </c>
      <c r="I10" s="4"/>
    </row>
    <row r="11" spans="1:9" ht="15.75" x14ac:dyDescent="0.25">
      <c r="A11" s="17">
        <v>6</v>
      </c>
      <c r="B11" s="5" t="s">
        <v>22</v>
      </c>
      <c r="C11" s="5" t="s">
        <v>23</v>
      </c>
      <c r="D11" s="14"/>
      <c r="E11" s="14"/>
      <c r="F11" s="14">
        <v>100</v>
      </c>
      <c r="G11" s="14"/>
      <c r="H11" s="14">
        <f t="shared" si="0"/>
        <v>0</v>
      </c>
      <c r="I11" s="4"/>
    </row>
    <row r="12" spans="1:9" ht="15.75" x14ac:dyDescent="0.25">
      <c r="A12" s="17">
        <v>7</v>
      </c>
      <c r="B12" s="5" t="s">
        <v>24</v>
      </c>
      <c r="C12" s="5" t="s">
        <v>25</v>
      </c>
      <c r="D12" s="14"/>
      <c r="E12" s="14"/>
      <c r="F12" s="14">
        <v>100</v>
      </c>
      <c r="G12" s="14">
        <v>1</v>
      </c>
      <c r="H12" s="14">
        <f t="shared" si="0"/>
        <v>1</v>
      </c>
      <c r="I12" s="4" t="s">
        <v>112</v>
      </c>
    </row>
    <row r="13" spans="1:9" ht="15.75" x14ac:dyDescent="0.25">
      <c r="A13" s="17">
        <v>8</v>
      </c>
      <c r="B13" s="5" t="s">
        <v>26</v>
      </c>
      <c r="C13" s="5" t="s">
        <v>27</v>
      </c>
      <c r="D13" s="14"/>
      <c r="E13" s="14">
        <v>1</v>
      </c>
      <c r="F13" s="14">
        <v>90</v>
      </c>
      <c r="G13" s="14">
        <v>68</v>
      </c>
      <c r="H13" s="14">
        <f>E13*F13+G13+89</f>
        <v>247</v>
      </c>
      <c r="I13" s="4"/>
    </row>
    <row r="14" spans="1:9" ht="15.75" x14ac:dyDescent="0.25">
      <c r="A14" s="17">
        <v>9</v>
      </c>
      <c r="B14" s="5" t="s">
        <v>28</v>
      </c>
      <c r="C14" s="5" t="s">
        <v>29</v>
      </c>
      <c r="D14" s="14"/>
      <c r="E14" s="14"/>
      <c r="F14" s="14">
        <v>25</v>
      </c>
      <c r="G14" s="14"/>
      <c r="H14" s="14">
        <f t="shared" si="0"/>
        <v>0</v>
      </c>
      <c r="I14" s="4"/>
    </row>
    <row r="15" spans="1:9" ht="15.75" x14ac:dyDescent="0.25">
      <c r="A15" s="17">
        <v>10</v>
      </c>
      <c r="B15" s="5" t="s">
        <v>30</v>
      </c>
      <c r="C15" s="5" t="s">
        <v>31</v>
      </c>
      <c r="D15" s="14"/>
      <c r="E15" s="14">
        <v>7</v>
      </c>
      <c r="F15" s="14">
        <v>33</v>
      </c>
      <c r="G15" s="14">
        <v>3</v>
      </c>
      <c r="H15" s="14">
        <f t="shared" si="0"/>
        <v>234</v>
      </c>
      <c r="I15" s="4"/>
    </row>
    <row r="16" spans="1:9" ht="15.75" x14ac:dyDescent="0.25">
      <c r="A16" s="17">
        <v>11</v>
      </c>
      <c r="B16" s="5" t="s">
        <v>32</v>
      </c>
      <c r="C16" s="5" t="s">
        <v>33</v>
      </c>
      <c r="D16" s="14"/>
      <c r="E16" s="14">
        <v>3</v>
      </c>
      <c r="F16" s="14">
        <v>45</v>
      </c>
      <c r="G16" s="14">
        <v>36</v>
      </c>
      <c r="H16" s="14">
        <f t="shared" si="0"/>
        <v>171</v>
      </c>
      <c r="I16" s="4"/>
    </row>
    <row r="17" spans="1:9" ht="15.75" x14ac:dyDescent="0.25">
      <c r="A17" s="17">
        <v>12</v>
      </c>
      <c r="B17" s="5" t="s">
        <v>34</v>
      </c>
      <c r="C17" s="5" t="s">
        <v>35</v>
      </c>
      <c r="D17" s="14"/>
      <c r="E17" s="14"/>
      <c r="F17" s="14">
        <v>100</v>
      </c>
      <c r="G17" s="14">
        <v>60</v>
      </c>
      <c r="H17" s="14">
        <f>E17*F17+G17+111</f>
        <v>171</v>
      </c>
      <c r="I17" s="4"/>
    </row>
    <row r="18" spans="1:9" ht="15.75" x14ac:dyDescent="0.25">
      <c r="A18" s="17">
        <v>13</v>
      </c>
      <c r="B18" s="5" t="s">
        <v>36</v>
      </c>
      <c r="C18" s="5" t="s">
        <v>37</v>
      </c>
      <c r="D18" s="14"/>
      <c r="E18" s="14"/>
      <c r="F18" s="14">
        <v>40</v>
      </c>
      <c r="G18" s="14"/>
      <c r="H18" s="14">
        <f t="shared" si="0"/>
        <v>0</v>
      </c>
      <c r="I18" s="4"/>
    </row>
    <row r="19" spans="1:9" ht="15.75" x14ac:dyDescent="0.25">
      <c r="A19" s="17">
        <v>14</v>
      </c>
      <c r="B19" s="5" t="s">
        <v>38</v>
      </c>
      <c r="C19" s="5" t="s">
        <v>39</v>
      </c>
      <c r="D19" s="14"/>
      <c r="E19" s="14">
        <v>22</v>
      </c>
      <c r="F19" s="14">
        <v>33</v>
      </c>
      <c r="G19" s="14">
        <v>24</v>
      </c>
      <c r="H19" s="14">
        <f>E19*F19+G19+540</f>
        <v>1290</v>
      </c>
      <c r="I19" s="4"/>
    </row>
    <row r="20" spans="1:9" ht="15.75" x14ac:dyDescent="0.25">
      <c r="A20" s="17">
        <v>15</v>
      </c>
      <c r="B20" s="5" t="s">
        <v>110</v>
      </c>
      <c r="C20" s="5" t="s">
        <v>111</v>
      </c>
      <c r="D20" s="14"/>
      <c r="E20" s="14">
        <v>2</v>
      </c>
      <c r="F20" s="14">
        <v>33</v>
      </c>
      <c r="G20" s="14">
        <v>21</v>
      </c>
      <c r="H20" s="14">
        <f>E20*F20+G20+728</f>
        <v>815</v>
      </c>
      <c r="I20" s="4"/>
    </row>
    <row r="21" spans="1:9" ht="15.75" x14ac:dyDescent="0.25">
      <c r="A21" s="17">
        <v>16</v>
      </c>
      <c r="B21" s="5" t="s">
        <v>40</v>
      </c>
      <c r="C21" s="5" t="s">
        <v>41</v>
      </c>
      <c r="D21" s="14"/>
      <c r="E21" s="14"/>
      <c r="F21" s="14">
        <v>100</v>
      </c>
      <c r="G21" s="14">
        <v>105</v>
      </c>
      <c r="H21" s="14">
        <f t="shared" si="0"/>
        <v>105</v>
      </c>
      <c r="I21" s="4"/>
    </row>
    <row r="22" spans="1:9" ht="15.75" x14ac:dyDescent="0.25">
      <c r="A22" s="17">
        <v>17</v>
      </c>
      <c r="B22" s="5" t="s">
        <v>108</v>
      </c>
      <c r="C22" s="5" t="s">
        <v>109</v>
      </c>
      <c r="D22" s="14"/>
      <c r="E22" s="14"/>
      <c r="F22" s="14">
        <v>120</v>
      </c>
      <c r="G22" s="14">
        <v>97</v>
      </c>
      <c r="H22" s="14">
        <f>E22*F22+G22+728</f>
        <v>825</v>
      </c>
      <c r="I22" s="4"/>
    </row>
    <row r="23" spans="1:9" ht="15.75" x14ac:dyDescent="0.25">
      <c r="A23" s="17">
        <v>18</v>
      </c>
      <c r="B23" s="5" t="s">
        <v>42</v>
      </c>
      <c r="C23" s="5" t="s">
        <v>43</v>
      </c>
      <c r="D23" s="14"/>
      <c r="E23" s="14">
        <v>3</v>
      </c>
      <c r="F23" s="14">
        <v>100</v>
      </c>
      <c r="G23" s="14">
        <v>6</v>
      </c>
      <c r="H23" s="14">
        <f>E23*F23+G23+384</f>
        <v>690</v>
      </c>
      <c r="I23" s="4"/>
    </row>
    <row r="24" spans="1:9" ht="15.75" x14ac:dyDescent="0.25">
      <c r="A24" s="17">
        <v>19</v>
      </c>
      <c r="B24" s="5" t="s">
        <v>106</v>
      </c>
      <c r="C24" s="5" t="s">
        <v>107</v>
      </c>
      <c r="D24" s="14"/>
      <c r="E24" s="14"/>
      <c r="F24" s="14">
        <v>100</v>
      </c>
      <c r="G24" s="14">
        <v>30</v>
      </c>
      <c r="H24" s="14">
        <f t="shared" si="0"/>
        <v>30</v>
      </c>
      <c r="I24" s="4"/>
    </row>
    <row r="25" spans="1:9" ht="15.75" x14ac:dyDescent="0.25">
      <c r="A25" s="17">
        <v>20</v>
      </c>
      <c r="B25" s="5" t="s">
        <v>44</v>
      </c>
      <c r="C25" s="5" t="s">
        <v>45</v>
      </c>
      <c r="D25" s="14"/>
      <c r="E25" s="14"/>
      <c r="F25" s="14">
        <v>40</v>
      </c>
      <c r="G25" s="14"/>
      <c r="H25" s="14">
        <f t="shared" si="0"/>
        <v>0</v>
      </c>
      <c r="I25" s="4"/>
    </row>
    <row r="26" spans="1:9" ht="15.75" x14ac:dyDescent="0.25">
      <c r="A26" s="17">
        <v>21</v>
      </c>
      <c r="B26" s="5" t="s">
        <v>46</v>
      </c>
      <c r="C26" s="5" t="s">
        <v>47</v>
      </c>
      <c r="D26" s="14"/>
      <c r="E26" s="14">
        <v>2</v>
      </c>
      <c r="F26" s="14">
        <v>33</v>
      </c>
      <c r="G26" s="14">
        <v>27</v>
      </c>
      <c r="H26" s="14">
        <f>E26*F26+G26+52</f>
        <v>145</v>
      </c>
      <c r="I26" s="4"/>
    </row>
    <row r="27" spans="1:9" ht="15.75" x14ac:dyDescent="0.25">
      <c r="A27" s="17">
        <v>22</v>
      </c>
      <c r="B27" s="5" t="s">
        <v>48</v>
      </c>
      <c r="C27" s="5" t="s">
        <v>49</v>
      </c>
      <c r="D27" s="14"/>
      <c r="E27" s="14">
        <v>3</v>
      </c>
      <c r="F27" s="14">
        <v>65</v>
      </c>
      <c r="G27" s="14">
        <v>62</v>
      </c>
      <c r="H27" s="14">
        <f t="shared" si="0"/>
        <v>257</v>
      </c>
      <c r="I27" s="4"/>
    </row>
    <row r="28" spans="1:9" ht="15.75" x14ac:dyDescent="0.25">
      <c r="A28" s="17">
        <v>23</v>
      </c>
      <c r="B28" s="5" t="s">
        <v>62</v>
      </c>
      <c r="C28" s="5" t="s">
        <v>63</v>
      </c>
      <c r="D28" s="14"/>
      <c r="E28" s="14"/>
      <c r="F28" s="14">
        <v>50</v>
      </c>
      <c r="G28" s="14"/>
      <c r="H28" s="14">
        <f t="shared" si="0"/>
        <v>0</v>
      </c>
      <c r="I28" s="4"/>
    </row>
    <row r="29" spans="1:9" ht="15.75" x14ac:dyDescent="0.25">
      <c r="A29" s="17">
        <v>24</v>
      </c>
      <c r="B29" s="5" t="s">
        <v>50</v>
      </c>
      <c r="C29" s="5" t="s">
        <v>51</v>
      </c>
      <c r="D29" s="14"/>
      <c r="E29" s="14">
        <v>3</v>
      </c>
      <c r="F29" s="14">
        <v>120</v>
      </c>
      <c r="G29" s="14">
        <v>69</v>
      </c>
      <c r="H29" s="14">
        <f>E29*F29+G29+480</f>
        <v>909</v>
      </c>
      <c r="I29" s="4"/>
    </row>
    <row r="30" spans="1:9" ht="15.75" x14ac:dyDescent="0.25">
      <c r="A30" s="17">
        <v>25</v>
      </c>
      <c r="B30" s="5" t="s">
        <v>52</v>
      </c>
      <c r="C30" s="5" t="s">
        <v>53</v>
      </c>
      <c r="D30" s="14"/>
      <c r="E30" s="14">
        <v>2</v>
      </c>
      <c r="F30" s="14">
        <v>40</v>
      </c>
      <c r="G30" s="14">
        <v>3</v>
      </c>
      <c r="H30" s="14">
        <f t="shared" si="0"/>
        <v>83</v>
      </c>
      <c r="I30" s="4"/>
    </row>
    <row r="31" spans="1:9" ht="15.75" x14ac:dyDescent="0.25">
      <c r="A31" s="17">
        <v>26</v>
      </c>
      <c r="B31" s="5" t="s">
        <v>98</v>
      </c>
      <c r="C31" s="5" t="s">
        <v>99</v>
      </c>
      <c r="D31" s="14"/>
      <c r="E31" s="14"/>
      <c r="F31" s="14">
        <v>50</v>
      </c>
      <c r="G31" s="14"/>
      <c r="H31" s="14">
        <f t="shared" si="0"/>
        <v>0</v>
      </c>
      <c r="I31" s="4"/>
    </row>
    <row r="32" spans="1:9" ht="15.75" x14ac:dyDescent="0.25">
      <c r="A32" s="17">
        <v>27</v>
      </c>
      <c r="B32" s="5" t="s">
        <v>85</v>
      </c>
      <c r="C32" s="5" t="s">
        <v>86</v>
      </c>
      <c r="D32" s="14"/>
      <c r="E32" s="14"/>
      <c r="F32" s="14">
        <v>70</v>
      </c>
      <c r="G32" s="14"/>
      <c r="H32" s="14">
        <f t="shared" si="0"/>
        <v>0</v>
      </c>
      <c r="I32" s="4"/>
    </row>
    <row r="33" spans="1:9" ht="15.75" x14ac:dyDescent="0.25">
      <c r="A33" s="17">
        <v>28</v>
      </c>
      <c r="B33" s="5" t="s">
        <v>87</v>
      </c>
      <c r="C33" s="5" t="s">
        <v>88</v>
      </c>
      <c r="D33" s="14"/>
      <c r="E33" s="14"/>
      <c r="F33" s="14">
        <v>120</v>
      </c>
      <c r="G33" s="14"/>
      <c r="H33" s="14">
        <f t="shared" si="0"/>
        <v>0</v>
      </c>
      <c r="I33" s="4"/>
    </row>
    <row r="34" spans="1:9" ht="15.75" x14ac:dyDescent="0.25">
      <c r="A34" s="17">
        <v>29</v>
      </c>
      <c r="B34" s="5" t="s">
        <v>95</v>
      </c>
      <c r="C34" s="5" t="s">
        <v>96</v>
      </c>
      <c r="D34" s="14"/>
      <c r="E34" s="14"/>
      <c r="F34" s="14"/>
      <c r="G34" s="14">
        <v>127</v>
      </c>
      <c r="H34" s="14">
        <f t="shared" si="0"/>
        <v>127</v>
      </c>
      <c r="I34" s="4"/>
    </row>
    <row r="35" spans="1:9" ht="15.75" x14ac:dyDescent="0.25">
      <c r="A35" s="48" t="s">
        <v>57</v>
      </c>
      <c r="B35" s="49"/>
      <c r="C35" s="50"/>
      <c r="D35" s="19">
        <f>SUM(D6:D30)</f>
        <v>0</v>
      </c>
      <c r="E35" s="19"/>
      <c r="F35" s="19"/>
      <c r="G35" s="19"/>
      <c r="H35" s="19">
        <f>SUM(H6:H34)</f>
        <v>8546</v>
      </c>
      <c r="I35" s="20"/>
    </row>
    <row r="37" spans="1:9" s="1" customFormat="1" x14ac:dyDescent="0.25">
      <c r="A37" s="51" t="s">
        <v>59</v>
      </c>
      <c r="B37" s="51"/>
      <c r="C37" s="15"/>
      <c r="D37" s="59" t="s">
        <v>60</v>
      </c>
      <c r="E37" s="59"/>
      <c r="F37" s="59"/>
      <c r="G37" s="58" t="s">
        <v>73</v>
      </c>
      <c r="H37" s="58"/>
      <c r="I37" s="58"/>
    </row>
  </sheetData>
  <mergeCells count="12">
    <mergeCell ref="A35:C35"/>
    <mergeCell ref="A37:B37"/>
    <mergeCell ref="D37:F37"/>
    <mergeCell ref="G37:I37"/>
    <mergeCell ref="A1:I1"/>
    <mergeCell ref="A2:I2"/>
    <mergeCell ref="A4:A5"/>
    <mergeCell ref="B4:B5"/>
    <mergeCell ref="C4:C5"/>
    <mergeCell ref="D4:D5"/>
    <mergeCell ref="E4:H4"/>
    <mergeCell ref="I4:I5"/>
  </mergeCells>
  <pageMargins left="0.7" right="0.7" top="0.25" bottom="0.75" header="0.3" footer="0.3"/>
  <pageSetup paperSize="9" scale="87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K39"/>
  <sheetViews>
    <sheetView workbookViewId="0">
      <selection sqref="A1:XFD1048576"/>
    </sheetView>
  </sheetViews>
  <sheetFormatPr defaultRowHeight="15" x14ac:dyDescent="0.25"/>
  <cols>
    <col min="1" max="1" width="7.85546875" customWidth="1"/>
    <col min="2" max="2" width="16" customWidth="1"/>
    <col min="3" max="3" width="45" customWidth="1"/>
    <col min="4" max="4" width="11.42578125" customWidth="1"/>
    <col min="5" max="5" width="10.42578125" customWidth="1"/>
    <col min="6" max="8" width="12.85546875" customWidth="1"/>
    <col min="9" max="9" width="12.140625" customWidth="1"/>
    <col min="10" max="10" width="10.85546875" customWidth="1"/>
    <col min="11" max="11" width="16.28515625" customWidth="1"/>
  </cols>
  <sheetData>
    <row r="1" spans="1:11" ht="18.75" x14ac:dyDescent="0.25">
      <c r="A1" s="47" t="s">
        <v>4</v>
      </c>
      <c r="B1" s="47"/>
      <c r="C1" s="47"/>
      <c r="D1" s="47"/>
      <c r="E1" s="47"/>
      <c r="F1" s="47"/>
      <c r="G1" s="47"/>
      <c r="H1" s="47"/>
      <c r="I1" s="47"/>
    </row>
    <row r="2" spans="1:11" ht="15.75" x14ac:dyDescent="0.25">
      <c r="A2" s="46" t="s">
        <v>113</v>
      </c>
      <c r="B2" s="46"/>
      <c r="C2" s="46"/>
      <c r="D2" s="46"/>
      <c r="E2" s="46"/>
      <c r="F2" s="46"/>
      <c r="G2" s="46"/>
      <c r="H2" s="46"/>
      <c r="I2" s="46"/>
    </row>
    <row r="3" spans="1:11" ht="15.75" x14ac:dyDescent="0.25">
      <c r="A3" s="16"/>
      <c r="B3" s="3"/>
      <c r="C3" s="3"/>
      <c r="D3" s="3"/>
      <c r="E3" s="3"/>
      <c r="F3" s="3"/>
      <c r="G3" s="3"/>
      <c r="H3" s="3"/>
      <c r="I3" s="3"/>
    </row>
    <row r="4" spans="1:11" ht="15.75" x14ac:dyDescent="0.25">
      <c r="A4" s="54" t="s">
        <v>54</v>
      </c>
      <c r="B4" s="54" t="s">
        <v>0</v>
      </c>
      <c r="C4" s="54" t="s">
        <v>1</v>
      </c>
      <c r="D4" s="52" t="s">
        <v>2</v>
      </c>
      <c r="E4" s="56" t="s">
        <v>3</v>
      </c>
      <c r="F4" s="56"/>
      <c r="G4" s="56"/>
      <c r="H4" s="56"/>
      <c r="I4" s="57" t="s">
        <v>65</v>
      </c>
      <c r="J4" s="57" t="s">
        <v>121</v>
      </c>
      <c r="K4" s="57" t="s">
        <v>122</v>
      </c>
    </row>
    <row r="5" spans="1:11" ht="15.75" x14ac:dyDescent="0.25">
      <c r="A5" s="55"/>
      <c r="B5" s="55"/>
      <c r="C5" s="55"/>
      <c r="D5" s="53"/>
      <c r="E5" s="38" t="s">
        <v>102</v>
      </c>
      <c r="F5" s="38" t="s">
        <v>70</v>
      </c>
      <c r="G5" s="39" t="s">
        <v>103</v>
      </c>
      <c r="H5" s="39" t="s">
        <v>58</v>
      </c>
      <c r="I5" s="57"/>
      <c r="J5" s="57" t="s">
        <v>121</v>
      </c>
      <c r="K5" s="57" t="s">
        <v>122</v>
      </c>
    </row>
    <row r="6" spans="1:11" ht="15.75" x14ac:dyDescent="0.25">
      <c r="A6" s="17">
        <v>1</v>
      </c>
      <c r="B6" s="5" t="s">
        <v>12</v>
      </c>
      <c r="C6" s="10" t="s">
        <v>13</v>
      </c>
      <c r="D6" s="14"/>
      <c r="E6" s="14">
        <v>4</v>
      </c>
      <c r="F6" s="14">
        <v>45</v>
      </c>
      <c r="G6" s="14">
        <v>1</v>
      </c>
      <c r="H6" s="14">
        <f>E6*F6+G6</f>
        <v>181</v>
      </c>
      <c r="I6" s="4"/>
      <c r="J6" s="14">
        <v>65541</v>
      </c>
      <c r="K6" s="14">
        <f>H6*J6</f>
        <v>11862921</v>
      </c>
    </row>
    <row r="7" spans="1:11" ht="15.75" x14ac:dyDescent="0.25">
      <c r="A7" s="17">
        <v>2</v>
      </c>
      <c r="B7" s="5" t="s">
        <v>14</v>
      </c>
      <c r="C7" s="5" t="s">
        <v>15</v>
      </c>
      <c r="D7" s="14"/>
      <c r="E7" s="14">
        <v>2</v>
      </c>
      <c r="F7" s="14">
        <v>50</v>
      </c>
      <c r="G7" s="14">
        <v>22</v>
      </c>
      <c r="H7" s="14">
        <f>E7*F7+G7</f>
        <v>122</v>
      </c>
      <c r="I7" s="4"/>
      <c r="J7" s="14">
        <v>39600</v>
      </c>
      <c r="K7" s="14">
        <f t="shared" ref="K7:K38" si="0">H7*J7</f>
        <v>4831200</v>
      </c>
    </row>
    <row r="8" spans="1:11" ht="15.75" x14ac:dyDescent="0.25">
      <c r="A8" s="17">
        <v>3</v>
      </c>
      <c r="B8" s="5" t="s">
        <v>104</v>
      </c>
      <c r="C8" s="5" t="s">
        <v>105</v>
      </c>
      <c r="D8" s="14"/>
      <c r="E8" s="14"/>
      <c r="F8" s="14">
        <v>50</v>
      </c>
      <c r="G8" s="14">
        <v>33</v>
      </c>
      <c r="H8" s="14">
        <f t="shared" ref="H8:H38" si="1">E8*F8+G8</f>
        <v>33</v>
      </c>
      <c r="I8" s="4"/>
      <c r="J8" s="14">
        <v>15125</v>
      </c>
      <c r="K8" s="14">
        <f t="shared" si="0"/>
        <v>499125</v>
      </c>
    </row>
    <row r="9" spans="1:11" ht="15.75" x14ac:dyDescent="0.25">
      <c r="A9" s="17">
        <v>4</v>
      </c>
      <c r="B9" s="5" t="s">
        <v>16</v>
      </c>
      <c r="C9" s="5" t="s">
        <v>17</v>
      </c>
      <c r="D9" s="14"/>
      <c r="E9" s="14">
        <v>25</v>
      </c>
      <c r="F9" s="14">
        <v>70</v>
      </c>
      <c r="G9" s="14">
        <v>8</v>
      </c>
      <c r="H9" s="14">
        <f>E9*F9+G9</f>
        <v>1758</v>
      </c>
      <c r="I9" s="4"/>
      <c r="J9" s="14">
        <v>45374</v>
      </c>
      <c r="K9" s="14">
        <f t="shared" si="0"/>
        <v>79767492</v>
      </c>
    </row>
    <row r="10" spans="1:11" ht="15.75" x14ac:dyDescent="0.25">
      <c r="A10" s="17">
        <v>5</v>
      </c>
      <c r="B10" s="5" t="s">
        <v>18</v>
      </c>
      <c r="C10" s="5" t="s">
        <v>19</v>
      </c>
      <c r="D10" s="14"/>
      <c r="E10" s="14">
        <v>5</v>
      </c>
      <c r="F10" s="14">
        <v>45</v>
      </c>
      <c r="G10" s="14">
        <v>20</v>
      </c>
      <c r="H10" s="14">
        <f t="shared" si="1"/>
        <v>245</v>
      </c>
      <c r="I10" s="4"/>
      <c r="J10" s="14">
        <v>71987</v>
      </c>
      <c r="K10" s="14">
        <f t="shared" si="0"/>
        <v>17636815</v>
      </c>
    </row>
    <row r="11" spans="1:11" ht="15.75" hidden="1" x14ac:dyDescent="0.25">
      <c r="A11" s="17">
        <v>6</v>
      </c>
      <c r="B11" s="5" t="s">
        <v>22</v>
      </c>
      <c r="C11" s="5" t="s">
        <v>23</v>
      </c>
      <c r="D11" s="14"/>
      <c r="E11" s="14"/>
      <c r="F11" s="14">
        <v>100</v>
      </c>
      <c r="G11" s="14"/>
      <c r="H11" s="14">
        <f t="shared" si="1"/>
        <v>0</v>
      </c>
      <c r="I11" s="4"/>
      <c r="J11" s="4"/>
      <c r="K11" s="14">
        <f t="shared" si="0"/>
        <v>0</v>
      </c>
    </row>
    <row r="12" spans="1:11" ht="15.75" hidden="1" x14ac:dyDescent="0.25">
      <c r="A12" s="17">
        <v>7</v>
      </c>
      <c r="B12" s="5" t="s">
        <v>24</v>
      </c>
      <c r="C12" s="5" t="s">
        <v>25</v>
      </c>
      <c r="D12" s="14"/>
      <c r="E12" s="14"/>
      <c r="F12" s="14">
        <v>100</v>
      </c>
      <c r="G12" s="14"/>
      <c r="H12" s="14">
        <f t="shared" si="1"/>
        <v>0</v>
      </c>
      <c r="I12" s="4"/>
      <c r="J12" s="4"/>
      <c r="K12" s="14">
        <f t="shared" si="0"/>
        <v>0</v>
      </c>
    </row>
    <row r="13" spans="1:11" ht="15.75" x14ac:dyDescent="0.25">
      <c r="A13" s="17">
        <v>8</v>
      </c>
      <c r="B13" s="5" t="s">
        <v>26</v>
      </c>
      <c r="C13" s="5" t="s">
        <v>27</v>
      </c>
      <c r="D13" s="14"/>
      <c r="E13" s="14">
        <v>1</v>
      </c>
      <c r="F13" s="14">
        <v>90</v>
      </c>
      <c r="G13" s="14">
        <v>58</v>
      </c>
      <c r="H13" s="14">
        <f>E13*F13+G13</f>
        <v>148</v>
      </c>
      <c r="I13" s="4"/>
      <c r="J13" s="14">
        <v>37840</v>
      </c>
      <c r="K13" s="14">
        <f t="shared" si="0"/>
        <v>5600320</v>
      </c>
    </row>
    <row r="14" spans="1:11" ht="15.75" hidden="1" x14ac:dyDescent="0.25">
      <c r="A14" s="17">
        <v>9</v>
      </c>
      <c r="B14" s="5" t="s">
        <v>28</v>
      </c>
      <c r="C14" s="5" t="s">
        <v>29</v>
      </c>
      <c r="D14" s="14"/>
      <c r="E14" s="14"/>
      <c r="F14" s="14">
        <v>25</v>
      </c>
      <c r="G14" s="14"/>
      <c r="H14" s="14">
        <f t="shared" si="1"/>
        <v>0</v>
      </c>
      <c r="I14" s="4"/>
      <c r="J14" s="4"/>
      <c r="K14" s="14">
        <f t="shared" si="0"/>
        <v>0</v>
      </c>
    </row>
    <row r="15" spans="1:11" ht="15.75" x14ac:dyDescent="0.25">
      <c r="A15" s="17">
        <v>10</v>
      </c>
      <c r="B15" s="5" t="s">
        <v>30</v>
      </c>
      <c r="C15" s="5" t="s">
        <v>31</v>
      </c>
      <c r="D15" s="14"/>
      <c r="E15" s="14">
        <v>2</v>
      </c>
      <c r="F15" s="14">
        <v>33</v>
      </c>
      <c r="G15" s="14">
        <v>15</v>
      </c>
      <c r="H15" s="14">
        <f t="shared" si="1"/>
        <v>81</v>
      </c>
      <c r="I15" s="4"/>
      <c r="J15" s="14">
        <v>62810</v>
      </c>
      <c r="K15" s="14">
        <f t="shared" si="0"/>
        <v>5087610</v>
      </c>
    </row>
    <row r="16" spans="1:11" ht="15.75" x14ac:dyDescent="0.25">
      <c r="A16" s="17">
        <v>11</v>
      </c>
      <c r="B16" s="5" t="s">
        <v>32</v>
      </c>
      <c r="C16" s="5" t="s">
        <v>33</v>
      </c>
      <c r="D16" s="14"/>
      <c r="E16" s="14"/>
      <c r="F16" s="14">
        <v>45</v>
      </c>
      <c r="G16" s="14">
        <v>45</v>
      </c>
      <c r="H16" s="14">
        <f t="shared" si="1"/>
        <v>45</v>
      </c>
      <c r="I16" s="4"/>
      <c r="J16" s="14">
        <v>31864</v>
      </c>
      <c r="K16" s="14">
        <f t="shared" si="0"/>
        <v>1433880</v>
      </c>
    </row>
    <row r="17" spans="1:11" ht="15.75" x14ac:dyDescent="0.25">
      <c r="A17" s="17">
        <v>12</v>
      </c>
      <c r="B17" s="5" t="s">
        <v>34</v>
      </c>
      <c r="C17" s="5" t="s">
        <v>35</v>
      </c>
      <c r="D17" s="14"/>
      <c r="E17" s="14"/>
      <c r="F17" s="14">
        <v>100</v>
      </c>
      <c r="G17" s="14">
        <v>137</v>
      </c>
      <c r="H17" s="14">
        <f>E17*F17+G17</f>
        <v>137</v>
      </c>
      <c r="I17" s="4"/>
      <c r="J17" s="14">
        <v>31214</v>
      </c>
      <c r="K17" s="14">
        <f t="shared" si="0"/>
        <v>4276318</v>
      </c>
    </row>
    <row r="18" spans="1:11" ht="15.75" hidden="1" x14ac:dyDescent="0.25">
      <c r="A18" s="17">
        <v>13</v>
      </c>
      <c r="B18" s="5" t="s">
        <v>36</v>
      </c>
      <c r="C18" s="5" t="s">
        <v>37</v>
      </c>
      <c r="D18" s="14"/>
      <c r="E18" s="14"/>
      <c r="F18" s="14">
        <v>40</v>
      </c>
      <c r="G18" s="14"/>
      <c r="H18" s="14">
        <f t="shared" si="1"/>
        <v>0</v>
      </c>
      <c r="I18" s="4"/>
      <c r="J18" s="4"/>
      <c r="K18" s="14">
        <f t="shared" si="0"/>
        <v>0</v>
      </c>
    </row>
    <row r="19" spans="1:11" ht="15.75" x14ac:dyDescent="0.25">
      <c r="A19" s="17">
        <v>14</v>
      </c>
      <c r="B19" s="5" t="s">
        <v>38</v>
      </c>
      <c r="C19" s="5" t="s">
        <v>39</v>
      </c>
      <c r="D19" s="14"/>
      <c r="E19" s="14">
        <v>53</v>
      </c>
      <c r="F19" s="14">
        <v>33</v>
      </c>
      <c r="G19" s="14">
        <f>25+20+15</f>
        <v>60</v>
      </c>
      <c r="H19" s="14">
        <f>E19*F19+G19</f>
        <v>1809</v>
      </c>
      <c r="I19" s="4"/>
      <c r="J19" s="14">
        <v>61050</v>
      </c>
      <c r="K19" s="14">
        <f t="shared" si="0"/>
        <v>110439450</v>
      </c>
    </row>
    <row r="20" spans="1:11" ht="15.75" x14ac:dyDescent="0.25">
      <c r="A20" s="17">
        <v>15</v>
      </c>
      <c r="B20" s="5" t="s">
        <v>110</v>
      </c>
      <c r="C20" s="5" t="s">
        <v>111</v>
      </c>
      <c r="D20" s="14"/>
      <c r="E20" s="14">
        <v>17</v>
      </c>
      <c r="F20" s="14">
        <v>25</v>
      </c>
      <c r="G20" s="14">
        <v>6</v>
      </c>
      <c r="H20" s="14">
        <f>E20*F20+G20</f>
        <v>431</v>
      </c>
      <c r="I20" s="4"/>
      <c r="J20" s="14">
        <v>61050</v>
      </c>
      <c r="K20" s="14">
        <f t="shared" si="0"/>
        <v>26312550</v>
      </c>
    </row>
    <row r="21" spans="1:11" ht="15.75" x14ac:dyDescent="0.25">
      <c r="A21" s="17">
        <v>16</v>
      </c>
      <c r="B21" s="5" t="s">
        <v>40</v>
      </c>
      <c r="C21" s="5" t="s">
        <v>41</v>
      </c>
      <c r="D21" s="14"/>
      <c r="E21" s="14"/>
      <c r="F21" s="14">
        <v>100</v>
      </c>
      <c r="G21" s="14">
        <v>197</v>
      </c>
      <c r="H21" s="14">
        <f t="shared" si="1"/>
        <v>197</v>
      </c>
      <c r="I21" s="4"/>
      <c r="J21" s="14">
        <v>30272</v>
      </c>
      <c r="K21" s="14">
        <f t="shared" si="0"/>
        <v>5963584</v>
      </c>
    </row>
    <row r="22" spans="1:11" ht="15.75" x14ac:dyDescent="0.25">
      <c r="A22" s="17">
        <v>17</v>
      </c>
      <c r="B22" s="5" t="s">
        <v>114</v>
      </c>
      <c r="C22" s="5" t="s">
        <v>115</v>
      </c>
      <c r="D22" s="14"/>
      <c r="E22" s="14">
        <v>17</v>
      </c>
      <c r="F22" s="14">
        <v>25</v>
      </c>
      <c r="G22" s="14">
        <v>13</v>
      </c>
      <c r="H22" s="14">
        <f t="shared" si="1"/>
        <v>438</v>
      </c>
      <c r="I22" s="4"/>
      <c r="J22" s="14">
        <v>30272</v>
      </c>
      <c r="K22" s="14">
        <f t="shared" si="0"/>
        <v>13259136</v>
      </c>
    </row>
    <row r="23" spans="1:11" ht="15.75" hidden="1" x14ac:dyDescent="0.25">
      <c r="A23" s="17">
        <v>18</v>
      </c>
      <c r="B23" s="5" t="s">
        <v>108</v>
      </c>
      <c r="C23" s="5" t="s">
        <v>109</v>
      </c>
      <c r="D23" s="14"/>
      <c r="E23" s="14"/>
      <c r="F23" s="14">
        <v>120</v>
      </c>
      <c r="G23" s="14"/>
      <c r="H23" s="14">
        <f>E23*F23+G23</f>
        <v>0</v>
      </c>
      <c r="I23" s="4"/>
      <c r="J23" s="4"/>
      <c r="K23" s="14">
        <f t="shared" si="0"/>
        <v>0</v>
      </c>
    </row>
    <row r="24" spans="1:11" ht="15.75" x14ac:dyDescent="0.25">
      <c r="A24" s="17">
        <v>19</v>
      </c>
      <c r="B24" s="5" t="s">
        <v>42</v>
      </c>
      <c r="C24" s="5" t="s">
        <v>43</v>
      </c>
      <c r="D24" s="14"/>
      <c r="E24" s="14">
        <v>7</v>
      </c>
      <c r="F24" s="14">
        <v>100</v>
      </c>
      <c r="G24" s="14">
        <v>48</v>
      </c>
      <c r="H24" s="14">
        <f>E24*F24+G24</f>
        <v>748</v>
      </c>
      <c r="I24" s="4"/>
      <c r="J24" s="14">
        <v>30982</v>
      </c>
      <c r="K24" s="14">
        <f t="shared" si="0"/>
        <v>23174536</v>
      </c>
    </row>
    <row r="25" spans="1:11" ht="15.75" hidden="1" x14ac:dyDescent="0.25">
      <c r="A25" s="17">
        <v>20</v>
      </c>
      <c r="B25" s="5" t="s">
        <v>106</v>
      </c>
      <c r="C25" s="5" t="s">
        <v>107</v>
      </c>
      <c r="D25" s="14"/>
      <c r="E25" s="14"/>
      <c r="F25" s="14">
        <v>100</v>
      </c>
      <c r="G25" s="14"/>
      <c r="H25" s="14">
        <f t="shared" si="1"/>
        <v>0</v>
      </c>
      <c r="I25" s="4"/>
      <c r="J25" s="4"/>
      <c r="K25" s="14">
        <f t="shared" si="0"/>
        <v>0</v>
      </c>
    </row>
    <row r="26" spans="1:11" ht="15.75" hidden="1" x14ac:dyDescent="0.25">
      <c r="A26" s="17">
        <v>21</v>
      </c>
      <c r="B26" s="5" t="s">
        <v>44</v>
      </c>
      <c r="C26" s="5" t="s">
        <v>45</v>
      </c>
      <c r="D26" s="14"/>
      <c r="E26" s="14"/>
      <c r="F26" s="14">
        <v>40</v>
      </c>
      <c r="G26" s="14"/>
      <c r="H26" s="14">
        <f t="shared" si="1"/>
        <v>0</v>
      </c>
      <c r="I26" s="4"/>
      <c r="J26" s="4"/>
      <c r="K26" s="14">
        <f t="shared" si="0"/>
        <v>0</v>
      </c>
    </row>
    <row r="27" spans="1:11" s="45" customFormat="1" ht="15.75" x14ac:dyDescent="0.25">
      <c r="A27" s="42">
        <v>22</v>
      </c>
      <c r="B27" s="5" t="s">
        <v>46</v>
      </c>
      <c r="C27" s="5" t="s">
        <v>47</v>
      </c>
      <c r="D27" s="43"/>
      <c r="E27" s="43">
        <v>5</v>
      </c>
      <c r="F27" s="43">
        <v>33</v>
      </c>
      <c r="G27" s="43">
        <v>17</v>
      </c>
      <c r="H27" s="43">
        <f>E27*F27+G27</f>
        <v>182</v>
      </c>
      <c r="I27" s="44"/>
      <c r="J27" s="43">
        <v>55176</v>
      </c>
      <c r="K27" s="43">
        <f t="shared" si="0"/>
        <v>10042032</v>
      </c>
    </row>
    <row r="28" spans="1:11" ht="15.75" x14ac:dyDescent="0.25">
      <c r="A28" s="17">
        <v>23</v>
      </c>
      <c r="B28" s="5" t="s">
        <v>48</v>
      </c>
      <c r="C28" s="5" t="s">
        <v>49</v>
      </c>
      <c r="D28" s="14"/>
      <c r="E28" s="14">
        <v>7</v>
      </c>
      <c r="F28" s="14">
        <v>65</v>
      </c>
      <c r="G28" s="14">
        <v>22</v>
      </c>
      <c r="H28" s="14">
        <f t="shared" si="1"/>
        <v>477</v>
      </c>
      <c r="I28" s="4"/>
      <c r="J28" s="14">
        <v>28565</v>
      </c>
      <c r="K28" s="14">
        <f t="shared" si="0"/>
        <v>13625505</v>
      </c>
    </row>
    <row r="29" spans="1:11" ht="15.75" hidden="1" x14ac:dyDescent="0.25">
      <c r="A29" s="17">
        <v>24</v>
      </c>
      <c r="B29" s="5" t="s">
        <v>62</v>
      </c>
      <c r="C29" s="5" t="s">
        <v>63</v>
      </c>
      <c r="D29" s="14"/>
      <c r="E29" s="14"/>
      <c r="F29" s="14">
        <v>50</v>
      </c>
      <c r="G29" s="14"/>
      <c r="H29" s="14">
        <f t="shared" si="1"/>
        <v>0</v>
      </c>
      <c r="I29" s="4"/>
      <c r="J29" s="14"/>
      <c r="K29" s="14">
        <f t="shared" si="0"/>
        <v>0</v>
      </c>
    </row>
    <row r="30" spans="1:11" ht="15.75" x14ac:dyDescent="0.25">
      <c r="A30" s="17">
        <v>25</v>
      </c>
      <c r="B30" s="5" t="s">
        <v>50</v>
      </c>
      <c r="C30" s="5" t="s">
        <v>51</v>
      </c>
      <c r="D30" s="14"/>
      <c r="E30" s="14">
        <v>2</v>
      </c>
      <c r="F30" s="14">
        <v>120</v>
      </c>
      <c r="G30" s="14">
        <v>52</v>
      </c>
      <c r="H30" s="14">
        <f>E30*F30+G30</f>
        <v>292</v>
      </c>
      <c r="I30" s="4"/>
      <c r="J30" s="14">
        <v>31760</v>
      </c>
      <c r="K30" s="14">
        <f t="shared" si="0"/>
        <v>9273920</v>
      </c>
    </row>
    <row r="31" spans="1:11" ht="15.75" x14ac:dyDescent="0.25">
      <c r="A31" s="17">
        <v>26</v>
      </c>
      <c r="B31" s="5" t="s">
        <v>52</v>
      </c>
      <c r="C31" s="5" t="s">
        <v>53</v>
      </c>
      <c r="D31" s="14"/>
      <c r="E31" s="14">
        <v>1</v>
      </c>
      <c r="F31" s="14">
        <v>60</v>
      </c>
      <c r="G31" s="14">
        <v>25</v>
      </c>
      <c r="H31" s="14">
        <f t="shared" si="1"/>
        <v>85</v>
      </c>
      <c r="I31" s="4"/>
      <c r="J31" s="14">
        <v>62331</v>
      </c>
      <c r="K31" s="14">
        <f t="shared" si="0"/>
        <v>5298135</v>
      </c>
    </row>
    <row r="32" spans="1:11" ht="15.75" hidden="1" x14ac:dyDescent="0.25">
      <c r="A32" s="17">
        <v>27</v>
      </c>
      <c r="B32" s="5" t="s">
        <v>98</v>
      </c>
      <c r="C32" s="5" t="s">
        <v>99</v>
      </c>
      <c r="D32" s="14"/>
      <c r="E32" s="14"/>
      <c r="F32" s="14">
        <v>50</v>
      </c>
      <c r="G32" s="14"/>
      <c r="H32" s="14">
        <f t="shared" si="1"/>
        <v>0</v>
      </c>
      <c r="I32" s="4"/>
      <c r="J32" s="14"/>
      <c r="K32" s="14">
        <f t="shared" si="0"/>
        <v>0</v>
      </c>
    </row>
    <row r="33" spans="1:11" ht="15.75" hidden="1" x14ac:dyDescent="0.25">
      <c r="A33" s="17">
        <v>28</v>
      </c>
      <c r="B33" s="5" t="s">
        <v>85</v>
      </c>
      <c r="C33" s="5" t="s">
        <v>86</v>
      </c>
      <c r="D33" s="14"/>
      <c r="E33" s="14"/>
      <c r="F33" s="14">
        <v>70</v>
      </c>
      <c r="G33" s="14"/>
      <c r="H33" s="14">
        <f t="shared" si="1"/>
        <v>0</v>
      </c>
      <c r="I33" s="4"/>
      <c r="J33" s="14"/>
      <c r="K33" s="14">
        <f t="shared" si="0"/>
        <v>0</v>
      </c>
    </row>
    <row r="34" spans="1:11" ht="15.75" hidden="1" x14ac:dyDescent="0.25">
      <c r="A34" s="17">
        <v>29</v>
      </c>
      <c r="B34" s="5" t="s">
        <v>87</v>
      </c>
      <c r="C34" s="5" t="s">
        <v>88</v>
      </c>
      <c r="D34" s="14"/>
      <c r="E34" s="14"/>
      <c r="F34" s="14">
        <v>120</v>
      </c>
      <c r="G34" s="14"/>
      <c r="H34" s="14">
        <f t="shared" si="1"/>
        <v>0</v>
      </c>
      <c r="I34" s="4"/>
      <c r="J34" s="14"/>
      <c r="K34" s="14">
        <f t="shared" si="0"/>
        <v>0</v>
      </c>
    </row>
    <row r="35" spans="1:11" ht="15.75" x14ac:dyDescent="0.25">
      <c r="A35" s="17">
        <v>30</v>
      </c>
      <c r="B35" s="5" t="s">
        <v>95</v>
      </c>
      <c r="C35" s="5" t="s">
        <v>96</v>
      </c>
      <c r="D35" s="14"/>
      <c r="E35" s="14"/>
      <c r="F35" s="14"/>
      <c r="G35" s="14">
        <v>279</v>
      </c>
      <c r="H35" s="14">
        <f t="shared" si="1"/>
        <v>279</v>
      </c>
      <c r="I35" s="4"/>
      <c r="J35" s="14">
        <v>5456</v>
      </c>
      <c r="K35" s="14">
        <f t="shared" si="0"/>
        <v>1522224</v>
      </c>
    </row>
    <row r="36" spans="1:11" ht="15.75" x14ac:dyDescent="0.25">
      <c r="A36" s="17"/>
      <c r="B36" s="5" t="s">
        <v>119</v>
      </c>
      <c r="C36" s="5" t="s">
        <v>120</v>
      </c>
      <c r="D36" s="14"/>
      <c r="E36" s="14"/>
      <c r="F36" s="14"/>
      <c r="G36" s="14">
        <v>22</v>
      </c>
      <c r="H36" s="14">
        <f t="shared" si="1"/>
        <v>22</v>
      </c>
      <c r="I36" s="4"/>
      <c r="J36" s="14">
        <v>90000</v>
      </c>
      <c r="K36" s="14">
        <f t="shared" si="0"/>
        <v>1980000</v>
      </c>
    </row>
    <row r="37" spans="1:11" ht="15.75" x14ac:dyDescent="0.25">
      <c r="A37" s="17">
        <v>31</v>
      </c>
      <c r="B37" s="5" t="s">
        <v>116</v>
      </c>
      <c r="C37" s="5" t="s">
        <v>117</v>
      </c>
      <c r="D37" s="14"/>
      <c r="E37" s="14"/>
      <c r="F37" s="14"/>
      <c r="G37" s="14">
        <v>16</v>
      </c>
      <c r="H37" s="14">
        <f t="shared" si="1"/>
        <v>16</v>
      </c>
      <c r="I37" s="4"/>
      <c r="J37" s="14">
        <v>15136</v>
      </c>
      <c r="K37" s="14">
        <f t="shared" si="0"/>
        <v>242176</v>
      </c>
    </row>
    <row r="38" spans="1:11" ht="15.75" x14ac:dyDescent="0.25">
      <c r="A38" s="17">
        <v>32</v>
      </c>
      <c r="B38" s="5" t="s">
        <v>123</v>
      </c>
      <c r="C38" s="5" t="s">
        <v>118</v>
      </c>
      <c r="D38" s="14"/>
      <c r="E38" s="14"/>
      <c r="F38" s="14"/>
      <c r="G38" s="14">
        <v>292</v>
      </c>
      <c r="H38" s="14">
        <f t="shared" si="1"/>
        <v>292</v>
      </c>
      <c r="I38" s="4"/>
      <c r="J38" s="14">
        <v>15607</v>
      </c>
      <c r="K38" s="14">
        <f t="shared" si="0"/>
        <v>4557244</v>
      </c>
    </row>
    <row r="39" spans="1:11" ht="15.75" x14ac:dyDescent="0.25">
      <c r="A39" s="48" t="s">
        <v>57</v>
      </c>
      <c r="B39" s="49"/>
      <c r="C39" s="50"/>
      <c r="D39" s="19">
        <f>SUM(D6:D31)</f>
        <v>0</v>
      </c>
      <c r="E39" s="19"/>
      <c r="F39" s="19"/>
      <c r="G39" s="19"/>
      <c r="H39" s="19">
        <f>SUM(H6:H38)</f>
        <v>8018</v>
      </c>
      <c r="I39" s="20"/>
      <c r="J39" s="14"/>
      <c r="K39" s="19">
        <f>SUM(K6:K38)</f>
        <v>356686173</v>
      </c>
    </row>
  </sheetData>
  <autoFilter ref="A5:K39">
    <filterColumn colId="7">
      <filters>
        <filter val="1.758"/>
        <filter val="1.809"/>
        <filter val="122"/>
        <filter val="137"/>
        <filter val="148"/>
        <filter val="16"/>
        <filter val="181"/>
        <filter val="182"/>
        <filter val="197"/>
        <filter val="22"/>
        <filter val="245"/>
        <filter val="279"/>
        <filter val="292"/>
        <filter val="33"/>
        <filter val="431"/>
        <filter val="438"/>
        <filter val="45"/>
        <filter val="477"/>
        <filter val="748"/>
        <filter val="8.018"/>
        <filter val="81"/>
        <filter val="85"/>
      </filters>
    </filterColumn>
  </autoFilter>
  <mergeCells count="11">
    <mergeCell ref="J4:J5"/>
    <mergeCell ref="K4:K5"/>
    <mergeCell ref="A39:C39"/>
    <mergeCell ref="A1:I1"/>
    <mergeCell ref="A2:I2"/>
    <mergeCell ref="A4:A5"/>
    <mergeCell ref="B4:B5"/>
    <mergeCell ref="C4:C5"/>
    <mergeCell ref="D4:D5"/>
    <mergeCell ref="E4:H4"/>
    <mergeCell ref="I4:I5"/>
  </mergeCells>
  <pageMargins left="0.7" right="0.7" top="0.25" bottom="0.75" header="0.3" footer="0.3"/>
  <pageSetup paperSize="9" scale="87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workbookViewId="0">
      <selection activeCell="G29" sqref="G29"/>
    </sheetView>
  </sheetViews>
  <sheetFormatPr defaultRowHeight="15" x14ac:dyDescent="0.25"/>
  <cols>
    <col min="1" max="1" width="5.140625" bestFit="1" customWidth="1"/>
    <col min="2" max="2" width="14.140625" bestFit="1" customWidth="1"/>
    <col min="3" max="3" width="42.140625" bestFit="1" customWidth="1"/>
    <col min="4" max="4" width="9.5703125" customWidth="1"/>
    <col min="5" max="5" width="10.42578125" customWidth="1"/>
    <col min="6" max="8" width="12.7109375" customWidth="1"/>
    <col min="9" max="9" width="14.28515625" customWidth="1"/>
    <col min="10" max="10" width="12.28515625" customWidth="1"/>
    <col min="11" max="11" width="18.42578125" customWidth="1"/>
  </cols>
  <sheetData>
    <row r="1" spans="1:11" ht="18.75" x14ac:dyDescent="0.25">
      <c r="A1" s="47" t="s">
        <v>4</v>
      </c>
      <c r="B1" s="47"/>
      <c r="C1" s="47"/>
      <c r="D1" s="47"/>
      <c r="E1" s="47"/>
      <c r="F1" s="47"/>
      <c r="G1" s="47"/>
      <c r="H1" s="47"/>
      <c r="I1" s="47"/>
    </row>
    <row r="2" spans="1:11" ht="15.75" x14ac:dyDescent="0.25">
      <c r="A2" s="46" t="s">
        <v>124</v>
      </c>
      <c r="B2" s="46"/>
      <c r="C2" s="46"/>
      <c r="D2" s="46"/>
      <c r="E2" s="46"/>
      <c r="F2" s="46"/>
      <c r="G2" s="46"/>
      <c r="H2" s="46"/>
      <c r="I2" s="46"/>
    </row>
    <row r="3" spans="1:11" ht="15.75" x14ac:dyDescent="0.25">
      <c r="A3" s="16"/>
      <c r="B3" s="3"/>
      <c r="C3" s="3"/>
      <c r="D3" s="3"/>
      <c r="E3" s="3"/>
      <c r="F3" s="3"/>
      <c r="G3" s="3"/>
      <c r="H3" s="3"/>
      <c r="I3" s="3"/>
    </row>
    <row r="4" spans="1:11" ht="15.75" x14ac:dyDescent="0.25">
      <c r="A4" s="54" t="s">
        <v>54</v>
      </c>
      <c r="B4" s="54" t="s">
        <v>0</v>
      </c>
      <c r="C4" s="54" t="s">
        <v>1</v>
      </c>
      <c r="D4" s="52" t="s">
        <v>2</v>
      </c>
      <c r="E4" s="56" t="s">
        <v>3</v>
      </c>
      <c r="F4" s="56"/>
      <c r="G4" s="56"/>
      <c r="H4" s="56"/>
      <c r="I4" s="57" t="s">
        <v>65</v>
      </c>
      <c r="J4" s="57" t="s">
        <v>121</v>
      </c>
      <c r="K4" s="57" t="s">
        <v>122</v>
      </c>
    </row>
    <row r="5" spans="1:11" ht="15.75" x14ac:dyDescent="0.25">
      <c r="A5" s="55"/>
      <c r="B5" s="55"/>
      <c r="C5" s="55"/>
      <c r="D5" s="53"/>
      <c r="E5" s="40" t="s">
        <v>102</v>
      </c>
      <c r="F5" s="40" t="s">
        <v>70</v>
      </c>
      <c r="G5" s="41" t="s">
        <v>103</v>
      </c>
      <c r="H5" s="41" t="s">
        <v>58</v>
      </c>
      <c r="I5" s="57"/>
      <c r="J5" s="57" t="s">
        <v>121</v>
      </c>
      <c r="K5" s="57" t="s">
        <v>122</v>
      </c>
    </row>
    <row r="6" spans="1:11" ht="15.75" x14ac:dyDescent="0.25">
      <c r="A6" s="17">
        <v>1</v>
      </c>
      <c r="B6" s="5" t="s">
        <v>12</v>
      </c>
      <c r="C6" s="10" t="s">
        <v>13</v>
      </c>
      <c r="D6" s="14"/>
      <c r="E6" s="14"/>
      <c r="F6" s="14">
        <v>45</v>
      </c>
      <c r="G6" s="14"/>
      <c r="H6" s="14">
        <f>E6*F6+G6</f>
        <v>0</v>
      </c>
      <c r="I6" s="4"/>
      <c r="J6" s="14">
        <v>65541</v>
      </c>
      <c r="K6" s="14">
        <f>H6*J6</f>
        <v>0</v>
      </c>
    </row>
    <row r="7" spans="1:11" ht="15.75" x14ac:dyDescent="0.25">
      <c r="A7" s="17">
        <v>2</v>
      </c>
      <c r="B7" s="5" t="s">
        <v>14</v>
      </c>
      <c r="C7" s="5" t="s">
        <v>15</v>
      </c>
      <c r="D7" s="14"/>
      <c r="E7" s="14">
        <v>3</v>
      </c>
      <c r="F7" s="14">
        <v>50</v>
      </c>
      <c r="G7" s="14">
        <v>16</v>
      </c>
      <c r="H7" s="14">
        <f t="shared" ref="H7:H27" si="0">E7*F7+G7</f>
        <v>166</v>
      </c>
      <c r="I7" s="4"/>
      <c r="J7" s="14">
        <v>39600</v>
      </c>
      <c r="K7" s="14">
        <f t="shared" ref="K7:K27" si="1">H7*J7</f>
        <v>6573600</v>
      </c>
    </row>
    <row r="8" spans="1:11" ht="15.75" x14ac:dyDescent="0.25">
      <c r="A8" s="17">
        <v>3</v>
      </c>
      <c r="B8" s="5" t="s">
        <v>104</v>
      </c>
      <c r="C8" s="5" t="s">
        <v>105</v>
      </c>
      <c r="D8" s="14"/>
      <c r="E8" s="14">
        <v>1</v>
      </c>
      <c r="F8" s="14">
        <v>200</v>
      </c>
      <c r="G8" s="14">
        <v>81</v>
      </c>
      <c r="H8" s="14">
        <f t="shared" si="0"/>
        <v>281</v>
      </c>
      <c r="I8" s="4"/>
      <c r="J8" s="14">
        <v>15125</v>
      </c>
      <c r="K8" s="14">
        <f t="shared" si="1"/>
        <v>4250125</v>
      </c>
    </row>
    <row r="9" spans="1:11" ht="15.75" x14ac:dyDescent="0.25">
      <c r="A9" s="17">
        <v>4</v>
      </c>
      <c r="B9" s="5" t="s">
        <v>16</v>
      </c>
      <c r="C9" s="5" t="s">
        <v>17</v>
      </c>
      <c r="D9" s="14"/>
      <c r="E9" s="14">
        <v>16</v>
      </c>
      <c r="F9" s="14">
        <v>70</v>
      </c>
      <c r="G9" s="14">
        <v>29</v>
      </c>
      <c r="H9" s="14">
        <f t="shared" si="0"/>
        <v>1149</v>
      </c>
      <c r="I9" s="4"/>
      <c r="J9" s="14">
        <v>45374</v>
      </c>
      <c r="K9" s="14">
        <f t="shared" si="1"/>
        <v>52134726</v>
      </c>
    </row>
    <row r="10" spans="1:11" ht="15.75" x14ac:dyDescent="0.25">
      <c r="A10" s="17">
        <v>5</v>
      </c>
      <c r="B10" s="5" t="s">
        <v>18</v>
      </c>
      <c r="C10" s="5" t="s">
        <v>19</v>
      </c>
      <c r="D10" s="14"/>
      <c r="E10" s="14"/>
      <c r="F10" s="14">
        <v>45</v>
      </c>
      <c r="G10" s="14">
        <v>25</v>
      </c>
      <c r="H10" s="14">
        <f t="shared" si="0"/>
        <v>25</v>
      </c>
      <c r="I10" s="4"/>
      <c r="J10" s="14">
        <v>71987</v>
      </c>
      <c r="K10" s="14">
        <f t="shared" si="1"/>
        <v>1799675</v>
      </c>
    </row>
    <row r="11" spans="1:11" ht="15.75" x14ac:dyDescent="0.25">
      <c r="A11" s="17">
        <v>6</v>
      </c>
      <c r="B11" s="5" t="s">
        <v>26</v>
      </c>
      <c r="C11" s="5" t="s">
        <v>27</v>
      </c>
      <c r="D11" s="14"/>
      <c r="E11" s="14">
        <v>1</v>
      </c>
      <c r="F11" s="14">
        <v>90</v>
      </c>
      <c r="G11" s="14">
        <v>42</v>
      </c>
      <c r="H11" s="14">
        <f t="shared" si="0"/>
        <v>132</v>
      </c>
      <c r="I11" s="4"/>
      <c r="J11" s="14">
        <v>37840</v>
      </c>
      <c r="K11" s="14">
        <f t="shared" si="1"/>
        <v>4994880</v>
      </c>
    </row>
    <row r="12" spans="1:11" ht="15.75" x14ac:dyDescent="0.25">
      <c r="A12" s="17">
        <v>7</v>
      </c>
      <c r="B12" s="5" t="s">
        <v>30</v>
      </c>
      <c r="C12" s="5" t="s">
        <v>31</v>
      </c>
      <c r="D12" s="14"/>
      <c r="E12" s="14">
        <v>4</v>
      </c>
      <c r="F12" s="14">
        <v>33</v>
      </c>
      <c r="G12" s="14"/>
      <c r="H12" s="14">
        <f t="shared" si="0"/>
        <v>132</v>
      </c>
      <c r="I12" s="4"/>
      <c r="J12" s="14">
        <v>62810</v>
      </c>
      <c r="K12" s="14">
        <f t="shared" si="1"/>
        <v>8290920</v>
      </c>
    </row>
    <row r="13" spans="1:11" ht="15.75" x14ac:dyDescent="0.25">
      <c r="A13" s="17">
        <v>8</v>
      </c>
      <c r="B13" s="5" t="s">
        <v>32</v>
      </c>
      <c r="C13" s="5" t="s">
        <v>33</v>
      </c>
      <c r="D13" s="14"/>
      <c r="E13" s="14"/>
      <c r="F13" s="14">
        <v>45</v>
      </c>
      <c r="G13" s="14">
        <v>6</v>
      </c>
      <c r="H13" s="14">
        <f t="shared" si="0"/>
        <v>6</v>
      </c>
      <c r="I13" s="4"/>
      <c r="J13" s="14">
        <v>31864</v>
      </c>
      <c r="K13" s="14">
        <f t="shared" si="1"/>
        <v>191184</v>
      </c>
    </row>
    <row r="14" spans="1:11" ht="15.75" x14ac:dyDescent="0.25">
      <c r="A14" s="17">
        <v>9</v>
      </c>
      <c r="B14" s="5" t="s">
        <v>34</v>
      </c>
      <c r="C14" s="5" t="s">
        <v>35</v>
      </c>
      <c r="D14" s="14"/>
      <c r="E14" s="14"/>
      <c r="F14" s="14">
        <v>100</v>
      </c>
      <c r="G14" s="14">
        <v>49</v>
      </c>
      <c r="H14" s="14">
        <f t="shared" si="0"/>
        <v>49</v>
      </c>
      <c r="I14" s="4"/>
      <c r="J14" s="14">
        <v>31214</v>
      </c>
      <c r="K14" s="14">
        <f t="shared" si="1"/>
        <v>1529486</v>
      </c>
    </row>
    <row r="15" spans="1:11" ht="15.75" x14ac:dyDescent="0.25">
      <c r="A15" s="17">
        <v>10</v>
      </c>
      <c r="B15" s="5" t="s">
        <v>38</v>
      </c>
      <c r="C15" s="5" t="s">
        <v>39</v>
      </c>
      <c r="D15" s="14"/>
      <c r="E15" s="14">
        <v>7</v>
      </c>
      <c r="F15" s="14">
        <v>33</v>
      </c>
      <c r="G15" s="14">
        <v>10</v>
      </c>
      <c r="H15" s="14">
        <f t="shared" si="0"/>
        <v>241</v>
      </c>
      <c r="I15" s="4"/>
      <c r="J15" s="14">
        <v>61050</v>
      </c>
      <c r="K15" s="14">
        <f t="shared" si="1"/>
        <v>14713050</v>
      </c>
    </row>
    <row r="16" spans="1:11" ht="15.75" x14ac:dyDescent="0.25">
      <c r="A16" s="17">
        <v>11</v>
      </c>
      <c r="B16" s="5" t="s">
        <v>110</v>
      </c>
      <c r="C16" s="5" t="s">
        <v>111</v>
      </c>
      <c r="D16" s="14"/>
      <c r="E16" s="14"/>
      <c r="F16" s="14">
        <v>25</v>
      </c>
      <c r="G16" s="14"/>
      <c r="H16" s="14">
        <f t="shared" si="0"/>
        <v>0</v>
      </c>
      <c r="I16" s="4"/>
      <c r="J16" s="14">
        <v>61050</v>
      </c>
      <c r="K16" s="14">
        <f t="shared" si="1"/>
        <v>0</v>
      </c>
    </row>
    <row r="17" spans="1:11" ht="15.75" x14ac:dyDescent="0.25">
      <c r="A17" s="17">
        <v>12</v>
      </c>
      <c r="B17" s="5" t="s">
        <v>40</v>
      </c>
      <c r="C17" s="5" t="s">
        <v>41</v>
      </c>
      <c r="D17" s="14"/>
      <c r="E17" s="14"/>
      <c r="F17" s="14">
        <v>100</v>
      </c>
      <c r="G17" s="14"/>
      <c r="H17" s="14">
        <f t="shared" si="0"/>
        <v>0</v>
      </c>
      <c r="I17" s="4"/>
      <c r="J17" s="14">
        <v>30272</v>
      </c>
      <c r="K17" s="14">
        <f t="shared" si="1"/>
        <v>0</v>
      </c>
    </row>
    <row r="18" spans="1:11" ht="15.75" x14ac:dyDescent="0.25">
      <c r="A18" s="17">
        <v>13</v>
      </c>
      <c r="B18" s="5" t="s">
        <v>114</v>
      </c>
      <c r="C18" s="5" t="s">
        <v>115</v>
      </c>
      <c r="D18" s="14"/>
      <c r="E18" s="14"/>
      <c r="F18" s="14">
        <v>25</v>
      </c>
      <c r="G18" s="14"/>
      <c r="H18" s="14">
        <f t="shared" si="0"/>
        <v>0</v>
      </c>
      <c r="I18" s="4"/>
      <c r="J18" s="14">
        <v>30272</v>
      </c>
      <c r="K18" s="14">
        <f t="shared" si="1"/>
        <v>0</v>
      </c>
    </row>
    <row r="19" spans="1:11" ht="15.75" x14ac:dyDescent="0.25">
      <c r="A19" s="17">
        <v>14</v>
      </c>
      <c r="B19" s="5" t="s">
        <v>42</v>
      </c>
      <c r="C19" s="5" t="s">
        <v>43</v>
      </c>
      <c r="D19" s="14"/>
      <c r="E19" s="14"/>
      <c r="F19" s="14">
        <v>100</v>
      </c>
      <c r="G19" s="14">
        <v>31</v>
      </c>
      <c r="H19" s="14">
        <f t="shared" si="0"/>
        <v>31</v>
      </c>
      <c r="I19" s="4"/>
      <c r="J19" s="14">
        <v>30982</v>
      </c>
      <c r="K19" s="14">
        <f t="shared" si="1"/>
        <v>960442</v>
      </c>
    </row>
    <row r="20" spans="1:11" s="45" customFormat="1" ht="15.75" x14ac:dyDescent="0.25">
      <c r="A20" s="17">
        <v>15</v>
      </c>
      <c r="B20" s="5" t="s">
        <v>46</v>
      </c>
      <c r="C20" s="5" t="s">
        <v>47</v>
      </c>
      <c r="D20" s="43"/>
      <c r="E20" s="43"/>
      <c r="F20" s="43">
        <v>33</v>
      </c>
      <c r="G20" s="43"/>
      <c r="H20" s="14">
        <f t="shared" si="0"/>
        <v>0</v>
      </c>
      <c r="I20" s="44"/>
      <c r="J20" s="43">
        <v>55176</v>
      </c>
      <c r="K20" s="14">
        <f t="shared" si="1"/>
        <v>0</v>
      </c>
    </row>
    <row r="21" spans="1:11" ht="15.75" x14ac:dyDescent="0.25">
      <c r="A21" s="17">
        <v>16</v>
      </c>
      <c r="B21" s="5" t="s">
        <v>48</v>
      </c>
      <c r="C21" s="5" t="s">
        <v>49</v>
      </c>
      <c r="D21" s="14"/>
      <c r="E21" s="14">
        <v>3</v>
      </c>
      <c r="F21" s="14">
        <v>65</v>
      </c>
      <c r="G21" s="14">
        <v>19</v>
      </c>
      <c r="H21" s="14">
        <f t="shared" si="0"/>
        <v>214</v>
      </c>
      <c r="I21" s="4"/>
      <c r="J21" s="14">
        <v>28565</v>
      </c>
      <c r="K21" s="14">
        <f t="shared" si="1"/>
        <v>6112910</v>
      </c>
    </row>
    <row r="22" spans="1:11" ht="15.75" x14ac:dyDescent="0.25">
      <c r="A22" s="17">
        <v>17</v>
      </c>
      <c r="B22" s="5" t="s">
        <v>50</v>
      </c>
      <c r="C22" s="5" t="s">
        <v>51</v>
      </c>
      <c r="D22" s="14"/>
      <c r="E22" s="14">
        <v>2</v>
      </c>
      <c r="F22" s="14">
        <v>120</v>
      </c>
      <c r="G22" s="14">
        <v>57</v>
      </c>
      <c r="H22" s="14">
        <f t="shared" si="0"/>
        <v>297</v>
      </c>
      <c r="I22" s="4"/>
      <c r="J22" s="14">
        <v>31760</v>
      </c>
      <c r="K22" s="14">
        <f t="shared" si="1"/>
        <v>9432720</v>
      </c>
    </row>
    <row r="23" spans="1:11" ht="15.75" x14ac:dyDescent="0.25">
      <c r="A23" s="17">
        <v>18</v>
      </c>
      <c r="B23" s="5" t="s">
        <v>52</v>
      </c>
      <c r="C23" s="5" t="s">
        <v>53</v>
      </c>
      <c r="D23" s="14"/>
      <c r="E23" s="14"/>
      <c r="F23" s="14">
        <v>60</v>
      </c>
      <c r="G23" s="14">
        <v>33</v>
      </c>
      <c r="H23" s="14">
        <f t="shared" si="0"/>
        <v>33</v>
      </c>
      <c r="I23" s="4"/>
      <c r="J23" s="14">
        <v>62331</v>
      </c>
      <c r="K23" s="14">
        <f t="shared" si="1"/>
        <v>2056923</v>
      </c>
    </row>
    <row r="24" spans="1:11" ht="15.75" x14ac:dyDescent="0.25">
      <c r="A24" s="17">
        <v>19</v>
      </c>
      <c r="B24" s="5" t="s">
        <v>95</v>
      </c>
      <c r="C24" s="5" t="s">
        <v>96</v>
      </c>
      <c r="D24" s="14"/>
      <c r="E24" s="14"/>
      <c r="F24" s="14"/>
      <c r="G24" s="14"/>
      <c r="H24" s="14">
        <f t="shared" si="0"/>
        <v>0</v>
      </c>
      <c r="I24" s="4"/>
      <c r="J24" s="14">
        <v>5456</v>
      </c>
      <c r="K24" s="14">
        <f t="shared" si="1"/>
        <v>0</v>
      </c>
    </row>
    <row r="25" spans="1:11" ht="15.75" hidden="1" x14ac:dyDescent="0.25">
      <c r="A25" s="17">
        <v>20</v>
      </c>
      <c r="B25" s="5" t="s">
        <v>119</v>
      </c>
      <c r="C25" s="5" t="s">
        <v>120</v>
      </c>
      <c r="D25" s="14"/>
      <c r="E25" s="14"/>
      <c r="F25" s="14"/>
      <c r="G25" s="14"/>
      <c r="H25" s="14">
        <f t="shared" si="0"/>
        <v>0</v>
      </c>
      <c r="I25" s="4"/>
      <c r="J25" s="14">
        <v>90000</v>
      </c>
      <c r="K25" s="14">
        <f t="shared" si="1"/>
        <v>0</v>
      </c>
    </row>
    <row r="26" spans="1:11" ht="15.75" hidden="1" x14ac:dyDescent="0.25">
      <c r="A26" s="17">
        <v>21</v>
      </c>
      <c r="B26" s="5" t="s">
        <v>116</v>
      </c>
      <c r="C26" s="5" t="s">
        <v>117</v>
      </c>
      <c r="D26" s="14"/>
      <c r="E26" s="14"/>
      <c r="F26" s="14"/>
      <c r="G26" s="14"/>
      <c r="H26" s="14">
        <f t="shared" si="0"/>
        <v>0</v>
      </c>
      <c r="I26" s="4"/>
      <c r="J26" s="14">
        <v>15136</v>
      </c>
      <c r="K26" s="14">
        <f t="shared" si="1"/>
        <v>0</v>
      </c>
    </row>
    <row r="27" spans="1:11" ht="15.75" hidden="1" x14ac:dyDescent="0.25">
      <c r="A27" s="17">
        <v>22</v>
      </c>
      <c r="B27" s="5" t="s">
        <v>123</v>
      </c>
      <c r="C27" s="5" t="s">
        <v>118</v>
      </c>
      <c r="D27" s="14"/>
      <c r="E27" s="14"/>
      <c r="F27" s="14"/>
      <c r="G27" s="14"/>
      <c r="H27" s="14">
        <f t="shared" si="0"/>
        <v>0</v>
      </c>
      <c r="I27" s="4"/>
      <c r="J27" s="14">
        <v>15607</v>
      </c>
      <c r="K27" s="14">
        <f t="shared" si="1"/>
        <v>0</v>
      </c>
    </row>
    <row r="28" spans="1:11" ht="15.75" x14ac:dyDescent="0.25">
      <c r="A28" s="48" t="s">
        <v>57</v>
      </c>
      <c r="B28" s="49"/>
      <c r="C28" s="50"/>
      <c r="D28" s="19">
        <v>0</v>
      </c>
      <c r="E28" s="19"/>
      <c r="F28" s="19"/>
      <c r="G28" s="19"/>
      <c r="H28" s="19">
        <f>SUM(H6:H27)</f>
        <v>2756</v>
      </c>
      <c r="I28" s="20"/>
      <c r="J28" s="14"/>
      <c r="K28" s="19">
        <f>SUM(K6:K27)</f>
        <v>113040641</v>
      </c>
    </row>
  </sheetData>
  <mergeCells count="11">
    <mergeCell ref="J4:J5"/>
    <mergeCell ref="K4:K5"/>
    <mergeCell ref="A28:C28"/>
    <mergeCell ref="A1:I1"/>
    <mergeCell ref="A2:I2"/>
    <mergeCell ref="A4:A5"/>
    <mergeCell ref="B4:B5"/>
    <mergeCell ref="C4:C5"/>
    <mergeCell ref="D4:D5"/>
    <mergeCell ref="E4:H4"/>
    <mergeCell ref="I4:I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workbookViewId="0">
      <selection activeCell="H26" sqref="H26"/>
    </sheetView>
  </sheetViews>
  <sheetFormatPr defaultRowHeight="15" x14ac:dyDescent="0.25"/>
  <cols>
    <col min="1" max="1" width="7.28515625" style="18" customWidth="1"/>
    <col min="2" max="2" width="15.28515625" style="1" customWidth="1"/>
    <col min="3" max="3" width="41.42578125" style="1" customWidth="1"/>
    <col min="4" max="4" width="11.5703125" style="1" customWidth="1"/>
    <col min="5" max="5" width="9.140625" style="1" customWidth="1"/>
    <col min="6" max="6" width="10.85546875" style="1" customWidth="1"/>
    <col min="7" max="7" width="10" style="1" customWidth="1"/>
    <col min="8" max="9" width="9.7109375" style="1" customWidth="1"/>
    <col min="10" max="10" width="20.140625" style="1" customWidth="1"/>
    <col min="11" max="16384" width="9.140625" style="1"/>
  </cols>
  <sheetData>
    <row r="1" spans="1:10" ht="21.75" customHeight="1" x14ac:dyDescent="0.25">
      <c r="A1" s="47" t="s">
        <v>4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s="3" customFormat="1" ht="15.75" x14ac:dyDescent="0.25">
      <c r="A2" s="46" t="s">
        <v>64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s="3" customFormat="1" ht="7.5" customHeight="1" x14ac:dyDescent="0.25">
      <c r="A3" s="16"/>
    </row>
    <row r="4" spans="1:10" s="6" customFormat="1" ht="23.25" customHeight="1" x14ac:dyDescent="0.25">
      <c r="A4" s="54" t="s">
        <v>54</v>
      </c>
      <c r="B4" s="54" t="s">
        <v>0</v>
      </c>
      <c r="C4" s="54" t="s">
        <v>1</v>
      </c>
      <c r="D4" s="52" t="s">
        <v>2</v>
      </c>
      <c r="E4" s="56" t="s">
        <v>3</v>
      </c>
      <c r="F4" s="56"/>
      <c r="G4" s="56"/>
      <c r="H4" s="52" t="s">
        <v>68</v>
      </c>
      <c r="I4" s="52" t="s">
        <v>69</v>
      </c>
      <c r="J4" s="57" t="s">
        <v>65</v>
      </c>
    </row>
    <row r="5" spans="1:10" s="6" customFormat="1" ht="26.25" customHeight="1" x14ac:dyDescent="0.25">
      <c r="A5" s="55"/>
      <c r="B5" s="55"/>
      <c r="C5" s="55"/>
      <c r="D5" s="53"/>
      <c r="E5" s="12" t="s">
        <v>55</v>
      </c>
      <c r="F5" s="8" t="s">
        <v>56</v>
      </c>
      <c r="G5" s="8" t="s">
        <v>58</v>
      </c>
      <c r="H5" s="53"/>
      <c r="I5" s="53"/>
      <c r="J5" s="57"/>
    </row>
    <row r="6" spans="1:10" s="3" customFormat="1" ht="17.25" customHeight="1" x14ac:dyDescent="0.25">
      <c r="A6" s="17">
        <v>1</v>
      </c>
      <c r="B6" s="5" t="s">
        <v>6</v>
      </c>
      <c r="C6" s="5" t="s">
        <v>7</v>
      </c>
      <c r="D6" s="14"/>
      <c r="E6" s="14"/>
      <c r="F6" s="14"/>
      <c r="G6" s="14"/>
      <c r="H6" s="14"/>
      <c r="I6" s="14"/>
      <c r="J6" s="4"/>
    </row>
    <row r="7" spans="1:10" s="3" customFormat="1" ht="17.25" customHeight="1" x14ac:dyDescent="0.25">
      <c r="A7" s="17">
        <v>2</v>
      </c>
      <c r="B7" s="5" t="s">
        <v>8</v>
      </c>
      <c r="C7" s="5" t="s">
        <v>9</v>
      </c>
      <c r="D7" s="14">
        <v>69</v>
      </c>
      <c r="E7" s="14">
        <v>40</v>
      </c>
      <c r="F7" s="14">
        <v>29</v>
      </c>
      <c r="G7" s="14">
        <f>E7+F7</f>
        <v>69</v>
      </c>
      <c r="H7" s="14"/>
      <c r="I7" s="14">
        <f>D7+H7</f>
        <v>69</v>
      </c>
      <c r="J7" s="4"/>
    </row>
    <row r="8" spans="1:10" s="3" customFormat="1" ht="17.25" customHeight="1" x14ac:dyDescent="0.25">
      <c r="A8" s="17">
        <v>3</v>
      </c>
      <c r="B8" s="5" t="s">
        <v>10</v>
      </c>
      <c r="C8" s="5" t="s">
        <v>11</v>
      </c>
      <c r="D8" s="14"/>
      <c r="E8" s="14"/>
      <c r="F8" s="14"/>
      <c r="G8" s="14">
        <f t="shared" ref="G8:G30" si="0">E8+F8</f>
        <v>0</v>
      </c>
      <c r="H8" s="14"/>
      <c r="I8" s="14">
        <f t="shared" ref="I8:I31" si="1">D8+H8</f>
        <v>0</v>
      </c>
      <c r="J8" s="4"/>
    </row>
    <row r="9" spans="1:10" s="3" customFormat="1" ht="17.25" customHeight="1" x14ac:dyDescent="0.25">
      <c r="A9" s="17">
        <v>4</v>
      </c>
      <c r="B9" s="5" t="s">
        <v>12</v>
      </c>
      <c r="C9" s="10" t="s">
        <v>13</v>
      </c>
      <c r="D9" s="14">
        <v>125</v>
      </c>
      <c r="E9" s="14">
        <v>90</v>
      </c>
      <c r="F9" s="14">
        <v>35</v>
      </c>
      <c r="G9" s="14">
        <f t="shared" si="0"/>
        <v>125</v>
      </c>
      <c r="H9" s="14"/>
      <c r="I9" s="14">
        <f t="shared" si="1"/>
        <v>125</v>
      </c>
      <c r="J9" s="4"/>
    </row>
    <row r="10" spans="1:10" s="3" customFormat="1" ht="17.25" customHeight="1" x14ac:dyDescent="0.25">
      <c r="A10" s="17">
        <v>5</v>
      </c>
      <c r="B10" s="5" t="s">
        <v>14</v>
      </c>
      <c r="C10" s="5" t="s">
        <v>15</v>
      </c>
      <c r="D10" s="14">
        <v>330</v>
      </c>
      <c r="E10" s="14">
        <v>250</v>
      </c>
      <c r="F10" s="14">
        <v>80</v>
      </c>
      <c r="G10" s="14">
        <f t="shared" si="0"/>
        <v>330</v>
      </c>
      <c r="H10" s="14"/>
      <c r="I10" s="14">
        <f t="shared" si="1"/>
        <v>330</v>
      </c>
      <c r="J10" s="4"/>
    </row>
    <row r="11" spans="1:10" s="3" customFormat="1" ht="17.25" customHeight="1" x14ac:dyDescent="0.25">
      <c r="A11" s="17">
        <v>6</v>
      </c>
      <c r="B11" s="5" t="s">
        <v>16</v>
      </c>
      <c r="C11" s="5" t="s">
        <v>17</v>
      </c>
      <c r="D11" s="14">
        <v>1495</v>
      </c>
      <c r="E11" s="14">
        <v>1470</v>
      </c>
      <c r="F11" s="14">
        <v>25</v>
      </c>
      <c r="G11" s="14">
        <f t="shared" si="0"/>
        <v>1495</v>
      </c>
      <c r="H11" s="14"/>
      <c r="I11" s="14">
        <f t="shared" si="1"/>
        <v>1495</v>
      </c>
      <c r="J11" s="4"/>
    </row>
    <row r="12" spans="1:10" s="3" customFormat="1" ht="17.25" customHeight="1" x14ac:dyDescent="0.25">
      <c r="A12" s="17">
        <v>7</v>
      </c>
      <c r="B12" s="5" t="s">
        <v>18</v>
      </c>
      <c r="C12" s="5" t="s">
        <v>19</v>
      </c>
      <c r="D12" s="14">
        <v>305</v>
      </c>
      <c r="E12" s="14">
        <v>270</v>
      </c>
      <c r="F12" s="14">
        <v>35</v>
      </c>
      <c r="G12" s="14">
        <f t="shared" si="0"/>
        <v>305</v>
      </c>
      <c r="H12" s="14">
        <v>4</v>
      </c>
      <c r="I12" s="14">
        <f t="shared" si="1"/>
        <v>309</v>
      </c>
      <c r="J12" s="4"/>
    </row>
    <row r="13" spans="1:10" s="3" customFormat="1" ht="17.25" customHeight="1" x14ac:dyDescent="0.25">
      <c r="A13" s="17">
        <v>8</v>
      </c>
      <c r="B13" s="5" t="s">
        <v>20</v>
      </c>
      <c r="C13" s="5" t="s">
        <v>21</v>
      </c>
      <c r="D13" s="14"/>
      <c r="E13" s="14"/>
      <c r="F13" s="14"/>
      <c r="G13" s="14">
        <f t="shared" si="0"/>
        <v>0</v>
      </c>
      <c r="H13" s="14"/>
      <c r="I13" s="14">
        <f t="shared" si="1"/>
        <v>0</v>
      </c>
      <c r="J13" s="4"/>
    </row>
    <row r="14" spans="1:10" s="3" customFormat="1" ht="17.25" customHeight="1" x14ac:dyDescent="0.25">
      <c r="A14" s="17">
        <v>9</v>
      </c>
      <c r="B14" s="5" t="s">
        <v>22</v>
      </c>
      <c r="C14" s="5" t="s">
        <v>23</v>
      </c>
      <c r="D14" s="14">
        <v>15</v>
      </c>
      <c r="E14" s="14"/>
      <c r="F14" s="14">
        <v>15</v>
      </c>
      <c r="G14" s="14">
        <f t="shared" si="0"/>
        <v>15</v>
      </c>
      <c r="H14" s="14">
        <v>1</v>
      </c>
      <c r="I14" s="14">
        <f t="shared" si="1"/>
        <v>16</v>
      </c>
      <c r="J14" s="4"/>
    </row>
    <row r="15" spans="1:10" s="3" customFormat="1" ht="17.25" customHeight="1" x14ac:dyDescent="0.25">
      <c r="A15" s="17">
        <v>10</v>
      </c>
      <c r="B15" s="5" t="s">
        <v>24</v>
      </c>
      <c r="C15" s="5" t="s">
        <v>25</v>
      </c>
      <c r="D15" s="14">
        <v>146</v>
      </c>
      <c r="E15" s="14">
        <v>100</v>
      </c>
      <c r="F15" s="14">
        <v>46</v>
      </c>
      <c r="G15" s="14">
        <f t="shared" si="0"/>
        <v>146</v>
      </c>
      <c r="H15" s="14"/>
      <c r="I15" s="14">
        <f t="shared" si="1"/>
        <v>146</v>
      </c>
      <c r="J15" s="4"/>
    </row>
    <row r="16" spans="1:10" s="3" customFormat="1" ht="17.25" customHeight="1" x14ac:dyDescent="0.25">
      <c r="A16" s="17">
        <v>11</v>
      </c>
      <c r="B16" s="5" t="s">
        <v>26</v>
      </c>
      <c r="C16" s="5" t="s">
        <v>27</v>
      </c>
      <c r="D16" s="14">
        <v>149</v>
      </c>
      <c r="E16" s="14">
        <v>85</v>
      </c>
      <c r="F16" s="14">
        <v>64</v>
      </c>
      <c r="G16" s="14">
        <f t="shared" si="0"/>
        <v>149</v>
      </c>
      <c r="H16" s="14"/>
      <c r="I16" s="14">
        <f t="shared" si="1"/>
        <v>149</v>
      </c>
      <c r="J16" s="4"/>
    </row>
    <row r="17" spans="1:10" s="3" customFormat="1" ht="17.25" customHeight="1" x14ac:dyDescent="0.25">
      <c r="A17" s="17">
        <v>12</v>
      </c>
      <c r="B17" s="5" t="s">
        <v>28</v>
      </c>
      <c r="C17" s="5" t="s">
        <v>29</v>
      </c>
      <c r="D17" s="14"/>
      <c r="E17" s="14"/>
      <c r="F17" s="14"/>
      <c r="G17" s="14">
        <f t="shared" si="0"/>
        <v>0</v>
      </c>
      <c r="H17" s="14"/>
      <c r="I17" s="14">
        <f t="shared" si="1"/>
        <v>0</v>
      </c>
      <c r="J17" s="4"/>
    </row>
    <row r="18" spans="1:10" s="3" customFormat="1" ht="17.25" customHeight="1" x14ac:dyDescent="0.25">
      <c r="A18" s="17">
        <v>13</v>
      </c>
      <c r="B18" s="5" t="s">
        <v>30</v>
      </c>
      <c r="C18" s="5" t="s">
        <v>31</v>
      </c>
      <c r="D18" s="14">
        <v>150</v>
      </c>
      <c r="E18" s="14">
        <v>99</v>
      </c>
      <c r="F18" s="14">
        <f>25+13+13</f>
        <v>51</v>
      </c>
      <c r="G18" s="14">
        <f t="shared" si="0"/>
        <v>150</v>
      </c>
      <c r="H18" s="14"/>
      <c r="I18" s="14">
        <f t="shared" si="1"/>
        <v>150</v>
      </c>
      <c r="J18" s="4" t="s">
        <v>66</v>
      </c>
    </row>
    <row r="19" spans="1:10" s="3" customFormat="1" ht="17.25" customHeight="1" x14ac:dyDescent="0.25">
      <c r="A19" s="17">
        <v>14</v>
      </c>
      <c r="B19" s="5" t="s">
        <v>32</v>
      </c>
      <c r="C19" s="5" t="s">
        <v>33</v>
      </c>
      <c r="D19" s="14"/>
      <c r="E19" s="14"/>
      <c r="F19" s="14"/>
      <c r="G19" s="14">
        <f t="shared" si="0"/>
        <v>0</v>
      </c>
      <c r="H19" s="14">
        <v>2</v>
      </c>
      <c r="I19" s="14">
        <f t="shared" si="1"/>
        <v>2</v>
      </c>
      <c r="J19" s="4"/>
    </row>
    <row r="20" spans="1:10" s="3" customFormat="1" ht="17.25" customHeight="1" x14ac:dyDescent="0.25">
      <c r="A20" s="17">
        <v>15</v>
      </c>
      <c r="B20" s="5" t="s">
        <v>34</v>
      </c>
      <c r="C20" s="5" t="s">
        <v>35</v>
      </c>
      <c r="D20" s="14">
        <v>211</v>
      </c>
      <c r="E20" s="14">
        <v>200</v>
      </c>
      <c r="F20" s="14">
        <v>11</v>
      </c>
      <c r="G20" s="14">
        <f t="shared" si="0"/>
        <v>211</v>
      </c>
      <c r="H20" s="14">
        <v>1</v>
      </c>
      <c r="I20" s="14">
        <f t="shared" si="1"/>
        <v>212</v>
      </c>
      <c r="J20" s="4"/>
    </row>
    <row r="21" spans="1:10" s="3" customFormat="1" ht="17.25" customHeight="1" x14ac:dyDescent="0.25">
      <c r="A21" s="17">
        <v>16</v>
      </c>
      <c r="B21" s="5" t="s">
        <v>36</v>
      </c>
      <c r="C21" s="5" t="s">
        <v>37</v>
      </c>
      <c r="D21" s="14"/>
      <c r="E21" s="14"/>
      <c r="F21" s="14"/>
      <c r="G21" s="14">
        <f t="shared" si="0"/>
        <v>0</v>
      </c>
      <c r="H21" s="14"/>
      <c r="I21" s="14">
        <f t="shared" si="1"/>
        <v>0</v>
      </c>
      <c r="J21" s="4"/>
    </row>
    <row r="22" spans="1:10" s="3" customFormat="1" ht="17.25" customHeight="1" x14ac:dyDescent="0.25">
      <c r="A22" s="17">
        <v>17</v>
      </c>
      <c r="B22" s="5" t="s">
        <v>38</v>
      </c>
      <c r="C22" s="5" t="s">
        <v>39</v>
      </c>
      <c r="D22" s="14">
        <v>1683</v>
      </c>
      <c r="E22" s="14">
        <v>1650</v>
      </c>
      <c r="F22" s="14">
        <v>33</v>
      </c>
      <c r="G22" s="14">
        <f t="shared" si="0"/>
        <v>1683</v>
      </c>
      <c r="H22" s="14"/>
      <c r="I22" s="14">
        <f t="shared" si="1"/>
        <v>1683</v>
      </c>
      <c r="J22" s="4" t="s">
        <v>67</v>
      </c>
    </row>
    <row r="23" spans="1:10" s="3" customFormat="1" ht="17.25" customHeight="1" x14ac:dyDescent="0.25">
      <c r="A23" s="17">
        <v>18</v>
      </c>
      <c r="B23" s="5" t="s">
        <v>40</v>
      </c>
      <c r="C23" s="5" t="s">
        <v>41</v>
      </c>
      <c r="D23" s="14"/>
      <c r="E23" s="14"/>
      <c r="F23" s="14"/>
      <c r="G23" s="14">
        <f t="shared" si="0"/>
        <v>0</v>
      </c>
      <c r="H23" s="14"/>
      <c r="I23" s="14">
        <f t="shared" si="1"/>
        <v>0</v>
      </c>
      <c r="J23" s="4"/>
    </row>
    <row r="24" spans="1:10" s="3" customFormat="1" ht="17.25" customHeight="1" x14ac:dyDescent="0.25">
      <c r="A24" s="17">
        <v>19</v>
      </c>
      <c r="B24" s="5" t="s">
        <v>42</v>
      </c>
      <c r="C24" s="5" t="s">
        <v>43</v>
      </c>
      <c r="D24" s="14">
        <v>494</v>
      </c>
      <c r="E24" s="14">
        <v>400</v>
      </c>
      <c r="F24" s="14">
        <v>94</v>
      </c>
      <c r="G24" s="14">
        <f t="shared" si="0"/>
        <v>494</v>
      </c>
      <c r="H24" s="14">
        <v>1</v>
      </c>
      <c r="I24" s="14">
        <f t="shared" si="1"/>
        <v>495</v>
      </c>
      <c r="J24" s="4"/>
    </row>
    <row r="25" spans="1:10" s="3" customFormat="1" ht="17.25" customHeight="1" x14ac:dyDescent="0.25">
      <c r="A25" s="17">
        <v>20</v>
      </c>
      <c r="B25" s="5" t="s">
        <v>44</v>
      </c>
      <c r="C25" s="5" t="s">
        <v>45</v>
      </c>
      <c r="D25" s="14"/>
      <c r="E25" s="14"/>
      <c r="F25" s="14"/>
      <c r="G25" s="14">
        <f t="shared" si="0"/>
        <v>0</v>
      </c>
      <c r="H25" s="14"/>
      <c r="I25" s="14">
        <f t="shared" si="1"/>
        <v>0</v>
      </c>
      <c r="J25" s="4"/>
    </row>
    <row r="26" spans="1:10" s="3" customFormat="1" ht="17.25" customHeight="1" x14ac:dyDescent="0.25">
      <c r="A26" s="17">
        <v>21</v>
      </c>
      <c r="B26" s="5" t="s">
        <v>46</v>
      </c>
      <c r="C26" s="5" t="s">
        <v>47</v>
      </c>
      <c r="D26" s="14">
        <v>15</v>
      </c>
      <c r="E26" s="14"/>
      <c r="F26" s="14">
        <v>15</v>
      </c>
      <c r="G26" s="14">
        <f t="shared" si="0"/>
        <v>15</v>
      </c>
      <c r="H26" s="14"/>
      <c r="I26" s="14">
        <f t="shared" si="1"/>
        <v>15</v>
      </c>
      <c r="J26" s="4"/>
    </row>
    <row r="27" spans="1:10" s="3" customFormat="1" ht="17.25" customHeight="1" x14ac:dyDescent="0.25">
      <c r="A27" s="17">
        <v>22</v>
      </c>
      <c r="B27" s="5" t="s">
        <v>48</v>
      </c>
      <c r="C27" s="5" t="s">
        <v>49</v>
      </c>
      <c r="D27" s="14">
        <v>227</v>
      </c>
      <c r="E27" s="14">
        <v>195</v>
      </c>
      <c r="F27" s="14">
        <v>32</v>
      </c>
      <c r="G27" s="14">
        <f t="shared" si="0"/>
        <v>227</v>
      </c>
      <c r="H27" s="14"/>
      <c r="I27" s="14">
        <f t="shared" si="1"/>
        <v>227</v>
      </c>
      <c r="J27" s="4"/>
    </row>
    <row r="28" spans="1:10" s="3" customFormat="1" ht="17.25" customHeight="1" x14ac:dyDescent="0.25">
      <c r="A28" s="17">
        <v>23</v>
      </c>
      <c r="B28" s="5" t="s">
        <v>62</v>
      </c>
      <c r="C28" s="5" t="s">
        <v>63</v>
      </c>
      <c r="D28" s="14">
        <v>55</v>
      </c>
      <c r="E28" s="14">
        <v>50</v>
      </c>
      <c r="F28" s="14">
        <v>5</v>
      </c>
      <c r="G28" s="14">
        <f t="shared" si="0"/>
        <v>55</v>
      </c>
      <c r="H28" s="14"/>
      <c r="I28" s="14">
        <f t="shared" si="1"/>
        <v>55</v>
      </c>
      <c r="J28" s="4"/>
    </row>
    <row r="29" spans="1:10" s="3" customFormat="1" ht="17.25" customHeight="1" x14ac:dyDescent="0.25">
      <c r="A29" s="17">
        <v>24</v>
      </c>
      <c r="B29" s="5" t="s">
        <v>50</v>
      </c>
      <c r="C29" s="5" t="s">
        <v>51</v>
      </c>
      <c r="D29" s="14">
        <v>604</v>
      </c>
      <c r="E29" s="14">
        <v>600</v>
      </c>
      <c r="F29" s="14">
        <v>4</v>
      </c>
      <c r="G29" s="14">
        <f t="shared" si="0"/>
        <v>604</v>
      </c>
      <c r="H29" s="14"/>
      <c r="I29" s="14">
        <f t="shared" si="1"/>
        <v>604</v>
      </c>
      <c r="J29" s="4"/>
    </row>
    <row r="30" spans="1:10" s="3" customFormat="1" ht="17.25" customHeight="1" x14ac:dyDescent="0.25">
      <c r="A30" s="17">
        <v>25</v>
      </c>
      <c r="B30" s="5" t="s">
        <v>52</v>
      </c>
      <c r="C30" s="5" t="s">
        <v>53</v>
      </c>
      <c r="D30" s="14">
        <v>48</v>
      </c>
      <c r="E30" s="14">
        <v>40</v>
      </c>
      <c r="F30" s="14">
        <v>8</v>
      </c>
      <c r="G30" s="14">
        <f t="shared" si="0"/>
        <v>48</v>
      </c>
      <c r="H30" s="14"/>
      <c r="I30" s="14">
        <f t="shared" si="1"/>
        <v>48</v>
      </c>
      <c r="J30" s="4"/>
    </row>
    <row r="31" spans="1:10" s="21" customFormat="1" ht="17.25" customHeight="1" x14ac:dyDescent="0.25">
      <c r="A31" s="48" t="s">
        <v>57</v>
      </c>
      <c r="B31" s="49"/>
      <c r="C31" s="50"/>
      <c r="D31" s="19">
        <f>SUM(D6:D30)</f>
        <v>6121</v>
      </c>
      <c r="E31" s="19"/>
      <c r="F31" s="19"/>
      <c r="G31" s="19">
        <f>SUM(G6:G30)</f>
        <v>6121</v>
      </c>
      <c r="H31" s="19">
        <f>SUM(H2:H30)</f>
        <v>9</v>
      </c>
      <c r="I31" s="24">
        <f t="shared" si="1"/>
        <v>6130</v>
      </c>
      <c r="J31" s="20"/>
    </row>
    <row r="33" spans="1:9" x14ac:dyDescent="0.25">
      <c r="A33" s="51" t="s">
        <v>59</v>
      </c>
      <c r="B33" s="51"/>
      <c r="C33" s="15" t="s">
        <v>61</v>
      </c>
      <c r="E33" s="9"/>
      <c r="F33" s="9"/>
      <c r="G33" s="9"/>
      <c r="H33" s="9" t="s">
        <v>60</v>
      </c>
      <c r="I33" s="13"/>
    </row>
    <row r="38" spans="1:9" x14ac:dyDescent="0.25">
      <c r="B38" s="9"/>
      <c r="C38" s="9"/>
      <c r="E38" s="9"/>
      <c r="F38" s="9"/>
      <c r="G38" s="9"/>
      <c r="H38" s="9"/>
      <c r="I38" s="9"/>
    </row>
  </sheetData>
  <mergeCells count="12">
    <mergeCell ref="A1:J1"/>
    <mergeCell ref="I4:I5"/>
    <mergeCell ref="A31:C31"/>
    <mergeCell ref="A33:B33"/>
    <mergeCell ref="J4:J5"/>
    <mergeCell ref="A2:J2"/>
    <mergeCell ref="H4:H5"/>
    <mergeCell ref="A4:A5"/>
    <mergeCell ref="B4:B5"/>
    <mergeCell ref="C4:C5"/>
    <mergeCell ref="D4:D5"/>
    <mergeCell ref="E4:G4"/>
  </mergeCells>
  <pageMargins left="0.7" right="0.7" top="0.25" bottom="0.75" header="0.3" footer="0.3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workbookViewId="0">
      <pane xSplit="1" ySplit="5" topLeftCell="B6" activePane="bottomRight" state="frozen"/>
      <selection activeCell="H26" sqref="H26"/>
      <selection pane="topRight" activeCell="H26" sqref="H26"/>
      <selection pane="bottomLeft" activeCell="H26" sqref="H26"/>
      <selection pane="bottomRight" activeCell="H26" sqref="H26"/>
    </sheetView>
  </sheetViews>
  <sheetFormatPr defaultRowHeight="15" x14ac:dyDescent="0.25"/>
  <cols>
    <col min="1" max="1" width="7.28515625" style="18" customWidth="1"/>
    <col min="2" max="2" width="15.28515625" style="1" customWidth="1"/>
    <col min="3" max="3" width="41.42578125" style="1" customWidth="1"/>
    <col min="4" max="4" width="11.5703125" style="1" customWidth="1"/>
    <col min="5" max="5" width="10.85546875" style="1" customWidth="1"/>
    <col min="6" max="6" width="9.85546875" style="1" customWidth="1"/>
    <col min="7" max="8" width="14.140625" style="1" customWidth="1"/>
    <col min="9" max="9" width="20.140625" style="1" customWidth="1"/>
    <col min="10" max="16384" width="9.140625" style="1"/>
  </cols>
  <sheetData>
    <row r="1" spans="1:9" ht="21.75" customHeight="1" x14ac:dyDescent="0.25">
      <c r="A1" s="47" t="s">
        <v>4</v>
      </c>
      <c r="B1" s="47"/>
      <c r="C1" s="47"/>
      <c r="D1" s="47"/>
      <c r="E1" s="47"/>
      <c r="F1" s="47"/>
      <c r="G1" s="47"/>
      <c r="H1" s="47"/>
      <c r="I1" s="47"/>
    </row>
    <row r="2" spans="1:9" s="3" customFormat="1" ht="15.75" x14ac:dyDescent="0.25">
      <c r="A2" s="46" t="s">
        <v>72</v>
      </c>
      <c r="B2" s="46"/>
      <c r="C2" s="46"/>
      <c r="D2" s="46"/>
      <c r="E2" s="46"/>
      <c r="F2" s="46"/>
      <c r="G2" s="46"/>
      <c r="H2" s="46"/>
      <c r="I2" s="46"/>
    </row>
    <row r="3" spans="1:9" s="3" customFormat="1" ht="7.5" customHeight="1" x14ac:dyDescent="0.25">
      <c r="A3" s="16"/>
    </row>
    <row r="4" spans="1:9" s="6" customFormat="1" ht="23.25" customHeight="1" x14ac:dyDescent="0.25">
      <c r="A4" s="54" t="s">
        <v>54</v>
      </c>
      <c r="B4" s="54" t="s">
        <v>0</v>
      </c>
      <c r="C4" s="54" t="s">
        <v>1</v>
      </c>
      <c r="D4" s="52" t="s">
        <v>2</v>
      </c>
      <c r="E4" s="56" t="s">
        <v>3</v>
      </c>
      <c r="F4" s="56"/>
      <c r="G4" s="56"/>
      <c r="H4" s="56"/>
      <c r="I4" s="57" t="s">
        <v>65</v>
      </c>
    </row>
    <row r="5" spans="1:9" s="6" customFormat="1" ht="26.25" customHeight="1" x14ac:dyDescent="0.25">
      <c r="A5" s="55"/>
      <c r="B5" s="55"/>
      <c r="C5" s="55"/>
      <c r="D5" s="53"/>
      <c r="E5" s="22" t="s">
        <v>55</v>
      </c>
      <c r="F5" s="22" t="s">
        <v>70</v>
      </c>
      <c r="G5" s="23" t="s">
        <v>56</v>
      </c>
      <c r="H5" s="23" t="s">
        <v>58</v>
      </c>
      <c r="I5" s="57"/>
    </row>
    <row r="6" spans="1:9" s="3" customFormat="1" ht="17.25" customHeight="1" x14ac:dyDescent="0.25">
      <c r="A6" s="17">
        <v>1</v>
      </c>
      <c r="B6" s="5" t="s">
        <v>6</v>
      </c>
      <c r="C6" s="5" t="s">
        <v>7</v>
      </c>
      <c r="D6" s="14"/>
      <c r="E6" s="14"/>
      <c r="F6" s="14">
        <v>40</v>
      </c>
      <c r="G6" s="14"/>
      <c r="H6" s="14">
        <f>E6*F6+G6</f>
        <v>0</v>
      </c>
      <c r="I6" s="4"/>
    </row>
    <row r="7" spans="1:9" s="3" customFormat="1" ht="17.25" customHeight="1" x14ac:dyDescent="0.25">
      <c r="A7" s="17">
        <v>2</v>
      </c>
      <c r="B7" s="5" t="s">
        <v>8</v>
      </c>
      <c r="C7" s="5" t="s">
        <v>9</v>
      </c>
      <c r="D7" s="14"/>
      <c r="E7" s="14"/>
      <c r="F7" s="14">
        <v>40</v>
      </c>
      <c r="G7" s="14">
        <v>70</v>
      </c>
      <c r="H7" s="14">
        <f t="shared" ref="H7:H30" si="0">E7*F7+G7</f>
        <v>70</v>
      </c>
      <c r="I7" s="4"/>
    </row>
    <row r="8" spans="1:9" s="3" customFormat="1" ht="17.25" customHeight="1" x14ac:dyDescent="0.25">
      <c r="A8" s="17">
        <v>3</v>
      </c>
      <c r="B8" s="5" t="s">
        <v>10</v>
      </c>
      <c r="C8" s="5" t="s">
        <v>11</v>
      </c>
      <c r="D8" s="14"/>
      <c r="E8" s="14"/>
      <c r="F8" s="14">
        <v>20</v>
      </c>
      <c r="G8" s="14">
        <v>41</v>
      </c>
      <c r="H8" s="14">
        <f t="shared" si="0"/>
        <v>41</v>
      </c>
      <c r="I8" s="4"/>
    </row>
    <row r="9" spans="1:9" s="3" customFormat="1" ht="17.25" customHeight="1" x14ac:dyDescent="0.25">
      <c r="A9" s="17">
        <v>4</v>
      </c>
      <c r="B9" s="5" t="s">
        <v>12</v>
      </c>
      <c r="C9" s="10" t="s">
        <v>13</v>
      </c>
      <c r="D9" s="14"/>
      <c r="E9" s="14"/>
      <c r="F9" s="14">
        <v>50</v>
      </c>
      <c r="G9" s="14">
        <v>30</v>
      </c>
      <c r="H9" s="14">
        <f t="shared" si="0"/>
        <v>30</v>
      </c>
      <c r="I9" s="4"/>
    </row>
    <row r="10" spans="1:9" s="3" customFormat="1" ht="17.25" customHeight="1" x14ac:dyDescent="0.25">
      <c r="A10" s="17">
        <v>5</v>
      </c>
      <c r="B10" s="5" t="s">
        <v>14</v>
      </c>
      <c r="C10" s="5" t="s">
        <v>15</v>
      </c>
      <c r="D10" s="14"/>
      <c r="E10" s="14">
        <v>1</v>
      </c>
      <c r="F10" s="14">
        <v>50</v>
      </c>
      <c r="G10" s="14">
        <v>21</v>
      </c>
      <c r="H10" s="14">
        <f t="shared" si="0"/>
        <v>71</v>
      </c>
      <c r="I10" s="4"/>
    </row>
    <row r="11" spans="1:9" s="3" customFormat="1" ht="17.25" customHeight="1" x14ac:dyDescent="0.25">
      <c r="A11" s="17">
        <v>6</v>
      </c>
      <c r="B11" s="5" t="s">
        <v>16</v>
      </c>
      <c r="C11" s="5" t="s">
        <v>17</v>
      </c>
      <c r="D11" s="14"/>
      <c r="E11" s="14">
        <v>14</v>
      </c>
      <c r="F11" s="14">
        <v>70</v>
      </c>
      <c r="G11" s="14">
        <v>58</v>
      </c>
      <c r="H11" s="14">
        <f t="shared" si="0"/>
        <v>1038</v>
      </c>
      <c r="I11" s="4"/>
    </row>
    <row r="12" spans="1:9" s="3" customFormat="1" ht="17.25" customHeight="1" x14ac:dyDescent="0.25">
      <c r="A12" s="17">
        <v>7</v>
      </c>
      <c r="B12" s="5" t="s">
        <v>18</v>
      </c>
      <c r="C12" s="5" t="s">
        <v>19</v>
      </c>
      <c r="D12" s="14"/>
      <c r="E12" s="14">
        <v>6</v>
      </c>
      <c r="F12" s="14">
        <v>45</v>
      </c>
      <c r="G12" s="14">
        <v>26</v>
      </c>
      <c r="H12" s="14">
        <f t="shared" si="0"/>
        <v>296</v>
      </c>
      <c r="I12" s="4"/>
    </row>
    <row r="13" spans="1:9" s="3" customFormat="1" ht="17.25" customHeight="1" x14ac:dyDescent="0.25">
      <c r="A13" s="17">
        <v>8</v>
      </c>
      <c r="B13" s="5" t="s">
        <v>20</v>
      </c>
      <c r="C13" s="5" t="s">
        <v>21</v>
      </c>
      <c r="D13" s="14"/>
      <c r="E13" s="14"/>
      <c r="F13" s="14">
        <v>48</v>
      </c>
      <c r="G13" s="14"/>
      <c r="H13" s="14">
        <f t="shared" si="0"/>
        <v>0</v>
      </c>
      <c r="I13" s="4"/>
    </row>
    <row r="14" spans="1:9" s="3" customFormat="1" ht="17.25" customHeight="1" x14ac:dyDescent="0.25">
      <c r="A14" s="17">
        <v>9</v>
      </c>
      <c r="B14" s="5" t="s">
        <v>22</v>
      </c>
      <c r="C14" s="5" t="s">
        <v>23</v>
      </c>
      <c r="D14" s="14"/>
      <c r="E14" s="14"/>
      <c r="F14" s="14">
        <v>100</v>
      </c>
      <c r="G14" s="14">
        <v>17</v>
      </c>
      <c r="H14" s="14">
        <f t="shared" si="0"/>
        <v>17</v>
      </c>
      <c r="I14" s="4"/>
    </row>
    <row r="15" spans="1:9" s="3" customFormat="1" ht="17.25" customHeight="1" x14ac:dyDescent="0.25">
      <c r="A15" s="17">
        <v>10</v>
      </c>
      <c r="B15" s="5" t="s">
        <v>24</v>
      </c>
      <c r="C15" s="5" t="s">
        <v>25</v>
      </c>
      <c r="D15" s="14"/>
      <c r="E15" s="14"/>
      <c r="F15" s="14">
        <v>100</v>
      </c>
      <c r="G15" s="14"/>
      <c r="H15" s="14">
        <f t="shared" si="0"/>
        <v>0</v>
      </c>
      <c r="I15" s="4"/>
    </row>
    <row r="16" spans="1:9" s="3" customFormat="1" ht="17.25" customHeight="1" x14ac:dyDescent="0.25">
      <c r="A16" s="17">
        <v>11</v>
      </c>
      <c r="B16" s="5" t="s">
        <v>26</v>
      </c>
      <c r="C16" s="5" t="s">
        <v>27</v>
      </c>
      <c r="D16" s="14"/>
      <c r="E16" s="14">
        <v>1</v>
      </c>
      <c r="F16" s="14">
        <v>85</v>
      </c>
      <c r="G16" s="14">
        <v>45</v>
      </c>
      <c r="H16" s="14">
        <f t="shared" si="0"/>
        <v>130</v>
      </c>
      <c r="I16" s="4"/>
    </row>
    <row r="17" spans="1:9" s="3" customFormat="1" ht="17.25" customHeight="1" x14ac:dyDescent="0.25">
      <c r="A17" s="17">
        <v>12</v>
      </c>
      <c r="B17" s="5" t="s">
        <v>28</v>
      </c>
      <c r="C17" s="5" t="s">
        <v>29</v>
      </c>
      <c r="D17" s="14"/>
      <c r="E17" s="14">
        <v>1</v>
      </c>
      <c r="F17" s="14">
        <v>25</v>
      </c>
      <c r="G17" s="14">
        <v>16</v>
      </c>
      <c r="H17" s="14">
        <f t="shared" si="0"/>
        <v>41</v>
      </c>
      <c r="I17" s="4"/>
    </row>
    <row r="18" spans="1:9" s="3" customFormat="1" ht="17.25" customHeight="1" x14ac:dyDescent="0.25">
      <c r="A18" s="17">
        <v>13</v>
      </c>
      <c r="B18" s="5" t="s">
        <v>30</v>
      </c>
      <c r="C18" s="5" t="s">
        <v>31</v>
      </c>
      <c r="D18" s="14"/>
      <c r="E18" s="14">
        <v>4</v>
      </c>
      <c r="F18" s="14">
        <v>33</v>
      </c>
      <c r="G18" s="14">
        <v>31</v>
      </c>
      <c r="H18" s="14">
        <f t="shared" si="0"/>
        <v>163</v>
      </c>
      <c r="I18" s="4"/>
    </row>
    <row r="19" spans="1:9" s="3" customFormat="1" ht="17.25" customHeight="1" x14ac:dyDescent="0.25">
      <c r="A19" s="17">
        <v>14</v>
      </c>
      <c r="B19" s="5" t="s">
        <v>32</v>
      </c>
      <c r="C19" s="5" t="s">
        <v>33</v>
      </c>
      <c r="D19" s="14"/>
      <c r="E19" s="14">
        <v>1</v>
      </c>
      <c r="F19" s="14">
        <v>45</v>
      </c>
      <c r="G19" s="14">
        <v>24</v>
      </c>
      <c r="H19" s="14">
        <f t="shared" si="0"/>
        <v>69</v>
      </c>
      <c r="I19" s="4" t="s">
        <v>71</v>
      </c>
    </row>
    <row r="20" spans="1:9" s="3" customFormat="1" ht="17.25" customHeight="1" x14ac:dyDescent="0.25">
      <c r="A20" s="17">
        <v>15</v>
      </c>
      <c r="B20" s="5" t="s">
        <v>34</v>
      </c>
      <c r="C20" s="5" t="s">
        <v>35</v>
      </c>
      <c r="D20" s="14"/>
      <c r="E20" s="14">
        <v>3</v>
      </c>
      <c r="F20" s="14">
        <v>50</v>
      </c>
      <c r="G20" s="14">
        <v>31</v>
      </c>
      <c r="H20" s="14">
        <f t="shared" si="0"/>
        <v>181</v>
      </c>
      <c r="I20" s="4"/>
    </row>
    <row r="21" spans="1:9" s="3" customFormat="1" ht="17.25" customHeight="1" x14ac:dyDescent="0.25">
      <c r="A21" s="17">
        <v>16</v>
      </c>
      <c r="B21" s="5" t="s">
        <v>36</v>
      </c>
      <c r="C21" s="5" t="s">
        <v>37</v>
      </c>
      <c r="D21" s="14"/>
      <c r="E21" s="14"/>
      <c r="F21" s="14">
        <v>40</v>
      </c>
      <c r="G21" s="14"/>
      <c r="H21" s="14">
        <f t="shared" si="0"/>
        <v>0</v>
      </c>
      <c r="I21" s="4"/>
    </row>
    <row r="22" spans="1:9" s="3" customFormat="1" ht="17.25" customHeight="1" x14ac:dyDescent="0.25">
      <c r="A22" s="17">
        <v>17</v>
      </c>
      <c r="B22" s="5" t="s">
        <v>38</v>
      </c>
      <c r="C22" s="5" t="s">
        <v>39</v>
      </c>
      <c r="D22" s="14"/>
      <c r="E22" s="14">
        <v>61</v>
      </c>
      <c r="F22" s="14">
        <v>33</v>
      </c>
      <c r="G22" s="14">
        <v>21</v>
      </c>
      <c r="H22" s="14">
        <f t="shared" si="0"/>
        <v>2034</v>
      </c>
      <c r="I22" s="4"/>
    </row>
    <row r="23" spans="1:9" s="3" customFormat="1" ht="17.25" customHeight="1" x14ac:dyDescent="0.25">
      <c r="A23" s="17">
        <v>18</v>
      </c>
      <c r="B23" s="5" t="s">
        <v>40</v>
      </c>
      <c r="C23" s="5" t="s">
        <v>41</v>
      </c>
      <c r="D23" s="14"/>
      <c r="E23" s="14"/>
      <c r="F23" s="14">
        <v>50</v>
      </c>
      <c r="G23" s="14"/>
      <c r="H23" s="14">
        <f t="shared" si="0"/>
        <v>0</v>
      </c>
      <c r="I23" s="4"/>
    </row>
    <row r="24" spans="1:9" s="3" customFormat="1" ht="17.25" customHeight="1" x14ac:dyDescent="0.25">
      <c r="A24" s="17">
        <v>19</v>
      </c>
      <c r="B24" s="5" t="s">
        <v>42</v>
      </c>
      <c r="C24" s="5" t="s">
        <v>43</v>
      </c>
      <c r="D24" s="14"/>
      <c r="E24" s="14">
        <v>3</v>
      </c>
      <c r="F24" s="14">
        <v>100</v>
      </c>
      <c r="G24" s="14">
        <v>141</v>
      </c>
      <c r="H24" s="14">
        <f t="shared" si="0"/>
        <v>441</v>
      </c>
      <c r="I24" s="4"/>
    </row>
    <row r="25" spans="1:9" s="3" customFormat="1" ht="17.25" customHeight="1" x14ac:dyDescent="0.25">
      <c r="A25" s="17">
        <v>20</v>
      </c>
      <c r="B25" s="5" t="s">
        <v>44</v>
      </c>
      <c r="C25" s="5" t="s">
        <v>45</v>
      </c>
      <c r="D25" s="14"/>
      <c r="E25" s="14"/>
      <c r="F25" s="14">
        <v>40</v>
      </c>
      <c r="G25" s="14"/>
      <c r="H25" s="14">
        <f t="shared" si="0"/>
        <v>0</v>
      </c>
      <c r="I25" s="4"/>
    </row>
    <row r="26" spans="1:9" s="3" customFormat="1" ht="17.25" customHeight="1" x14ac:dyDescent="0.25">
      <c r="A26" s="17">
        <v>21</v>
      </c>
      <c r="B26" s="5" t="s">
        <v>46</v>
      </c>
      <c r="C26" s="5" t="s">
        <v>47</v>
      </c>
      <c r="D26" s="14"/>
      <c r="E26" s="14">
        <v>4</v>
      </c>
      <c r="F26" s="14">
        <v>33</v>
      </c>
      <c r="G26" s="14">
        <v>28</v>
      </c>
      <c r="H26" s="14">
        <f t="shared" si="0"/>
        <v>160</v>
      </c>
      <c r="I26" s="4"/>
    </row>
    <row r="27" spans="1:9" s="3" customFormat="1" ht="17.25" customHeight="1" x14ac:dyDescent="0.25">
      <c r="A27" s="17">
        <v>22</v>
      </c>
      <c r="B27" s="5" t="s">
        <v>48</v>
      </c>
      <c r="C27" s="5" t="s">
        <v>49</v>
      </c>
      <c r="D27" s="14"/>
      <c r="E27" s="14">
        <v>2</v>
      </c>
      <c r="F27" s="14">
        <v>65</v>
      </c>
      <c r="G27" s="14">
        <v>52</v>
      </c>
      <c r="H27" s="14">
        <f t="shared" si="0"/>
        <v>182</v>
      </c>
      <c r="I27" s="4"/>
    </row>
    <row r="28" spans="1:9" s="3" customFormat="1" ht="17.25" customHeight="1" x14ac:dyDescent="0.25">
      <c r="A28" s="17">
        <v>23</v>
      </c>
      <c r="B28" s="5" t="s">
        <v>62</v>
      </c>
      <c r="C28" s="5" t="s">
        <v>63</v>
      </c>
      <c r="D28" s="14"/>
      <c r="E28" s="14"/>
      <c r="F28" s="14">
        <v>50</v>
      </c>
      <c r="G28" s="14">
        <v>58</v>
      </c>
      <c r="H28" s="14">
        <f t="shared" si="0"/>
        <v>58</v>
      </c>
      <c r="I28" s="4"/>
    </row>
    <row r="29" spans="1:9" s="3" customFormat="1" ht="17.25" customHeight="1" x14ac:dyDescent="0.25">
      <c r="A29" s="17">
        <v>24</v>
      </c>
      <c r="B29" s="5" t="s">
        <v>50</v>
      </c>
      <c r="C29" s="5" t="s">
        <v>51</v>
      </c>
      <c r="D29" s="14"/>
      <c r="E29" s="14">
        <v>7</v>
      </c>
      <c r="F29" s="14">
        <v>120</v>
      </c>
      <c r="G29" s="14">
        <v>59</v>
      </c>
      <c r="H29" s="14">
        <f t="shared" si="0"/>
        <v>899</v>
      </c>
      <c r="I29" s="4"/>
    </row>
    <row r="30" spans="1:9" s="3" customFormat="1" ht="17.25" customHeight="1" x14ac:dyDescent="0.25">
      <c r="A30" s="17">
        <v>25</v>
      </c>
      <c r="B30" s="5" t="s">
        <v>52</v>
      </c>
      <c r="C30" s="5" t="s">
        <v>53</v>
      </c>
      <c r="D30" s="14"/>
      <c r="E30" s="14">
        <v>2</v>
      </c>
      <c r="F30" s="14">
        <v>40</v>
      </c>
      <c r="G30" s="14">
        <v>32</v>
      </c>
      <c r="H30" s="14">
        <f t="shared" si="0"/>
        <v>112</v>
      </c>
      <c r="I30" s="4"/>
    </row>
    <row r="31" spans="1:9" s="21" customFormat="1" ht="17.25" customHeight="1" x14ac:dyDescent="0.2">
      <c r="A31" s="48" t="s">
        <v>57</v>
      </c>
      <c r="B31" s="49"/>
      <c r="C31" s="50"/>
      <c r="D31" s="19">
        <f>SUM(D6:D30)</f>
        <v>0</v>
      </c>
      <c r="E31" s="19"/>
      <c r="F31" s="19"/>
      <c r="G31" s="19"/>
      <c r="H31" s="19">
        <f>SUM(H6:H30)</f>
        <v>6033</v>
      </c>
      <c r="I31" s="20"/>
    </row>
    <row r="33" spans="1:9" x14ac:dyDescent="0.25">
      <c r="A33" s="51" t="s">
        <v>59</v>
      </c>
      <c r="B33" s="51"/>
      <c r="C33" s="15"/>
      <c r="D33" s="59" t="s">
        <v>60</v>
      </c>
      <c r="E33" s="59"/>
      <c r="F33" s="59"/>
      <c r="G33" s="58" t="s">
        <v>73</v>
      </c>
      <c r="H33" s="58"/>
      <c r="I33" s="58"/>
    </row>
    <row r="38" spans="1:9" x14ac:dyDescent="0.25">
      <c r="B38" s="9"/>
      <c r="C38" s="9"/>
      <c r="E38" s="9"/>
      <c r="F38" s="9"/>
      <c r="G38" s="9"/>
      <c r="H38" s="9"/>
    </row>
  </sheetData>
  <mergeCells count="12">
    <mergeCell ref="A31:C31"/>
    <mergeCell ref="A33:B33"/>
    <mergeCell ref="G33:I33"/>
    <mergeCell ref="D33:F33"/>
    <mergeCell ref="A1:I1"/>
    <mergeCell ref="A2:I2"/>
    <mergeCell ref="A4:A5"/>
    <mergeCell ref="B4:B5"/>
    <mergeCell ref="C4:C5"/>
    <mergeCell ref="D4:D5"/>
    <mergeCell ref="E4:H4"/>
    <mergeCell ref="I4:I5"/>
  </mergeCells>
  <pageMargins left="0.7" right="0.7" top="0.25" bottom="0.75" header="0.3" footer="0.3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opLeftCell="A7" workbookViewId="0">
      <selection activeCell="H26" sqref="H26"/>
    </sheetView>
  </sheetViews>
  <sheetFormatPr defaultRowHeight="15" x14ac:dyDescent="0.25"/>
  <cols>
    <col min="1" max="1" width="7.28515625" style="27" customWidth="1"/>
    <col min="2" max="2" width="15.28515625" style="1" customWidth="1"/>
    <col min="3" max="3" width="41.42578125" style="1" customWidth="1"/>
    <col min="4" max="4" width="11.5703125" style="1" customWidth="1"/>
    <col min="5" max="5" width="10.85546875" style="1" customWidth="1"/>
    <col min="6" max="6" width="9.85546875" style="1" customWidth="1"/>
    <col min="7" max="8" width="14.140625" style="1" customWidth="1"/>
    <col min="9" max="9" width="24.28515625" style="1" customWidth="1"/>
    <col min="10" max="16384" width="9.140625" style="1"/>
  </cols>
  <sheetData>
    <row r="1" spans="1:9" ht="21.75" customHeight="1" x14ac:dyDescent="0.25">
      <c r="A1" s="47" t="s">
        <v>4</v>
      </c>
      <c r="B1" s="47"/>
      <c r="C1" s="47"/>
      <c r="D1" s="47"/>
      <c r="E1" s="47"/>
      <c r="F1" s="47"/>
      <c r="G1" s="47"/>
      <c r="H1" s="47"/>
      <c r="I1" s="47"/>
    </row>
    <row r="2" spans="1:9" s="3" customFormat="1" ht="15.75" x14ac:dyDescent="0.25">
      <c r="A2" s="46" t="s">
        <v>74</v>
      </c>
      <c r="B2" s="46"/>
      <c r="C2" s="46"/>
      <c r="D2" s="46"/>
      <c r="E2" s="46"/>
      <c r="F2" s="46"/>
      <c r="G2" s="46"/>
      <c r="H2" s="46"/>
      <c r="I2" s="46"/>
    </row>
    <row r="3" spans="1:9" s="3" customFormat="1" ht="7.5" customHeight="1" x14ac:dyDescent="0.25">
      <c r="A3" s="16"/>
    </row>
    <row r="4" spans="1:9" s="6" customFormat="1" ht="23.25" customHeight="1" x14ac:dyDescent="0.25">
      <c r="A4" s="54" t="s">
        <v>54</v>
      </c>
      <c r="B4" s="54" t="s">
        <v>0</v>
      </c>
      <c r="C4" s="54" t="s">
        <v>1</v>
      </c>
      <c r="D4" s="52" t="s">
        <v>2</v>
      </c>
      <c r="E4" s="56" t="s">
        <v>3</v>
      </c>
      <c r="F4" s="56"/>
      <c r="G4" s="56"/>
      <c r="H4" s="56"/>
      <c r="I4" s="57" t="s">
        <v>65</v>
      </c>
    </row>
    <row r="5" spans="1:9" s="6" customFormat="1" ht="26.25" customHeight="1" x14ac:dyDescent="0.25">
      <c r="A5" s="55"/>
      <c r="B5" s="55"/>
      <c r="C5" s="55"/>
      <c r="D5" s="53"/>
      <c r="E5" s="25" t="s">
        <v>55</v>
      </c>
      <c r="F5" s="25" t="s">
        <v>70</v>
      </c>
      <c r="G5" s="26" t="s">
        <v>56</v>
      </c>
      <c r="H5" s="26" t="s">
        <v>58</v>
      </c>
      <c r="I5" s="57"/>
    </row>
    <row r="6" spans="1:9" s="3" customFormat="1" ht="17.25" customHeight="1" x14ac:dyDescent="0.25">
      <c r="A6" s="17">
        <v>1</v>
      </c>
      <c r="B6" s="5" t="s">
        <v>12</v>
      </c>
      <c r="C6" s="10" t="s">
        <v>13</v>
      </c>
      <c r="D6" s="14"/>
      <c r="E6" s="14"/>
      <c r="F6" s="14">
        <v>50</v>
      </c>
      <c r="G6" s="14"/>
      <c r="H6" s="14">
        <f t="shared" ref="H6:H26" si="0">E6*F6+G6</f>
        <v>0</v>
      </c>
      <c r="I6" s="4"/>
    </row>
    <row r="7" spans="1:9" s="3" customFormat="1" ht="17.25" customHeight="1" x14ac:dyDescent="0.25">
      <c r="A7" s="17">
        <v>2</v>
      </c>
      <c r="B7" s="5" t="s">
        <v>14</v>
      </c>
      <c r="C7" s="5" t="s">
        <v>15</v>
      </c>
      <c r="D7" s="14">
        <v>170</v>
      </c>
      <c r="E7" s="14">
        <v>3</v>
      </c>
      <c r="F7" s="14">
        <v>50</v>
      </c>
      <c r="G7" s="14">
        <v>20</v>
      </c>
      <c r="H7" s="14">
        <f t="shared" si="0"/>
        <v>170</v>
      </c>
      <c r="I7" s="4"/>
    </row>
    <row r="8" spans="1:9" s="3" customFormat="1" ht="17.25" customHeight="1" x14ac:dyDescent="0.25">
      <c r="A8" s="17">
        <v>3</v>
      </c>
      <c r="B8" s="5" t="s">
        <v>16</v>
      </c>
      <c r="C8" s="5" t="s">
        <v>17</v>
      </c>
      <c r="D8" s="14">
        <v>986</v>
      </c>
      <c r="E8" s="14">
        <v>14</v>
      </c>
      <c r="F8" s="14">
        <v>70</v>
      </c>
      <c r="G8" s="14">
        <v>6</v>
      </c>
      <c r="H8" s="14">
        <f t="shared" si="0"/>
        <v>986</v>
      </c>
      <c r="I8" s="4" t="s">
        <v>76</v>
      </c>
    </row>
    <row r="9" spans="1:9" s="3" customFormat="1" ht="17.25" customHeight="1" x14ac:dyDescent="0.25">
      <c r="A9" s="17">
        <v>4</v>
      </c>
      <c r="B9" s="5" t="s">
        <v>18</v>
      </c>
      <c r="C9" s="5" t="s">
        <v>19</v>
      </c>
      <c r="D9" s="14">
        <v>176</v>
      </c>
      <c r="E9" s="14">
        <v>3</v>
      </c>
      <c r="F9" s="14">
        <v>45</v>
      </c>
      <c r="G9" s="14">
        <v>41</v>
      </c>
      <c r="H9" s="14">
        <f t="shared" si="0"/>
        <v>176</v>
      </c>
      <c r="I9" s="4"/>
    </row>
    <row r="10" spans="1:9" s="3" customFormat="1" ht="17.25" customHeight="1" x14ac:dyDescent="0.25">
      <c r="A10" s="17">
        <v>5</v>
      </c>
      <c r="B10" s="5" t="s">
        <v>22</v>
      </c>
      <c r="C10" s="5" t="s">
        <v>23</v>
      </c>
      <c r="D10" s="14"/>
      <c r="E10" s="14"/>
      <c r="F10" s="14">
        <v>100</v>
      </c>
      <c r="G10" s="14"/>
      <c r="H10" s="14">
        <f t="shared" si="0"/>
        <v>0</v>
      </c>
      <c r="I10" s="4"/>
    </row>
    <row r="11" spans="1:9" s="3" customFormat="1" ht="17.25" customHeight="1" x14ac:dyDescent="0.25">
      <c r="A11" s="17">
        <v>6</v>
      </c>
      <c r="B11" s="5" t="s">
        <v>24</v>
      </c>
      <c r="C11" s="5" t="s">
        <v>25</v>
      </c>
      <c r="D11" s="14">
        <v>77</v>
      </c>
      <c r="E11" s="14"/>
      <c r="F11" s="14">
        <v>100</v>
      </c>
      <c r="G11" s="14">
        <v>77</v>
      </c>
      <c r="H11" s="14">
        <f t="shared" si="0"/>
        <v>77</v>
      </c>
      <c r="I11" s="4" t="s">
        <v>78</v>
      </c>
    </row>
    <row r="12" spans="1:9" s="3" customFormat="1" ht="17.25" customHeight="1" x14ac:dyDescent="0.25">
      <c r="A12" s="17">
        <v>7</v>
      </c>
      <c r="B12" s="5" t="s">
        <v>26</v>
      </c>
      <c r="C12" s="5" t="s">
        <v>27</v>
      </c>
      <c r="D12" s="14">
        <v>90</v>
      </c>
      <c r="E12" s="14">
        <v>1</v>
      </c>
      <c r="F12" s="14">
        <v>85</v>
      </c>
      <c r="G12" s="14">
        <v>5</v>
      </c>
      <c r="H12" s="14">
        <f t="shared" si="0"/>
        <v>90</v>
      </c>
      <c r="I12" s="4"/>
    </row>
    <row r="13" spans="1:9" s="3" customFormat="1" ht="17.25" customHeight="1" x14ac:dyDescent="0.25">
      <c r="A13" s="17">
        <v>8</v>
      </c>
      <c r="B13" s="5" t="s">
        <v>28</v>
      </c>
      <c r="C13" s="5" t="s">
        <v>29</v>
      </c>
      <c r="D13" s="14"/>
      <c r="E13" s="14"/>
      <c r="F13" s="14">
        <v>25</v>
      </c>
      <c r="G13" s="14"/>
      <c r="H13" s="14">
        <f t="shared" si="0"/>
        <v>0</v>
      </c>
      <c r="I13" s="4"/>
    </row>
    <row r="14" spans="1:9" s="3" customFormat="1" ht="17.25" customHeight="1" x14ac:dyDescent="0.25">
      <c r="A14" s="17">
        <v>9</v>
      </c>
      <c r="B14" s="5" t="s">
        <v>30</v>
      </c>
      <c r="C14" s="5" t="s">
        <v>31</v>
      </c>
      <c r="D14" s="14"/>
      <c r="E14" s="14"/>
      <c r="F14" s="14">
        <v>33</v>
      </c>
      <c r="G14" s="14"/>
      <c r="H14" s="14">
        <f t="shared" si="0"/>
        <v>0</v>
      </c>
      <c r="I14" s="4"/>
    </row>
    <row r="15" spans="1:9" s="3" customFormat="1" ht="17.25" customHeight="1" x14ac:dyDescent="0.25">
      <c r="A15" s="17">
        <v>10</v>
      </c>
      <c r="B15" s="5" t="s">
        <v>32</v>
      </c>
      <c r="C15" s="5" t="s">
        <v>33</v>
      </c>
      <c r="D15" s="14">
        <v>136</v>
      </c>
      <c r="E15" s="14">
        <v>3</v>
      </c>
      <c r="F15" s="14">
        <v>45</v>
      </c>
      <c r="G15" s="14">
        <v>1</v>
      </c>
      <c r="H15" s="14">
        <f t="shared" si="0"/>
        <v>136</v>
      </c>
      <c r="I15" s="4"/>
    </row>
    <row r="16" spans="1:9" s="3" customFormat="1" ht="17.25" customHeight="1" x14ac:dyDescent="0.25">
      <c r="A16" s="17">
        <v>11</v>
      </c>
      <c r="B16" s="5" t="s">
        <v>34</v>
      </c>
      <c r="C16" s="5" t="s">
        <v>35</v>
      </c>
      <c r="D16" s="14"/>
      <c r="E16" s="14"/>
      <c r="F16" s="14">
        <v>50</v>
      </c>
      <c r="G16" s="14"/>
      <c r="H16" s="14">
        <f t="shared" si="0"/>
        <v>0</v>
      </c>
      <c r="I16" s="4"/>
    </row>
    <row r="17" spans="1:9" s="3" customFormat="1" ht="17.25" customHeight="1" x14ac:dyDescent="0.25">
      <c r="A17" s="17">
        <v>12</v>
      </c>
      <c r="B17" s="5" t="s">
        <v>36</v>
      </c>
      <c r="C17" s="5" t="s">
        <v>37</v>
      </c>
      <c r="D17" s="14"/>
      <c r="E17" s="14"/>
      <c r="F17" s="14">
        <v>40</v>
      </c>
      <c r="G17" s="14"/>
      <c r="H17" s="14">
        <f t="shared" si="0"/>
        <v>0</v>
      </c>
      <c r="I17" s="4"/>
    </row>
    <row r="18" spans="1:9" s="3" customFormat="1" ht="17.25" customHeight="1" x14ac:dyDescent="0.25">
      <c r="A18" s="17">
        <v>13</v>
      </c>
      <c r="B18" s="5" t="s">
        <v>38</v>
      </c>
      <c r="C18" s="5" t="s">
        <v>39</v>
      </c>
      <c r="D18" s="14">
        <v>1021</v>
      </c>
      <c r="E18" s="14">
        <v>30</v>
      </c>
      <c r="F18" s="14">
        <v>33</v>
      </c>
      <c r="G18" s="14">
        <v>31</v>
      </c>
      <c r="H18" s="14">
        <f t="shared" si="0"/>
        <v>1021</v>
      </c>
      <c r="I18" s="4" t="s">
        <v>75</v>
      </c>
    </row>
    <row r="19" spans="1:9" s="3" customFormat="1" ht="17.25" customHeight="1" x14ac:dyDescent="0.25">
      <c r="A19" s="17">
        <v>14</v>
      </c>
      <c r="B19" s="5" t="s">
        <v>40</v>
      </c>
      <c r="C19" s="5" t="s">
        <v>41</v>
      </c>
      <c r="D19" s="14"/>
      <c r="E19" s="14"/>
      <c r="F19" s="14">
        <v>50</v>
      </c>
      <c r="G19" s="14"/>
      <c r="H19" s="14">
        <f t="shared" si="0"/>
        <v>0</v>
      </c>
      <c r="I19" s="4"/>
    </row>
    <row r="20" spans="1:9" s="3" customFormat="1" ht="17.25" customHeight="1" x14ac:dyDescent="0.25">
      <c r="A20" s="17">
        <v>15</v>
      </c>
      <c r="B20" s="5" t="s">
        <v>42</v>
      </c>
      <c r="C20" s="5" t="s">
        <v>43</v>
      </c>
      <c r="D20" s="14">
        <v>558</v>
      </c>
      <c r="E20" s="14">
        <v>5</v>
      </c>
      <c r="F20" s="14">
        <v>100</v>
      </c>
      <c r="G20" s="14">
        <v>58</v>
      </c>
      <c r="H20" s="14">
        <f t="shared" si="0"/>
        <v>558</v>
      </c>
      <c r="I20" s="4" t="s">
        <v>77</v>
      </c>
    </row>
    <row r="21" spans="1:9" s="3" customFormat="1" ht="17.25" customHeight="1" x14ac:dyDescent="0.25">
      <c r="A21" s="17">
        <v>16</v>
      </c>
      <c r="B21" s="5" t="s">
        <v>44</v>
      </c>
      <c r="C21" s="5" t="s">
        <v>45</v>
      </c>
      <c r="D21" s="14"/>
      <c r="E21" s="14"/>
      <c r="F21" s="14">
        <v>40</v>
      </c>
      <c r="G21" s="14"/>
      <c r="H21" s="14">
        <f t="shared" si="0"/>
        <v>0</v>
      </c>
      <c r="I21" s="4"/>
    </row>
    <row r="22" spans="1:9" s="3" customFormat="1" ht="17.25" customHeight="1" x14ac:dyDescent="0.25">
      <c r="A22" s="17">
        <v>17</v>
      </c>
      <c r="B22" s="5" t="s">
        <v>46</v>
      </c>
      <c r="C22" s="5" t="s">
        <v>47</v>
      </c>
      <c r="D22" s="14">
        <v>155</v>
      </c>
      <c r="E22" s="14">
        <v>4</v>
      </c>
      <c r="F22" s="14">
        <v>33</v>
      </c>
      <c r="G22" s="14">
        <v>23</v>
      </c>
      <c r="H22" s="14">
        <f t="shared" si="0"/>
        <v>155</v>
      </c>
      <c r="I22" s="4"/>
    </row>
    <row r="23" spans="1:9" s="3" customFormat="1" ht="17.25" customHeight="1" x14ac:dyDescent="0.25">
      <c r="A23" s="17">
        <v>18</v>
      </c>
      <c r="B23" s="5" t="s">
        <v>48</v>
      </c>
      <c r="C23" s="5" t="s">
        <v>49</v>
      </c>
      <c r="D23" s="14">
        <v>172</v>
      </c>
      <c r="E23" s="14">
        <v>2</v>
      </c>
      <c r="F23" s="14">
        <v>65</v>
      </c>
      <c r="G23" s="14">
        <v>42</v>
      </c>
      <c r="H23" s="14">
        <f t="shared" si="0"/>
        <v>172</v>
      </c>
      <c r="I23" s="4"/>
    </row>
    <row r="24" spans="1:9" s="3" customFormat="1" ht="17.25" customHeight="1" x14ac:dyDescent="0.25">
      <c r="A24" s="17">
        <v>19</v>
      </c>
      <c r="B24" s="5" t="s">
        <v>62</v>
      </c>
      <c r="C24" s="5" t="s">
        <v>63</v>
      </c>
      <c r="D24" s="14">
        <v>15</v>
      </c>
      <c r="E24" s="14"/>
      <c r="F24" s="14">
        <v>50</v>
      </c>
      <c r="G24" s="14">
        <v>15</v>
      </c>
      <c r="H24" s="14">
        <f t="shared" si="0"/>
        <v>15</v>
      </c>
      <c r="I24" s="4"/>
    </row>
    <row r="25" spans="1:9" s="3" customFormat="1" ht="17.25" customHeight="1" x14ac:dyDescent="0.25">
      <c r="A25" s="17">
        <v>20</v>
      </c>
      <c r="B25" s="5" t="s">
        <v>50</v>
      </c>
      <c r="C25" s="5" t="s">
        <v>51</v>
      </c>
      <c r="D25" s="14">
        <v>417</v>
      </c>
      <c r="E25" s="14">
        <v>3</v>
      </c>
      <c r="F25" s="14">
        <v>120</v>
      </c>
      <c r="G25" s="14">
        <v>57</v>
      </c>
      <c r="H25" s="14">
        <f t="shared" si="0"/>
        <v>417</v>
      </c>
      <c r="I25" s="4"/>
    </row>
    <row r="26" spans="1:9" s="3" customFormat="1" ht="17.25" customHeight="1" x14ac:dyDescent="0.25">
      <c r="A26" s="17">
        <v>21</v>
      </c>
      <c r="B26" s="5" t="s">
        <v>52</v>
      </c>
      <c r="C26" s="5" t="s">
        <v>53</v>
      </c>
      <c r="D26" s="14">
        <v>80</v>
      </c>
      <c r="E26" s="14">
        <v>2</v>
      </c>
      <c r="F26" s="14">
        <v>40</v>
      </c>
      <c r="G26" s="14"/>
      <c r="H26" s="14">
        <f t="shared" si="0"/>
        <v>80</v>
      </c>
      <c r="I26" s="4"/>
    </row>
    <row r="27" spans="1:9" s="21" customFormat="1" ht="17.25" customHeight="1" x14ac:dyDescent="0.2">
      <c r="A27" s="48" t="s">
        <v>57</v>
      </c>
      <c r="B27" s="49"/>
      <c r="C27" s="50"/>
      <c r="D27" s="19">
        <f>SUM(D6:D26)</f>
        <v>4053</v>
      </c>
      <c r="E27" s="19"/>
      <c r="F27" s="19"/>
      <c r="G27" s="19"/>
      <c r="H27" s="19">
        <f>SUM(H6:H26)</f>
        <v>4053</v>
      </c>
      <c r="I27" s="20"/>
    </row>
    <row r="29" spans="1:9" x14ac:dyDescent="0.25">
      <c r="A29" s="51" t="s">
        <v>59</v>
      </c>
      <c r="B29" s="51"/>
      <c r="C29" s="15"/>
      <c r="D29" s="59" t="s">
        <v>60</v>
      </c>
      <c r="E29" s="59"/>
      <c r="F29" s="59"/>
      <c r="G29" s="58" t="s">
        <v>73</v>
      </c>
      <c r="H29" s="58"/>
      <c r="I29" s="58"/>
    </row>
    <row r="34" spans="2:8" x14ac:dyDescent="0.25">
      <c r="B34" s="9"/>
      <c r="C34" s="9"/>
      <c r="E34" s="9"/>
      <c r="F34" s="9"/>
      <c r="G34" s="9"/>
      <c r="H34" s="9"/>
    </row>
  </sheetData>
  <mergeCells count="12">
    <mergeCell ref="A27:C27"/>
    <mergeCell ref="A29:B29"/>
    <mergeCell ref="D29:F29"/>
    <mergeCell ref="G29:I29"/>
    <mergeCell ref="A1:I1"/>
    <mergeCell ref="A2:I2"/>
    <mergeCell ref="A4:A5"/>
    <mergeCell ref="B4:B5"/>
    <mergeCell ref="C4:C5"/>
    <mergeCell ref="D4:D5"/>
    <mergeCell ref="E4:H4"/>
    <mergeCell ref="I4:I5"/>
  </mergeCells>
  <pageMargins left="0.7" right="0.7" top="0.75" bottom="0.75" header="0.3" footer="0.3"/>
  <pageSetup paperSize="9" scale="8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4" workbookViewId="0">
      <selection activeCell="H26" sqref="H26"/>
    </sheetView>
  </sheetViews>
  <sheetFormatPr defaultRowHeight="15" x14ac:dyDescent="0.25"/>
  <cols>
    <col min="1" max="1" width="5.140625" bestFit="1" customWidth="1"/>
    <col min="2" max="2" width="14.140625" bestFit="1" customWidth="1"/>
    <col min="3" max="3" width="44" customWidth="1"/>
    <col min="4" max="4" width="11.42578125" customWidth="1"/>
    <col min="5" max="8" width="10.28515625" customWidth="1"/>
    <col min="9" max="9" width="23.42578125" bestFit="1" customWidth="1"/>
  </cols>
  <sheetData>
    <row r="1" spans="1:9" ht="18.75" x14ac:dyDescent="0.25">
      <c r="A1" s="47" t="s">
        <v>4</v>
      </c>
      <c r="B1" s="47"/>
      <c r="C1" s="47"/>
      <c r="D1" s="47"/>
      <c r="E1" s="47"/>
      <c r="F1" s="47"/>
      <c r="G1" s="47"/>
      <c r="H1" s="47"/>
      <c r="I1" s="47"/>
    </row>
    <row r="2" spans="1:9" ht="15.75" x14ac:dyDescent="0.25">
      <c r="A2" s="46" t="s">
        <v>79</v>
      </c>
      <c r="B2" s="46"/>
      <c r="C2" s="46"/>
      <c r="D2" s="46"/>
      <c r="E2" s="46"/>
      <c r="F2" s="46"/>
      <c r="G2" s="46"/>
      <c r="H2" s="46"/>
      <c r="I2" s="46"/>
    </row>
    <row r="3" spans="1:9" ht="15.75" x14ac:dyDescent="0.25">
      <c r="A3" s="16"/>
      <c r="B3" s="3"/>
      <c r="C3" s="3"/>
      <c r="D3" s="3"/>
      <c r="E3" s="3"/>
      <c r="F3" s="3"/>
      <c r="G3" s="3"/>
      <c r="H3" s="3"/>
      <c r="I3" s="3"/>
    </row>
    <row r="4" spans="1:9" ht="15.75" x14ac:dyDescent="0.25">
      <c r="A4" s="54" t="s">
        <v>54</v>
      </c>
      <c r="B4" s="54" t="s">
        <v>0</v>
      </c>
      <c r="C4" s="54" t="s">
        <v>1</v>
      </c>
      <c r="D4" s="52" t="s">
        <v>2</v>
      </c>
      <c r="E4" s="56" t="s">
        <v>3</v>
      </c>
      <c r="F4" s="56"/>
      <c r="G4" s="56"/>
      <c r="H4" s="56"/>
      <c r="I4" s="57" t="s">
        <v>65</v>
      </c>
    </row>
    <row r="5" spans="1:9" ht="15.75" x14ac:dyDescent="0.25">
      <c r="A5" s="55"/>
      <c r="B5" s="55"/>
      <c r="C5" s="55"/>
      <c r="D5" s="53"/>
      <c r="E5" s="28" t="s">
        <v>55</v>
      </c>
      <c r="F5" s="28" t="s">
        <v>70</v>
      </c>
      <c r="G5" s="29" t="s">
        <v>56</v>
      </c>
      <c r="H5" s="29" t="s">
        <v>58</v>
      </c>
      <c r="I5" s="57"/>
    </row>
    <row r="6" spans="1:9" ht="15.75" x14ac:dyDescent="0.25">
      <c r="A6" s="17">
        <v>1</v>
      </c>
      <c r="B6" s="5" t="s">
        <v>12</v>
      </c>
      <c r="C6" s="10" t="s">
        <v>13</v>
      </c>
      <c r="D6" s="14"/>
      <c r="E6" s="14"/>
      <c r="F6" s="14">
        <v>50</v>
      </c>
      <c r="G6" s="14"/>
      <c r="H6" s="14">
        <f t="shared" ref="H6:H26" si="0">E6*F6+G6</f>
        <v>0</v>
      </c>
      <c r="I6" s="4"/>
    </row>
    <row r="7" spans="1:9" ht="15.75" x14ac:dyDescent="0.25">
      <c r="A7" s="17">
        <v>2</v>
      </c>
      <c r="B7" s="5" t="s">
        <v>14</v>
      </c>
      <c r="C7" s="5" t="s">
        <v>15</v>
      </c>
      <c r="D7" s="14"/>
      <c r="E7" s="14">
        <v>7</v>
      </c>
      <c r="F7" s="14">
        <v>50</v>
      </c>
      <c r="G7" s="14">
        <v>10</v>
      </c>
      <c r="H7" s="14">
        <f t="shared" si="0"/>
        <v>360</v>
      </c>
      <c r="I7" s="4"/>
    </row>
    <row r="8" spans="1:9" ht="15.75" x14ac:dyDescent="0.25">
      <c r="A8" s="17">
        <v>3</v>
      </c>
      <c r="B8" s="5" t="s">
        <v>16</v>
      </c>
      <c r="C8" s="5" t="s">
        <v>17</v>
      </c>
      <c r="D8" s="14"/>
      <c r="E8" s="14">
        <v>11</v>
      </c>
      <c r="F8" s="14">
        <v>70</v>
      </c>
      <c r="G8" s="14">
        <v>22</v>
      </c>
      <c r="H8" s="14">
        <f t="shared" si="0"/>
        <v>792</v>
      </c>
      <c r="I8" s="4"/>
    </row>
    <row r="9" spans="1:9" ht="15.75" x14ac:dyDescent="0.25">
      <c r="A9" s="17">
        <v>4</v>
      </c>
      <c r="B9" s="5" t="s">
        <v>18</v>
      </c>
      <c r="C9" s="5" t="s">
        <v>19</v>
      </c>
      <c r="D9" s="14"/>
      <c r="E9" s="14">
        <v>5</v>
      </c>
      <c r="F9" s="14">
        <v>45</v>
      </c>
      <c r="G9" s="14">
        <v>7</v>
      </c>
      <c r="H9" s="14">
        <f t="shared" si="0"/>
        <v>232</v>
      </c>
      <c r="I9" s="4"/>
    </row>
    <row r="10" spans="1:9" ht="15.75" x14ac:dyDescent="0.25">
      <c r="A10" s="17">
        <v>5</v>
      </c>
      <c r="B10" s="5" t="s">
        <v>22</v>
      </c>
      <c r="C10" s="5" t="s">
        <v>23</v>
      </c>
      <c r="D10" s="14"/>
      <c r="E10" s="14"/>
      <c r="F10" s="14">
        <v>100</v>
      </c>
      <c r="G10" s="14">
        <v>27</v>
      </c>
      <c r="H10" s="14">
        <f t="shared" si="0"/>
        <v>27</v>
      </c>
      <c r="I10" s="4"/>
    </row>
    <row r="11" spans="1:9" ht="15.75" x14ac:dyDescent="0.25">
      <c r="A11" s="17">
        <v>6</v>
      </c>
      <c r="B11" s="5" t="s">
        <v>24</v>
      </c>
      <c r="C11" s="5" t="s">
        <v>25</v>
      </c>
      <c r="D11" s="14"/>
      <c r="E11" s="14"/>
      <c r="F11" s="14">
        <v>100</v>
      </c>
      <c r="G11" s="14">
        <v>23</v>
      </c>
      <c r="H11" s="14">
        <f t="shared" si="0"/>
        <v>23</v>
      </c>
      <c r="I11" s="4"/>
    </row>
    <row r="12" spans="1:9" ht="15.75" x14ac:dyDescent="0.25">
      <c r="A12" s="17">
        <v>7</v>
      </c>
      <c r="B12" s="5" t="s">
        <v>26</v>
      </c>
      <c r="C12" s="5" t="s">
        <v>27</v>
      </c>
      <c r="D12" s="14"/>
      <c r="E12" s="14">
        <v>3</v>
      </c>
      <c r="F12" s="14">
        <v>85</v>
      </c>
      <c r="G12" s="14">
        <v>6</v>
      </c>
      <c r="H12" s="14">
        <f t="shared" si="0"/>
        <v>261</v>
      </c>
      <c r="I12" s="4"/>
    </row>
    <row r="13" spans="1:9" ht="15.75" x14ac:dyDescent="0.25">
      <c r="A13" s="17">
        <v>8</v>
      </c>
      <c r="B13" s="5" t="s">
        <v>28</v>
      </c>
      <c r="C13" s="5" t="s">
        <v>29</v>
      </c>
      <c r="D13" s="14"/>
      <c r="E13" s="14"/>
      <c r="F13" s="14">
        <v>25</v>
      </c>
      <c r="G13" s="14"/>
      <c r="H13" s="14">
        <f t="shared" si="0"/>
        <v>0</v>
      </c>
      <c r="I13" s="4"/>
    </row>
    <row r="14" spans="1:9" ht="15.75" x14ac:dyDescent="0.25">
      <c r="A14" s="17">
        <v>9</v>
      </c>
      <c r="B14" s="5" t="s">
        <v>30</v>
      </c>
      <c r="C14" s="5" t="s">
        <v>31</v>
      </c>
      <c r="D14" s="14"/>
      <c r="E14" s="14"/>
      <c r="F14" s="14">
        <v>33</v>
      </c>
      <c r="G14" s="14"/>
      <c r="H14" s="14">
        <f t="shared" si="0"/>
        <v>0</v>
      </c>
      <c r="I14" s="4"/>
    </row>
    <row r="15" spans="1:9" ht="15.75" x14ac:dyDescent="0.25">
      <c r="A15" s="17">
        <v>10</v>
      </c>
      <c r="B15" s="5" t="s">
        <v>32</v>
      </c>
      <c r="C15" s="5" t="s">
        <v>33</v>
      </c>
      <c r="D15" s="14"/>
      <c r="E15" s="14"/>
      <c r="F15" s="14">
        <v>45</v>
      </c>
      <c r="G15" s="14">
        <v>12</v>
      </c>
      <c r="H15" s="14">
        <f t="shared" si="0"/>
        <v>12</v>
      </c>
      <c r="I15" s="4"/>
    </row>
    <row r="16" spans="1:9" ht="15.75" x14ac:dyDescent="0.25">
      <c r="A16" s="17">
        <v>11</v>
      </c>
      <c r="B16" s="5" t="s">
        <v>34</v>
      </c>
      <c r="C16" s="5" t="s">
        <v>35</v>
      </c>
      <c r="D16" s="14"/>
      <c r="E16" s="14"/>
      <c r="F16" s="14">
        <v>50</v>
      </c>
      <c r="G16" s="14"/>
      <c r="H16" s="14">
        <f t="shared" si="0"/>
        <v>0</v>
      </c>
      <c r="I16" s="4"/>
    </row>
    <row r="17" spans="1:9" ht="15.75" x14ac:dyDescent="0.25">
      <c r="A17" s="17">
        <v>12</v>
      </c>
      <c r="B17" s="5" t="s">
        <v>36</v>
      </c>
      <c r="C17" s="5" t="s">
        <v>37</v>
      </c>
      <c r="D17" s="14"/>
      <c r="E17" s="14"/>
      <c r="F17" s="14">
        <v>40</v>
      </c>
      <c r="G17" s="14"/>
      <c r="H17" s="14">
        <f t="shared" si="0"/>
        <v>0</v>
      </c>
      <c r="I17" s="4"/>
    </row>
    <row r="18" spans="1:9" ht="15.75" x14ac:dyDescent="0.25">
      <c r="A18" s="17">
        <v>13</v>
      </c>
      <c r="B18" s="5" t="s">
        <v>38</v>
      </c>
      <c r="C18" s="5" t="s">
        <v>39</v>
      </c>
      <c r="D18" s="14"/>
      <c r="E18" s="14">
        <v>18</v>
      </c>
      <c r="F18" s="14">
        <v>33</v>
      </c>
      <c r="G18" s="14"/>
      <c r="H18" s="14">
        <f t="shared" si="0"/>
        <v>594</v>
      </c>
      <c r="I18" s="4"/>
    </row>
    <row r="19" spans="1:9" ht="15.75" x14ac:dyDescent="0.25">
      <c r="A19" s="17">
        <v>14</v>
      </c>
      <c r="B19" s="5" t="s">
        <v>40</v>
      </c>
      <c r="C19" s="5" t="s">
        <v>41</v>
      </c>
      <c r="D19" s="14"/>
      <c r="E19" s="14"/>
      <c r="F19" s="14">
        <v>50</v>
      </c>
      <c r="G19" s="14"/>
      <c r="H19" s="14">
        <f t="shared" si="0"/>
        <v>0</v>
      </c>
      <c r="I19" s="4"/>
    </row>
    <row r="20" spans="1:9" ht="15.75" x14ac:dyDescent="0.25">
      <c r="A20" s="17">
        <v>15</v>
      </c>
      <c r="B20" s="5" t="s">
        <v>42</v>
      </c>
      <c r="C20" s="5" t="s">
        <v>43</v>
      </c>
      <c r="D20" s="14"/>
      <c r="E20" s="14">
        <v>6</v>
      </c>
      <c r="F20" s="14">
        <v>100</v>
      </c>
      <c r="G20" s="14">
        <v>40</v>
      </c>
      <c r="H20" s="14">
        <f t="shared" si="0"/>
        <v>640</v>
      </c>
      <c r="I20" s="4" t="s">
        <v>80</v>
      </c>
    </row>
    <row r="21" spans="1:9" ht="15.75" x14ac:dyDescent="0.25">
      <c r="A21" s="17">
        <v>16</v>
      </c>
      <c r="B21" s="5" t="s">
        <v>44</v>
      </c>
      <c r="C21" s="5" t="s">
        <v>45</v>
      </c>
      <c r="D21" s="14"/>
      <c r="E21" s="14"/>
      <c r="F21" s="14">
        <v>40</v>
      </c>
      <c r="G21" s="14"/>
      <c r="H21" s="14">
        <f t="shared" si="0"/>
        <v>0</v>
      </c>
      <c r="I21" s="4"/>
    </row>
    <row r="22" spans="1:9" ht="15.75" x14ac:dyDescent="0.25">
      <c r="A22" s="17">
        <v>17</v>
      </c>
      <c r="B22" s="5" t="s">
        <v>46</v>
      </c>
      <c r="C22" s="5" t="s">
        <v>47</v>
      </c>
      <c r="D22" s="14"/>
      <c r="E22" s="14"/>
      <c r="F22" s="14">
        <v>33</v>
      </c>
      <c r="G22" s="14">
        <v>23</v>
      </c>
      <c r="H22" s="14">
        <f t="shared" si="0"/>
        <v>23</v>
      </c>
      <c r="I22" s="4"/>
    </row>
    <row r="23" spans="1:9" ht="15.75" x14ac:dyDescent="0.25">
      <c r="A23" s="17">
        <v>18</v>
      </c>
      <c r="B23" s="5" t="s">
        <v>48</v>
      </c>
      <c r="C23" s="5" t="s">
        <v>49</v>
      </c>
      <c r="D23" s="14"/>
      <c r="E23" s="14">
        <v>3</v>
      </c>
      <c r="F23" s="14">
        <v>65</v>
      </c>
      <c r="G23" s="14">
        <v>64</v>
      </c>
      <c r="H23" s="14">
        <f t="shared" si="0"/>
        <v>259</v>
      </c>
      <c r="I23" s="4"/>
    </row>
    <row r="24" spans="1:9" ht="15.75" x14ac:dyDescent="0.25">
      <c r="A24" s="17">
        <v>19</v>
      </c>
      <c r="B24" s="5" t="s">
        <v>62</v>
      </c>
      <c r="C24" s="5" t="s">
        <v>63</v>
      </c>
      <c r="D24" s="14"/>
      <c r="E24" s="14"/>
      <c r="F24" s="14">
        <v>50</v>
      </c>
      <c r="G24" s="14">
        <v>10</v>
      </c>
      <c r="H24" s="14">
        <f t="shared" si="0"/>
        <v>10</v>
      </c>
      <c r="I24" s="4"/>
    </row>
    <row r="25" spans="1:9" ht="15.75" x14ac:dyDescent="0.25">
      <c r="A25" s="17">
        <v>20</v>
      </c>
      <c r="B25" s="5" t="s">
        <v>50</v>
      </c>
      <c r="C25" s="5" t="s">
        <v>51</v>
      </c>
      <c r="D25" s="14"/>
      <c r="E25" s="14">
        <v>5</v>
      </c>
      <c r="F25" s="14">
        <v>120</v>
      </c>
      <c r="G25" s="14">
        <v>16</v>
      </c>
      <c r="H25" s="14">
        <f t="shared" si="0"/>
        <v>616</v>
      </c>
      <c r="I25" s="4"/>
    </row>
    <row r="26" spans="1:9" ht="15.75" x14ac:dyDescent="0.25">
      <c r="A26" s="17">
        <v>21</v>
      </c>
      <c r="B26" s="5" t="s">
        <v>52</v>
      </c>
      <c r="C26" s="5" t="s">
        <v>53</v>
      </c>
      <c r="D26" s="14"/>
      <c r="E26" s="14">
        <v>2</v>
      </c>
      <c r="F26" s="14">
        <v>40</v>
      </c>
      <c r="G26" s="14">
        <v>3</v>
      </c>
      <c r="H26" s="14">
        <f t="shared" si="0"/>
        <v>83</v>
      </c>
      <c r="I26" s="4"/>
    </row>
    <row r="27" spans="1:9" ht="15.75" x14ac:dyDescent="0.25">
      <c r="A27" s="48" t="s">
        <v>57</v>
      </c>
      <c r="B27" s="49"/>
      <c r="C27" s="50"/>
      <c r="D27" s="19">
        <f>SUM(D6:D26)</f>
        <v>0</v>
      </c>
      <c r="E27" s="19"/>
      <c r="F27" s="19"/>
      <c r="G27" s="19"/>
      <c r="H27" s="19">
        <f>SUM(H6:H26)</f>
        <v>3932</v>
      </c>
      <c r="I27" s="20"/>
    </row>
  </sheetData>
  <mergeCells count="9">
    <mergeCell ref="A27:C27"/>
    <mergeCell ref="A1:I1"/>
    <mergeCell ref="A2:I2"/>
    <mergeCell ref="A4:A5"/>
    <mergeCell ref="B4:B5"/>
    <mergeCell ref="C4:C5"/>
    <mergeCell ref="D4:D5"/>
    <mergeCell ref="E4:H4"/>
    <mergeCell ref="I4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4" workbookViewId="0">
      <selection activeCell="H26" sqref="H26"/>
    </sheetView>
  </sheetViews>
  <sheetFormatPr defaultRowHeight="15" x14ac:dyDescent="0.25"/>
  <cols>
    <col min="1" max="1" width="5.140625" bestFit="1" customWidth="1"/>
    <col min="2" max="2" width="14.140625" bestFit="1" customWidth="1"/>
    <col min="3" max="3" width="35.7109375" bestFit="1" customWidth="1"/>
    <col min="4" max="4" width="11.42578125" customWidth="1"/>
    <col min="5" max="8" width="10.28515625" customWidth="1"/>
    <col min="9" max="9" width="23.42578125" bestFit="1" customWidth="1"/>
  </cols>
  <sheetData>
    <row r="1" spans="1:9" ht="18.75" x14ac:dyDescent="0.25">
      <c r="A1" s="47" t="s">
        <v>4</v>
      </c>
      <c r="B1" s="47"/>
      <c r="C1" s="47"/>
      <c r="D1" s="47"/>
      <c r="E1" s="47"/>
      <c r="F1" s="47"/>
      <c r="G1" s="47"/>
      <c r="H1" s="47"/>
      <c r="I1" s="47"/>
    </row>
    <row r="2" spans="1:9" ht="15.75" x14ac:dyDescent="0.25">
      <c r="A2" s="46" t="s">
        <v>90</v>
      </c>
      <c r="B2" s="46"/>
      <c r="C2" s="46"/>
      <c r="D2" s="46"/>
      <c r="E2" s="46"/>
      <c r="F2" s="46"/>
      <c r="G2" s="46"/>
      <c r="H2" s="46"/>
      <c r="I2" s="46"/>
    </row>
    <row r="3" spans="1:9" ht="15.75" x14ac:dyDescent="0.25">
      <c r="A3" s="16"/>
      <c r="B3" s="3"/>
      <c r="C3" s="3"/>
      <c r="D3" s="3"/>
      <c r="E3" s="3"/>
      <c r="F3" s="3"/>
      <c r="G3" s="3"/>
      <c r="H3" s="3"/>
      <c r="I3" s="3"/>
    </row>
    <row r="4" spans="1:9" ht="15.75" x14ac:dyDescent="0.25">
      <c r="A4" s="54" t="s">
        <v>54</v>
      </c>
      <c r="B4" s="54" t="s">
        <v>0</v>
      </c>
      <c r="C4" s="54" t="s">
        <v>1</v>
      </c>
      <c r="D4" s="52" t="s">
        <v>2</v>
      </c>
      <c r="E4" s="56" t="s">
        <v>3</v>
      </c>
      <c r="F4" s="56"/>
      <c r="G4" s="56"/>
      <c r="H4" s="56"/>
      <c r="I4" s="57" t="s">
        <v>65</v>
      </c>
    </row>
    <row r="5" spans="1:9" ht="15.75" x14ac:dyDescent="0.25">
      <c r="A5" s="55"/>
      <c r="B5" s="55"/>
      <c r="C5" s="55"/>
      <c r="D5" s="53"/>
      <c r="E5" s="30" t="s">
        <v>55</v>
      </c>
      <c r="F5" s="30" t="s">
        <v>70</v>
      </c>
      <c r="G5" s="31" t="s">
        <v>56</v>
      </c>
      <c r="H5" s="31" t="s">
        <v>58</v>
      </c>
      <c r="I5" s="57"/>
    </row>
    <row r="6" spans="1:9" ht="31.5" x14ac:dyDescent="0.25">
      <c r="A6" s="17">
        <v>1</v>
      </c>
      <c r="B6" s="5" t="s">
        <v>12</v>
      </c>
      <c r="C6" s="10" t="s">
        <v>13</v>
      </c>
      <c r="D6" s="14"/>
      <c r="E6" s="14"/>
      <c r="F6" s="14">
        <v>50</v>
      </c>
      <c r="G6" s="14">
        <v>54</v>
      </c>
      <c r="H6" s="14">
        <f t="shared" ref="H6:H26" si="0">E6*F6+G6</f>
        <v>54</v>
      </c>
      <c r="I6" s="4"/>
    </row>
    <row r="7" spans="1:9" ht="15.75" x14ac:dyDescent="0.25">
      <c r="A7" s="17">
        <v>2</v>
      </c>
      <c r="B7" s="5" t="s">
        <v>14</v>
      </c>
      <c r="C7" s="5" t="s">
        <v>15</v>
      </c>
      <c r="D7" s="14"/>
      <c r="E7" s="14">
        <v>1</v>
      </c>
      <c r="F7" s="14">
        <v>50</v>
      </c>
      <c r="G7" s="14">
        <v>38</v>
      </c>
      <c r="H7" s="14">
        <f t="shared" si="0"/>
        <v>88</v>
      </c>
      <c r="I7" s="4"/>
    </row>
    <row r="8" spans="1:9" ht="15.75" x14ac:dyDescent="0.25">
      <c r="A8" s="17">
        <v>3</v>
      </c>
      <c r="B8" s="5" t="s">
        <v>16</v>
      </c>
      <c r="C8" s="5" t="s">
        <v>17</v>
      </c>
      <c r="D8" s="14"/>
      <c r="E8" s="14">
        <v>9</v>
      </c>
      <c r="F8" s="14">
        <v>70</v>
      </c>
      <c r="G8" s="14">
        <v>9</v>
      </c>
      <c r="H8" s="14">
        <f t="shared" si="0"/>
        <v>639</v>
      </c>
      <c r="I8" s="4"/>
    </row>
    <row r="9" spans="1:9" ht="15.75" x14ac:dyDescent="0.25">
      <c r="A9" s="17">
        <v>4</v>
      </c>
      <c r="B9" s="5" t="s">
        <v>18</v>
      </c>
      <c r="C9" s="5" t="s">
        <v>19</v>
      </c>
      <c r="D9" s="14"/>
      <c r="E9" s="14">
        <v>4</v>
      </c>
      <c r="F9" s="14">
        <v>45</v>
      </c>
      <c r="G9" s="14">
        <v>25</v>
      </c>
      <c r="H9" s="14">
        <f t="shared" si="0"/>
        <v>205</v>
      </c>
      <c r="I9" s="4"/>
    </row>
    <row r="10" spans="1:9" ht="15.75" x14ac:dyDescent="0.25">
      <c r="A10" s="17">
        <v>5</v>
      </c>
      <c r="B10" s="5" t="s">
        <v>22</v>
      </c>
      <c r="C10" s="5" t="s">
        <v>23</v>
      </c>
      <c r="D10" s="14"/>
      <c r="E10" s="14"/>
      <c r="F10" s="14">
        <v>100</v>
      </c>
      <c r="G10" s="14">
        <v>27</v>
      </c>
      <c r="H10" s="14">
        <f t="shared" si="0"/>
        <v>27</v>
      </c>
      <c r="I10" s="4"/>
    </row>
    <row r="11" spans="1:9" ht="15.75" x14ac:dyDescent="0.25">
      <c r="A11" s="17">
        <v>6</v>
      </c>
      <c r="B11" s="5" t="s">
        <v>24</v>
      </c>
      <c r="C11" s="5" t="s">
        <v>25</v>
      </c>
      <c r="D11" s="14"/>
      <c r="E11" s="14"/>
      <c r="F11" s="14">
        <v>100</v>
      </c>
      <c r="G11" s="14"/>
      <c r="H11" s="14">
        <f t="shared" si="0"/>
        <v>0</v>
      </c>
      <c r="I11" s="4"/>
    </row>
    <row r="12" spans="1:9" ht="15.75" x14ac:dyDescent="0.25">
      <c r="A12" s="17">
        <v>7</v>
      </c>
      <c r="B12" s="5" t="s">
        <v>26</v>
      </c>
      <c r="C12" s="5" t="s">
        <v>27</v>
      </c>
      <c r="D12" s="14"/>
      <c r="E12" s="14">
        <v>1</v>
      </c>
      <c r="F12" s="14">
        <v>85</v>
      </c>
      <c r="G12" s="14">
        <v>62</v>
      </c>
      <c r="H12" s="14">
        <f t="shared" si="0"/>
        <v>147</v>
      </c>
      <c r="I12" s="4"/>
    </row>
    <row r="13" spans="1:9" ht="15.75" x14ac:dyDescent="0.25">
      <c r="A13" s="17">
        <v>8</v>
      </c>
      <c r="B13" s="5" t="s">
        <v>28</v>
      </c>
      <c r="C13" s="5" t="s">
        <v>29</v>
      </c>
      <c r="D13" s="14"/>
      <c r="E13" s="14"/>
      <c r="F13" s="14">
        <v>25</v>
      </c>
      <c r="G13" s="14"/>
      <c r="H13" s="14">
        <f t="shared" si="0"/>
        <v>0</v>
      </c>
      <c r="I13" s="4"/>
    </row>
    <row r="14" spans="1:9" ht="15.75" x14ac:dyDescent="0.25">
      <c r="A14" s="17">
        <v>9</v>
      </c>
      <c r="B14" s="5" t="s">
        <v>30</v>
      </c>
      <c r="C14" s="5" t="s">
        <v>31</v>
      </c>
      <c r="D14" s="14"/>
      <c r="E14" s="14">
        <v>2</v>
      </c>
      <c r="F14" s="14">
        <v>33</v>
      </c>
      <c r="G14" s="14">
        <v>34</v>
      </c>
      <c r="H14" s="14">
        <f t="shared" si="0"/>
        <v>100</v>
      </c>
      <c r="I14" s="4" t="s">
        <v>81</v>
      </c>
    </row>
    <row r="15" spans="1:9" ht="15.75" x14ac:dyDescent="0.25">
      <c r="A15" s="17">
        <v>10</v>
      </c>
      <c r="B15" s="5" t="s">
        <v>32</v>
      </c>
      <c r="C15" s="5" t="s">
        <v>33</v>
      </c>
      <c r="D15" s="14"/>
      <c r="E15" s="14">
        <v>1</v>
      </c>
      <c r="F15" s="14">
        <v>45</v>
      </c>
      <c r="G15" s="14">
        <v>14</v>
      </c>
      <c r="H15" s="14">
        <f t="shared" si="0"/>
        <v>59</v>
      </c>
      <c r="I15" s="4"/>
    </row>
    <row r="16" spans="1:9" ht="15.75" x14ac:dyDescent="0.25">
      <c r="A16" s="17">
        <v>11</v>
      </c>
      <c r="B16" s="5" t="s">
        <v>34</v>
      </c>
      <c r="C16" s="5" t="s">
        <v>35</v>
      </c>
      <c r="D16" s="14"/>
      <c r="E16" s="14"/>
      <c r="F16" s="14">
        <v>100</v>
      </c>
      <c r="G16" s="14">
        <v>205</v>
      </c>
      <c r="H16" s="14">
        <f t="shared" si="0"/>
        <v>205</v>
      </c>
      <c r="I16" s="4"/>
    </row>
    <row r="17" spans="1:9" ht="15.75" x14ac:dyDescent="0.25">
      <c r="A17" s="17">
        <v>12</v>
      </c>
      <c r="B17" s="5" t="s">
        <v>36</v>
      </c>
      <c r="C17" s="5" t="s">
        <v>37</v>
      </c>
      <c r="D17" s="14"/>
      <c r="E17" s="14"/>
      <c r="F17" s="14">
        <v>40</v>
      </c>
      <c r="G17" s="14"/>
      <c r="H17" s="14">
        <f t="shared" si="0"/>
        <v>0</v>
      </c>
      <c r="I17" s="4"/>
    </row>
    <row r="18" spans="1:9" ht="15.75" x14ac:dyDescent="0.25">
      <c r="A18" s="17">
        <v>13</v>
      </c>
      <c r="B18" s="5" t="s">
        <v>38</v>
      </c>
      <c r="C18" s="5" t="s">
        <v>39</v>
      </c>
      <c r="D18" s="14"/>
      <c r="E18" s="14">
        <v>32</v>
      </c>
      <c r="F18" s="14">
        <v>33</v>
      </c>
      <c r="G18" s="14">
        <v>16</v>
      </c>
      <c r="H18" s="14">
        <f t="shared" si="0"/>
        <v>1072</v>
      </c>
      <c r="I18" s="4"/>
    </row>
    <row r="19" spans="1:9" ht="15.75" x14ac:dyDescent="0.25">
      <c r="A19" s="17">
        <v>14</v>
      </c>
      <c r="B19" s="5" t="s">
        <v>40</v>
      </c>
      <c r="C19" s="5" t="s">
        <v>41</v>
      </c>
      <c r="D19" s="14"/>
      <c r="E19" s="14"/>
      <c r="F19" s="14">
        <v>50</v>
      </c>
      <c r="G19" s="14"/>
      <c r="H19" s="14">
        <f t="shared" si="0"/>
        <v>0</v>
      </c>
      <c r="I19" s="4"/>
    </row>
    <row r="20" spans="1:9" ht="15.75" x14ac:dyDescent="0.25">
      <c r="A20" s="17">
        <v>15</v>
      </c>
      <c r="B20" s="5" t="s">
        <v>42</v>
      </c>
      <c r="C20" s="5" t="s">
        <v>43</v>
      </c>
      <c r="D20" s="14"/>
      <c r="E20" s="14">
        <v>4</v>
      </c>
      <c r="F20" s="14">
        <v>100</v>
      </c>
      <c r="G20" s="14">
        <v>95</v>
      </c>
      <c r="H20" s="14">
        <f t="shared" si="0"/>
        <v>495</v>
      </c>
      <c r="I20" s="4"/>
    </row>
    <row r="21" spans="1:9" ht="15.75" x14ac:dyDescent="0.25">
      <c r="A21" s="17">
        <v>16</v>
      </c>
      <c r="B21" s="5" t="s">
        <v>44</v>
      </c>
      <c r="C21" s="5" t="s">
        <v>45</v>
      </c>
      <c r="D21" s="14"/>
      <c r="E21" s="14"/>
      <c r="F21" s="14">
        <v>40</v>
      </c>
      <c r="G21" s="14"/>
      <c r="H21" s="14">
        <f t="shared" si="0"/>
        <v>0</v>
      </c>
      <c r="I21" s="4"/>
    </row>
    <row r="22" spans="1:9" ht="15.75" x14ac:dyDescent="0.25">
      <c r="A22" s="17">
        <v>17</v>
      </c>
      <c r="B22" s="5" t="s">
        <v>46</v>
      </c>
      <c r="C22" s="5" t="s">
        <v>47</v>
      </c>
      <c r="D22" s="14"/>
      <c r="E22" s="14"/>
      <c r="F22" s="14">
        <v>33</v>
      </c>
      <c r="G22" s="14"/>
      <c r="H22" s="14">
        <f t="shared" si="0"/>
        <v>0</v>
      </c>
      <c r="I22" s="4"/>
    </row>
    <row r="23" spans="1:9" ht="15.75" x14ac:dyDescent="0.25">
      <c r="A23" s="17">
        <v>18</v>
      </c>
      <c r="B23" s="5" t="s">
        <v>48</v>
      </c>
      <c r="C23" s="5" t="s">
        <v>49</v>
      </c>
      <c r="D23" s="14"/>
      <c r="E23" s="14">
        <v>2</v>
      </c>
      <c r="F23" s="14">
        <v>65</v>
      </c>
      <c r="G23" s="14">
        <v>18</v>
      </c>
      <c r="H23" s="14">
        <f t="shared" si="0"/>
        <v>148</v>
      </c>
      <c r="I23" s="4"/>
    </row>
    <row r="24" spans="1:9" ht="15.75" x14ac:dyDescent="0.25">
      <c r="A24" s="17">
        <v>19</v>
      </c>
      <c r="B24" s="5" t="s">
        <v>62</v>
      </c>
      <c r="C24" s="5" t="s">
        <v>63</v>
      </c>
      <c r="D24" s="14"/>
      <c r="E24" s="14"/>
      <c r="F24" s="14">
        <v>50</v>
      </c>
      <c r="G24" s="14">
        <v>12</v>
      </c>
      <c r="H24" s="14">
        <f t="shared" si="0"/>
        <v>12</v>
      </c>
      <c r="I24" s="4"/>
    </row>
    <row r="25" spans="1:9" ht="15.75" x14ac:dyDescent="0.25">
      <c r="A25" s="17">
        <v>20</v>
      </c>
      <c r="B25" s="5" t="s">
        <v>50</v>
      </c>
      <c r="C25" s="5" t="s">
        <v>51</v>
      </c>
      <c r="D25" s="14"/>
      <c r="E25" s="14">
        <v>3</v>
      </c>
      <c r="F25" s="14">
        <v>120</v>
      </c>
      <c r="G25" s="14">
        <v>118</v>
      </c>
      <c r="H25" s="14">
        <f t="shared" si="0"/>
        <v>478</v>
      </c>
      <c r="I25" s="4" t="s">
        <v>82</v>
      </c>
    </row>
    <row r="26" spans="1:9" ht="15.75" x14ac:dyDescent="0.25">
      <c r="A26" s="17">
        <v>21</v>
      </c>
      <c r="B26" s="5" t="s">
        <v>52</v>
      </c>
      <c r="C26" s="5" t="s">
        <v>53</v>
      </c>
      <c r="D26" s="14"/>
      <c r="E26" s="14"/>
      <c r="F26" s="14">
        <v>40</v>
      </c>
      <c r="G26" s="14">
        <v>90</v>
      </c>
      <c r="H26" s="14">
        <f t="shared" si="0"/>
        <v>90</v>
      </c>
      <c r="I26" s="4"/>
    </row>
    <row r="27" spans="1:9" ht="15.75" x14ac:dyDescent="0.25">
      <c r="A27" s="48" t="s">
        <v>57</v>
      </c>
      <c r="B27" s="49"/>
      <c r="C27" s="50"/>
      <c r="D27" s="19">
        <f>SUM(D6:D26)</f>
        <v>0</v>
      </c>
      <c r="E27" s="19"/>
      <c r="F27" s="19"/>
      <c r="G27" s="19"/>
      <c r="H27" s="19">
        <f>SUM(H6:H26)</f>
        <v>3819</v>
      </c>
      <c r="I27" s="20"/>
    </row>
  </sheetData>
  <mergeCells count="9">
    <mergeCell ref="A27:C27"/>
    <mergeCell ref="A1:I1"/>
    <mergeCell ref="A2:I2"/>
    <mergeCell ref="A4:A5"/>
    <mergeCell ref="B4:B5"/>
    <mergeCell ref="C4:C5"/>
    <mergeCell ref="D4:D5"/>
    <mergeCell ref="E4:H4"/>
    <mergeCell ref="I4: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opLeftCell="A16" workbookViewId="0">
      <selection activeCell="H26" sqref="H26"/>
    </sheetView>
  </sheetViews>
  <sheetFormatPr defaultRowHeight="15" x14ac:dyDescent="0.25"/>
  <cols>
    <col min="1" max="1" width="5.140625" bestFit="1" customWidth="1"/>
    <col min="2" max="2" width="14.140625" bestFit="1" customWidth="1"/>
    <col min="3" max="3" width="35.7109375" bestFit="1" customWidth="1"/>
    <col min="4" max="4" width="11.42578125" customWidth="1"/>
    <col min="5" max="8" width="10.28515625" customWidth="1"/>
    <col min="9" max="9" width="23.42578125" bestFit="1" customWidth="1"/>
  </cols>
  <sheetData>
    <row r="1" spans="1:9" ht="18.75" x14ac:dyDescent="0.25">
      <c r="A1" s="47" t="s">
        <v>4</v>
      </c>
      <c r="B1" s="47"/>
      <c r="C1" s="47"/>
      <c r="D1" s="47"/>
      <c r="E1" s="47"/>
      <c r="F1" s="47"/>
      <c r="G1" s="47"/>
      <c r="H1" s="47"/>
      <c r="I1" s="47"/>
    </row>
    <row r="2" spans="1:9" ht="15.75" x14ac:dyDescent="0.25">
      <c r="A2" s="46" t="s">
        <v>89</v>
      </c>
      <c r="B2" s="46"/>
      <c r="C2" s="46"/>
      <c r="D2" s="46"/>
      <c r="E2" s="46"/>
      <c r="F2" s="46"/>
      <c r="G2" s="46"/>
      <c r="H2" s="46"/>
      <c r="I2" s="46"/>
    </row>
    <row r="3" spans="1:9" ht="15.75" x14ac:dyDescent="0.25">
      <c r="A3" s="16"/>
      <c r="B3" s="3"/>
      <c r="C3" s="3"/>
      <c r="D3" s="3"/>
      <c r="E3" s="3"/>
      <c r="F3" s="3"/>
      <c r="G3" s="3"/>
      <c r="H3" s="3"/>
      <c r="I3" s="3"/>
    </row>
    <row r="4" spans="1:9" ht="15.75" x14ac:dyDescent="0.25">
      <c r="A4" s="54" t="s">
        <v>54</v>
      </c>
      <c r="B4" s="54" t="s">
        <v>0</v>
      </c>
      <c r="C4" s="54" t="s">
        <v>1</v>
      </c>
      <c r="D4" s="52" t="s">
        <v>2</v>
      </c>
      <c r="E4" s="56" t="s">
        <v>3</v>
      </c>
      <c r="F4" s="56"/>
      <c r="G4" s="56"/>
      <c r="H4" s="56"/>
      <c r="I4" s="57" t="s">
        <v>65</v>
      </c>
    </row>
    <row r="5" spans="1:9" ht="15.75" x14ac:dyDescent="0.25">
      <c r="A5" s="55"/>
      <c r="B5" s="55"/>
      <c r="C5" s="55"/>
      <c r="D5" s="53"/>
      <c r="E5" s="32" t="s">
        <v>55</v>
      </c>
      <c r="F5" s="32" t="s">
        <v>70</v>
      </c>
      <c r="G5" s="33" t="s">
        <v>56</v>
      </c>
      <c r="H5" s="33" t="s">
        <v>58</v>
      </c>
      <c r="I5" s="57"/>
    </row>
    <row r="6" spans="1:9" ht="31.5" x14ac:dyDescent="0.25">
      <c r="A6" s="17">
        <v>1</v>
      </c>
      <c r="B6" s="5" t="s">
        <v>12</v>
      </c>
      <c r="C6" s="10" t="s">
        <v>13</v>
      </c>
      <c r="D6" s="14"/>
      <c r="E6" s="14">
        <v>14</v>
      </c>
      <c r="F6" s="14">
        <v>50</v>
      </c>
      <c r="G6" s="14">
        <v>24</v>
      </c>
      <c r="H6" s="14">
        <f t="shared" ref="H6:H29" si="0">E6*F6+G6</f>
        <v>724</v>
      </c>
      <c r="I6" s="4"/>
    </row>
    <row r="7" spans="1:9" ht="15.75" x14ac:dyDescent="0.25">
      <c r="A7" s="17">
        <v>2</v>
      </c>
      <c r="B7" s="5" t="s">
        <v>14</v>
      </c>
      <c r="C7" s="5" t="s">
        <v>15</v>
      </c>
      <c r="D7" s="14"/>
      <c r="E7" s="14">
        <v>1</v>
      </c>
      <c r="F7" s="14">
        <v>50</v>
      </c>
      <c r="G7" s="14">
        <v>44</v>
      </c>
      <c r="H7" s="14">
        <f t="shared" si="0"/>
        <v>94</v>
      </c>
      <c r="I7" s="4"/>
    </row>
    <row r="8" spans="1:9" ht="15.75" x14ac:dyDescent="0.25">
      <c r="A8" s="17">
        <v>3</v>
      </c>
      <c r="B8" s="5" t="s">
        <v>16</v>
      </c>
      <c r="C8" s="5" t="s">
        <v>17</v>
      </c>
      <c r="D8" s="14"/>
      <c r="E8" s="14">
        <v>1</v>
      </c>
      <c r="F8" s="14">
        <v>70</v>
      </c>
      <c r="G8" s="14">
        <v>41</v>
      </c>
      <c r="H8" s="14">
        <f t="shared" si="0"/>
        <v>111</v>
      </c>
      <c r="I8" s="4"/>
    </row>
    <row r="9" spans="1:9" ht="15.75" x14ac:dyDescent="0.25">
      <c r="A9" s="17">
        <v>4</v>
      </c>
      <c r="B9" s="5" t="s">
        <v>18</v>
      </c>
      <c r="C9" s="5" t="s">
        <v>19</v>
      </c>
      <c r="D9" s="14"/>
      <c r="E9" s="14">
        <v>2</v>
      </c>
      <c r="F9" s="14">
        <v>45</v>
      </c>
      <c r="G9" s="14">
        <v>7</v>
      </c>
      <c r="H9" s="14">
        <f t="shared" si="0"/>
        <v>97</v>
      </c>
      <c r="I9" s="4"/>
    </row>
    <row r="10" spans="1:9" ht="15.75" x14ac:dyDescent="0.25">
      <c r="A10" s="17">
        <v>5</v>
      </c>
      <c r="B10" s="5" t="s">
        <v>22</v>
      </c>
      <c r="C10" s="5" t="s">
        <v>23</v>
      </c>
      <c r="D10" s="14"/>
      <c r="E10" s="14"/>
      <c r="F10" s="14">
        <v>100</v>
      </c>
      <c r="G10" s="14"/>
      <c r="H10" s="14">
        <f t="shared" si="0"/>
        <v>0</v>
      </c>
      <c r="I10" s="4"/>
    </row>
    <row r="11" spans="1:9" ht="15.75" x14ac:dyDescent="0.25">
      <c r="A11" s="17">
        <v>6</v>
      </c>
      <c r="B11" s="5" t="s">
        <v>24</v>
      </c>
      <c r="C11" s="5" t="s">
        <v>25</v>
      </c>
      <c r="D11" s="14"/>
      <c r="E11" s="14"/>
      <c r="F11" s="14">
        <v>100</v>
      </c>
      <c r="G11" s="14">
        <v>1</v>
      </c>
      <c r="H11" s="14">
        <f t="shared" si="0"/>
        <v>1</v>
      </c>
      <c r="I11" s="4"/>
    </row>
    <row r="12" spans="1:9" ht="15.75" x14ac:dyDescent="0.25">
      <c r="A12" s="17">
        <v>7</v>
      </c>
      <c r="B12" s="5" t="s">
        <v>26</v>
      </c>
      <c r="C12" s="5" t="s">
        <v>27</v>
      </c>
      <c r="D12" s="14"/>
      <c r="E12" s="14"/>
      <c r="F12" s="14">
        <v>85</v>
      </c>
      <c r="G12" s="14">
        <v>9</v>
      </c>
      <c r="H12" s="14">
        <f t="shared" si="0"/>
        <v>9</v>
      </c>
      <c r="I12" s="4"/>
    </row>
    <row r="13" spans="1:9" ht="15.75" x14ac:dyDescent="0.25">
      <c r="A13" s="17">
        <v>8</v>
      </c>
      <c r="B13" s="5" t="s">
        <v>28</v>
      </c>
      <c r="C13" s="5" t="s">
        <v>29</v>
      </c>
      <c r="D13" s="14"/>
      <c r="E13" s="14"/>
      <c r="F13" s="14">
        <v>25</v>
      </c>
      <c r="G13" s="14"/>
      <c r="H13" s="14">
        <f t="shared" si="0"/>
        <v>0</v>
      </c>
      <c r="I13" s="4"/>
    </row>
    <row r="14" spans="1:9" ht="15.75" x14ac:dyDescent="0.25">
      <c r="A14" s="17">
        <v>9</v>
      </c>
      <c r="B14" s="5" t="s">
        <v>30</v>
      </c>
      <c r="C14" s="5" t="s">
        <v>31</v>
      </c>
      <c r="D14" s="14"/>
      <c r="E14" s="14">
        <v>21</v>
      </c>
      <c r="F14" s="14">
        <v>33</v>
      </c>
      <c r="G14" s="14">
        <v>2</v>
      </c>
      <c r="H14" s="14">
        <f t="shared" si="0"/>
        <v>695</v>
      </c>
      <c r="I14" s="4"/>
    </row>
    <row r="15" spans="1:9" ht="15.75" x14ac:dyDescent="0.25">
      <c r="A15" s="17">
        <v>10</v>
      </c>
      <c r="B15" s="5" t="s">
        <v>32</v>
      </c>
      <c r="C15" s="5" t="s">
        <v>33</v>
      </c>
      <c r="D15" s="14"/>
      <c r="E15" s="14"/>
      <c r="F15" s="14">
        <v>45</v>
      </c>
      <c r="G15" s="14">
        <v>36</v>
      </c>
      <c r="H15" s="14">
        <f t="shared" si="0"/>
        <v>36</v>
      </c>
      <c r="I15" s="4"/>
    </row>
    <row r="16" spans="1:9" ht="15.75" x14ac:dyDescent="0.25">
      <c r="A16" s="17">
        <v>11</v>
      </c>
      <c r="B16" s="5" t="s">
        <v>34</v>
      </c>
      <c r="C16" s="5" t="s">
        <v>35</v>
      </c>
      <c r="D16" s="14"/>
      <c r="E16" s="14"/>
      <c r="F16" s="14">
        <v>100</v>
      </c>
      <c r="G16" s="14">
        <v>112</v>
      </c>
      <c r="H16" s="14">
        <f t="shared" si="0"/>
        <v>112</v>
      </c>
      <c r="I16" s="4"/>
    </row>
    <row r="17" spans="1:9" ht="15.75" x14ac:dyDescent="0.25">
      <c r="A17" s="17">
        <v>12</v>
      </c>
      <c r="B17" s="5" t="s">
        <v>36</v>
      </c>
      <c r="C17" s="5" t="s">
        <v>37</v>
      </c>
      <c r="D17" s="14"/>
      <c r="E17" s="14"/>
      <c r="F17" s="14">
        <v>40</v>
      </c>
      <c r="G17" s="14"/>
      <c r="H17" s="14">
        <f t="shared" si="0"/>
        <v>0</v>
      </c>
      <c r="I17" s="4"/>
    </row>
    <row r="18" spans="1:9" ht="15.75" x14ac:dyDescent="0.25">
      <c r="A18" s="17">
        <v>13</v>
      </c>
      <c r="B18" s="5" t="s">
        <v>38</v>
      </c>
      <c r="C18" s="5" t="s">
        <v>39</v>
      </c>
      <c r="D18" s="14"/>
      <c r="E18" s="14">
        <v>10</v>
      </c>
      <c r="F18" s="14">
        <v>33</v>
      </c>
      <c r="G18" s="14">
        <v>11</v>
      </c>
      <c r="H18" s="14">
        <f t="shared" si="0"/>
        <v>341</v>
      </c>
      <c r="I18" s="4"/>
    </row>
    <row r="19" spans="1:9" ht="15.75" x14ac:dyDescent="0.25">
      <c r="A19" s="17">
        <v>14</v>
      </c>
      <c r="B19" s="5" t="s">
        <v>40</v>
      </c>
      <c r="C19" s="5" t="s">
        <v>41</v>
      </c>
      <c r="D19" s="14"/>
      <c r="E19" s="14"/>
      <c r="F19" s="14">
        <v>100</v>
      </c>
      <c r="G19" s="14">
        <v>27</v>
      </c>
      <c r="H19" s="14">
        <f t="shared" si="0"/>
        <v>27</v>
      </c>
      <c r="I19" s="4"/>
    </row>
    <row r="20" spans="1:9" ht="15.75" x14ac:dyDescent="0.25">
      <c r="A20" s="17">
        <v>15</v>
      </c>
      <c r="B20" s="5" t="s">
        <v>42</v>
      </c>
      <c r="C20" s="5" t="s">
        <v>43</v>
      </c>
      <c r="D20" s="14"/>
      <c r="E20" s="14">
        <v>2</v>
      </c>
      <c r="F20" s="14">
        <v>96</v>
      </c>
      <c r="G20" s="14"/>
      <c r="H20" s="14">
        <f t="shared" si="0"/>
        <v>192</v>
      </c>
      <c r="I20" s="4"/>
    </row>
    <row r="21" spans="1:9" ht="15.75" x14ac:dyDescent="0.25">
      <c r="A21" s="17">
        <v>16</v>
      </c>
      <c r="B21" s="5" t="s">
        <v>44</v>
      </c>
      <c r="C21" s="5" t="s">
        <v>45</v>
      </c>
      <c r="D21" s="14"/>
      <c r="E21" s="14"/>
      <c r="F21" s="14">
        <v>40</v>
      </c>
      <c r="G21" s="14"/>
      <c r="H21" s="14">
        <f t="shared" si="0"/>
        <v>0</v>
      </c>
      <c r="I21" s="4"/>
    </row>
    <row r="22" spans="1:9" ht="15.75" x14ac:dyDescent="0.25">
      <c r="A22" s="17">
        <v>17</v>
      </c>
      <c r="B22" s="5" t="s">
        <v>46</v>
      </c>
      <c r="C22" s="5" t="s">
        <v>47</v>
      </c>
      <c r="D22" s="14"/>
      <c r="E22" s="14">
        <v>1</v>
      </c>
      <c r="F22" s="14">
        <v>33</v>
      </c>
      <c r="G22" s="14">
        <v>12</v>
      </c>
      <c r="H22" s="14">
        <f t="shared" si="0"/>
        <v>45</v>
      </c>
      <c r="I22" s="4"/>
    </row>
    <row r="23" spans="1:9" ht="15.75" x14ac:dyDescent="0.25">
      <c r="A23" s="17">
        <v>18</v>
      </c>
      <c r="B23" s="5" t="s">
        <v>48</v>
      </c>
      <c r="C23" s="5" t="s">
        <v>49</v>
      </c>
      <c r="D23" s="14"/>
      <c r="E23" s="14"/>
      <c r="F23" s="14">
        <v>65</v>
      </c>
      <c r="G23" s="14">
        <v>64</v>
      </c>
      <c r="H23" s="14">
        <f t="shared" si="0"/>
        <v>64</v>
      </c>
      <c r="I23" s="4"/>
    </row>
    <row r="24" spans="1:9" ht="15.75" x14ac:dyDescent="0.25">
      <c r="A24" s="17">
        <v>19</v>
      </c>
      <c r="B24" s="5" t="s">
        <v>62</v>
      </c>
      <c r="C24" s="5" t="s">
        <v>63</v>
      </c>
      <c r="D24" s="14"/>
      <c r="E24" s="14"/>
      <c r="F24" s="14">
        <v>50</v>
      </c>
      <c r="G24" s="14">
        <v>5</v>
      </c>
      <c r="H24" s="14">
        <f t="shared" si="0"/>
        <v>5</v>
      </c>
      <c r="I24" s="4"/>
    </row>
    <row r="25" spans="1:9" ht="15.75" x14ac:dyDescent="0.25">
      <c r="A25" s="17">
        <v>20</v>
      </c>
      <c r="B25" s="5" t="s">
        <v>50</v>
      </c>
      <c r="C25" s="5" t="s">
        <v>51</v>
      </c>
      <c r="D25" s="14"/>
      <c r="E25" s="14">
        <v>2</v>
      </c>
      <c r="F25" s="14">
        <v>120</v>
      </c>
      <c r="G25" s="14">
        <v>111</v>
      </c>
      <c r="H25" s="14">
        <f t="shared" si="0"/>
        <v>351</v>
      </c>
      <c r="I25" s="4"/>
    </row>
    <row r="26" spans="1:9" ht="15.75" x14ac:dyDescent="0.25">
      <c r="A26" s="17">
        <v>21</v>
      </c>
      <c r="B26" s="5" t="s">
        <v>52</v>
      </c>
      <c r="C26" s="5" t="s">
        <v>53</v>
      </c>
      <c r="D26" s="14"/>
      <c r="E26" s="14">
        <v>2</v>
      </c>
      <c r="F26" s="14">
        <v>40</v>
      </c>
      <c r="G26" s="14">
        <v>17</v>
      </c>
      <c r="H26" s="14">
        <f t="shared" si="0"/>
        <v>97</v>
      </c>
      <c r="I26" s="4"/>
    </row>
    <row r="27" spans="1:9" ht="15.75" x14ac:dyDescent="0.25">
      <c r="A27" s="17"/>
      <c r="B27" s="5" t="s">
        <v>91</v>
      </c>
      <c r="C27" s="5" t="s">
        <v>92</v>
      </c>
      <c r="D27" s="14"/>
      <c r="E27" s="14">
        <v>5</v>
      </c>
      <c r="F27" s="14">
        <v>65</v>
      </c>
      <c r="G27" s="14">
        <v>20</v>
      </c>
      <c r="H27" s="14">
        <f t="shared" si="0"/>
        <v>345</v>
      </c>
      <c r="I27" s="4"/>
    </row>
    <row r="28" spans="1:9" ht="15.75" x14ac:dyDescent="0.25">
      <c r="A28" s="17"/>
      <c r="B28" s="5" t="s">
        <v>93</v>
      </c>
      <c r="C28" s="5" t="s">
        <v>94</v>
      </c>
      <c r="D28" s="14"/>
      <c r="E28" s="14"/>
      <c r="F28" s="14"/>
      <c r="G28" s="14">
        <v>194</v>
      </c>
      <c r="H28" s="14">
        <f t="shared" si="0"/>
        <v>194</v>
      </c>
      <c r="I28" s="4"/>
    </row>
    <row r="29" spans="1:9" ht="15.75" x14ac:dyDescent="0.25">
      <c r="A29" s="17"/>
      <c r="B29" s="5" t="s">
        <v>95</v>
      </c>
      <c r="C29" s="5" t="s">
        <v>96</v>
      </c>
      <c r="D29" s="14"/>
      <c r="E29" s="14"/>
      <c r="F29" s="14"/>
      <c r="G29" s="14">
        <v>228</v>
      </c>
      <c r="H29" s="14">
        <f t="shared" si="0"/>
        <v>228</v>
      </c>
      <c r="I29" s="4"/>
    </row>
    <row r="30" spans="1:9" ht="15.75" x14ac:dyDescent="0.25">
      <c r="A30" s="17"/>
      <c r="B30" s="5"/>
      <c r="C30" s="5"/>
      <c r="D30" s="14"/>
      <c r="E30" s="14"/>
      <c r="F30" s="14"/>
      <c r="G30" s="14"/>
      <c r="H30" s="14"/>
      <c r="I30" s="4"/>
    </row>
    <row r="31" spans="1:9" ht="15.75" x14ac:dyDescent="0.25">
      <c r="A31" s="48" t="s">
        <v>57</v>
      </c>
      <c r="B31" s="49"/>
      <c r="C31" s="50"/>
      <c r="D31" s="19">
        <f>SUM(D6:D26)</f>
        <v>0</v>
      </c>
      <c r="E31" s="19"/>
      <c r="F31" s="19"/>
      <c r="G31" s="19"/>
      <c r="H31" s="19">
        <f>SUM(H6:H30)</f>
        <v>3768</v>
      </c>
      <c r="I31" s="20"/>
    </row>
  </sheetData>
  <mergeCells count="9">
    <mergeCell ref="A31:C31"/>
    <mergeCell ref="A1:I1"/>
    <mergeCell ref="A2:I2"/>
    <mergeCell ref="A4:A5"/>
    <mergeCell ref="B4:B5"/>
    <mergeCell ref="C4:C5"/>
    <mergeCell ref="D4:D5"/>
    <mergeCell ref="E4:H4"/>
    <mergeCell ref="I4:I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opLeftCell="A7" workbookViewId="0">
      <selection activeCell="H26" sqref="H26"/>
    </sheetView>
  </sheetViews>
  <sheetFormatPr defaultRowHeight="15" x14ac:dyDescent="0.25"/>
  <cols>
    <col min="1" max="1" width="5.140625" bestFit="1" customWidth="1"/>
    <col min="2" max="2" width="14.140625" bestFit="1" customWidth="1"/>
    <col min="3" max="3" width="35.7109375" bestFit="1" customWidth="1"/>
    <col min="4" max="4" width="11.42578125" customWidth="1"/>
    <col min="5" max="8" width="10.28515625" customWidth="1"/>
    <col min="9" max="9" width="23.42578125" bestFit="1" customWidth="1"/>
  </cols>
  <sheetData>
    <row r="1" spans="1:9" ht="18.75" x14ac:dyDescent="0.25">
      <c r="A1" s="47" t="s">
        <v>4</v>
      </c>
      <c r="B1" s="47"/>
      <c r="C1" s="47"/>
      <c r="D1" s="47"/>
      <c r="E1" s="47"/>
      <c r="F1" s="47"/>
      <c r="G1" s="47"/>
      <c r="H1" s="47"/>
      <c r="I1" s="47"/>
    </row>
    <row r="2" spans="1:9" ht="15.75" x14ac:dyDescent="0.25">
      <c r="A2" s="46" t="s">
        <v>97</v>
      </c>
      <c r="B2" s="46"/>
      <c r="C2" s="46"/>
      <c r="D2" s="46"/>
      <c r="E2" s="46"/>
      <c r="F2" s="46"/>
      <c r="G2" s="46"/>
      <c r="H2" s="46"/>
      <c r="I2" s="46"/>
    </row>
    <row r="3" spans="1:9" ht="15.75" x14ac:dyDescent="0.25">
      <c r="A3" s="16"/>
      <c r="B3" s="3"/>
      <c r="C3" s="3"/>
      <c r="D3" s="3"/>
      <c r="E3" s="3"/>
      <c r="F3" s="3"/>
      <c r="G3" s="3"/>
      <c r="H3" s="3"/>
      <c r="I3" s="3"/>
    </row>
    <row r="4" spans="1:9" ht="15.75" x14ac:dyDescent="0.25">
      <c r="A4" s="54" t="s">
        <v>54</v>
      </c>
      <c r="B4" s="54" t="s">
        <v>0</v>
      </c>
      <c r="C4" s="54" t="s">
        <v>1</v>
      </c>
      <c r="D4" s="52" t="s">
        <v>2</v>
      </c>
      <c r="E4" s="56" t="s">
        <v>3</v>
      </c>
      <c r="F4" s="56"/>
      <c r="G4" s="56"/>
      <c r="H4" s="56"/>
      <c r="I4" s="57" t="s">
        <v>65</v>
      </c>
    </row>
    <row r="5" spans="1:9" ht="15.75" x14ac:dyDescent="0.25">
      <c r="A5" s="55"/>
      <c r="B5" s="55"/>
      <c r="C5" s="55"/>
      <c r="D5" s="53"/>
      <c r="E5" s="32" t="s">
        <v>55</v>
      </c>
      <c r="F5" s="32" t="s">
        <v>70</v>
      </c>
      <c r="G5" s="33" t="s">
        <v>56</v>
      </c>
      <c r="H5" s="33" t="s">
        <v>58</v>
      </c>
      <c r="I5" s="57"/>
    </row>
    <row r="6" spans="1:9" ht="31.5" x14ac:dyDescent="0.25">
      <c r="A6" s="17">
        <v>1</v>
      </c>
      <c r="B6" s="5" t="s">
        <v>12</v>
      </c>
      <c r="C6" s="10" t="s">
        <v>13</v>
      </c>
      <c r="D6" s="14"/>
      <c r="E6" s="14">
        <v>3</v>
      </c>
      <c r="F6" s="14">
        <v>50</v>
      </c>
      <c r="G6" s="14"/>
      <c r="H6" s="14">
        <f t="shared" ref="H6:H29" si="0">E6*F6+G6</f>
        <v>150</v>
      </c>
      <c r="I6" s="4"/>
    </row>
    <row r="7" spans="1:9" ht="15.75" x14ac:dyDescent="0.25">
      <c r="A7" s="17">
        <v>2</v>
      </c>
      <c r="B7" s="5" t="s">
        <v>14</v>
      </c>
      <c r="C7" s="5" t="s">
        <v>15</v>
      </c>
      <c r="D7" s="14"/>
      <c r="E7" s="14"/>
      <c r="F7" s="14">
        <v>50</v>
      </c>
      <c r="G7" s="14">
        <v>39</v>
      </c>
      <c r="H7" s="14">
        <f t="shared" si="0"/>
        <v>39</v>
      </c>
      <c r="I7" s="4"/>
    </row>
    <row r="8" spans="1:9" ht="15.75" x14ac:dyDescent="0.25">
      <c r="A8" s="17">
        <v>3</v>
      </c>
      <c r="B8" s="5" t="s">
        <v>16</v>
      </c>
      <c r="C8" s="5" t="s">
        <v>17</v>
      </c>
      <c r="D8" s="14"/>
      <c r="E8" s="14">
        <v>1</v>
      </c>
      <c r="F8" s="14">
        <v>70</v>
      </c>
      <c r="G8" s="14">
        <v>32</v>
      </c>
      <c r="H8" s="14">
        <f t="shared" si="0"/>
        <v>102</v>
      </c>
      <c r="I8" s="4"/>
    </row>
    <row r="9" spans="1:9" ht="15.75" x14ac:dyDescent="0.25">
      <c r="A9" s="17">
        <v>4</v>
      </c>
      <c r="B9" s="5" t="s">
        <v>18</v>
      </c>
      <c r="C9" s="5" t="s">
        <v>19</v>
      </c>
      <c r="D9" s="14"/>
      <c r="E9" s="14">
        <v>2</v>
      </c>
      <c r="F9" s="14">
        <v>45</v>
      </c>
      <c r="G9" s="14">
        <v>6</v>
      </c>
      <c r="H9" s="14">
        <f t="shared" si="0"/>
        <v>96</v>
      </c>
      <c r="I9" s="4"/>
    </row>
    <row r="10" spans="1:9" ht="15.75" x14ac:dyDescent="0.25">
      <c r="A10" s="17">
        <v>5</v>
      </c>
      <c r="B10" s="5" t="s">
        <v>22</v>
      </c>
      <c r="C10" s="5" t="s">
        <v>23</v>
      </c>
      <c r="D10" s="14"/>
      <c r="E10" s="14"/>
      <c r="F10" s="14">
        <v>100</v>
      </c>
      <c r="G10" s="14"/>
      <c r="H10" s="14">
        <f t="shared" si="0"/>
        <v>0</v>
      </c>
      <c r="I10" s="4"/>
    </row>
    <row r="11" spans="1:9" ht="15.75" x14ac:dyDescent="0.25">
      <c r="A11" s="17">
        <v>6</v>
      </c>
      <c r="B11" s="5" t="s">
        <v>24</v>
      </c>
      <c r="C11" s="5" t="s">
        <v>25</v>
      </c>
      <c r="D11" s="14"/>
      <c r="E11" s="14"/>
      <c r="F11" s="14">
        <v>100</v>
      </c>
      <c r="G11" s="14"/>
      <c r="H11" s="14">
        <f t="shared" si="0"/>
        <v>0</v>
      </c>
      <c r="I11" s="4"/>
    </row>
    <row r="12" spans="1:9" ht="15.75" x14ac:dyDescent="0.25">
      <c r="A12" s="17">
        <v>7</v>
      </c>
      <c r="B12" s="5" t="s">
        <v>26</v>
      </c>
      <c r="C12" s="5" t="s">
        <v>27</v>
      </c>
      <c r="D12" s="14"/>
      <c r="E12" s="14">
        <v>2</v>
      </c>
      <c r="F12" s="14">
        <v>85</v>
      </c>
      <c r="G12" s="14">
        <v>21</v>
      </c>
      <c r="H12" s="14">
        <f t="shared" si="0"/>
        <v>191</v>
      </c>
      <c r="I12" s="4"/>
    </row>
    <row r="13" spans="1:9" ht="15.75" x14ac:dyDescent="0.25">
      <c r="A13" s="17">
        <v>8</v>
      </c>
      <c r="B13" s="5" t="s">
        <v>28</v>
      </c>
      <c r="C13" s="5" t="s">
        <v>29</v>
      </c>
      <c r="D13" s="14"/>
      <c r="E13" s="14"/>
      <c r="F13" s="14">
        <v>25</v>
      </c>
      <c r="G13" s="14"/>
      <c r="H13" s="14">
        <f t="shared" si="0"/>
        <v>0</v>
      </c>
      <c r="I13" s="4"/>
    </row>
    <row r="14" spans="1:9" ht="15.75" x14ac:dyDescent="0.25">
      <c r="A14" s="17">
        <v>9</v>
      </c>
      <c r="B14" s="5" t="s">
        <v>30</v>
      </c>
      <c r="C14" s="5" t="s">
        <v>31</v>
      </c>
      <c r="D14" s="14"/>
      <c r="E14" s="14">
        <v>9</v>
      </c>
      <c r="F14" s="14">
        <v>33</v>
      </c>
      <c r="G14" s="14">
        <v>6</v>
      </c>
      <c r="H14" s="14">
        <f t="shared" si="0"/>
        <v>303</v>
      </c>
      <c r="I14" s="4"/>
    </row>
    <row r="15" spans="1:9" ht="15.75" x14ac:dyDescent="0.25">
      <c r="A15" s="17">
        <v>10</v>
      </c>
      <c r="B15" s="5" t="s">
        <v>32</v>
      </c>
      <c r="C15" s="5" t="s">
        <v>33</v>
      </c>
      <c r="D15" s="14"/>
      <c r="E15" s="14"/>
      <c r="F15" s="14">
        <v>45</v>
      </c>
      <c r="G15" s="14">
        <v>22</v>
      </c>
      <c r="H15" s="14">
        <f t="shared" si="0"/>
        <v>22</v>
      </c>
      <c r="I15" s="4"/>
    </row>
    <row r="16" spans="1:9" ht="15.75" x14ac:dyDescent="0.25">
      <c r="A16" s="17">
        <v>11</v>
      </c>
      <c r="B16" s="5" t="s">
        <v>34</v>
      </c>
      <c r="C16" s="5" t="s">
        <v>35</v>
      </c>
      <c r="D16" s="14"/>
      <c r="E16" s="14">
        <v>1</v>
      </c>
      <c r="F16" s="14">
        <v>100</v>
      </c>
      <c r="G16" s="14">
        <v>29</v>
      </c>
      <c r="H16" s="14">
        <f t="shared" si="0"/>
        <v>129</v>
      </c>
      <c r="I16" s="4"/>
    </row>
    <row r="17" spans="1:9" ht="15.75" x14ac:dyDescent="0.25">
      <c r="A17" s="17">
        <v>12</v>
      </c>
      <c r="B17" s="5" t="s">
        <v>36</v>
      </c>
      <c r="C17" s="5" t="s">
        <v>37</v>
      </c>
      <c r="D17" s="14"/>
      <c r="E17" s="14"/>
      <c r="F17" s="14">
        <v>40</v>
      </c>
      <c r="G17" s="14"/>
      <c r="H17" s="14">
        <f t="shared" si="0"/>
        <v>0</v>
      </c>
      <c r="I17" s="4"/>
    </row>
    <row r="18" spans="1:9" ht="15.75" x14ac:dyDescent="0.25">
      <c r="A18" s="17">
        <v>13</v>
      </c>
      <c r="B18" s="5" t="s">
        <v>38</v>
      </c>
      <c r="C18" s="5" t="s">
        <v>39</v>
      </c>
      <c r="D18" s="14"/>
      <c r="E18" s="14">
        <v>27</v>
      </c>
      <c r="F18" s="14">
        <v>33</v>
      </c>
      <c r="G18" s="14">
        <v>28</v>
      </c>
      <c r="H18" s="14">
        <f t="shared" si="0"/>
        <v>919</v>
      </c>
      <c r="I18" s="4"/>
    </row>
    <row r="19" spans="1:9" ht="15.75" x14ac:dyDescent="0.25">
      <c r="A19" s="17">
        <v>14</v>
      </c>
      <c r="B19" s="5" t="s">
        <v>40</v>
      </c>
      <c r="C19" s="5" t="s">
        <v>41</v>
      </c>
      <c r="D19" s="14"/>
      <c r="E19" s="14">
        <v>2</v>
      </c>
      <c r="F19" s="14">
        <v>100</v>
      </c>
      <c r="G19" s="14">
        <v>91</v>
      </c>
      <c r="H19" s="14">
        <f t="shared" si="0"/>
        <v>291</v>
      </c>
      <c r="I19" s="4"/>
    </row>
    <row r="20" spans="1:9" ht="15.75" x14ac:dyDescent="0.25">
      <c r="A20" s="17">
        <v>15</v>
      </c>
      <c r="B20" s="5" t="s">
        <v>42</v>
      </c>
      <c r="C20" s="5" t="s">
        <v>43</v>
      </c>
      <c r="D20" s="14"/>
      <c r="E20" s="14">
        <v>4</v>
      </c>
      <c r="F20" s="14">
        <v>100</v>
      </c>
      <c r="G20" s="14">
        <v>18</v>
      </c>
      <c r="H20" s="14">
        <f t="shared" si="0"/>
        <v>418</v>
      </c>
      <c r="I20" s="4"/>
    </row>
    <row r="21" spans="1:9" ht="15.75" x14ac:dyDescent="0.25">
      <c r="A21" s="17">
        <v>16</v>
      </c>
      <c r="B21" s="5" t="s">
        <v>44</v>
      </c>
      <c r="C21" s="5" t="s">
        <v>45</v>
      </c>
      <c r="D21" s="14"/>
      <c r="E21" s="14"/>
      <c r="F21" s="14">
        <v>40</v>
      </c>
      <c r="G21" s="14"/>
      <c r="H21" s="14">
        <f t="shared" si="0"/>
        <v>0</v>
      </c>
      <c r="I21" s="4"/>
    </row>
    <row r="22" spans="1:9" ht="15.75" x14ac:dyDescent="0.25">
      <c r="A22" s="17">
        <v>17</v>
      </c>
      <c r="B22" s="5" t="s">
        <v>46</v>
      </c>
      <c r="C22" s="5" t="s">
        <v>47</v>
      </c>
      <c r="D22" s="14"/>
      <c r="E22" s="14">
        <v>4</v>
      </c>
      <c r="F22" s="14">
        <v>33</v>
      </c>
      <c r="G22" s="14">
        <v>10</v>
      </c>
      <c r="H22" s="14">
        <f t="shared" si="0"/>
        <v>142</v>
      </c>
      <c r="I22" s="4"/>
    </row>
    <row r="23" spans="1:9" ht="15.75" x14ac:dyDescent="0.25">
      <c r="A23" s="17">
        <v>18</v>
      </c>
      <c r="B23" s="5" t="s">
        <v>48</v>
      </c>
      <c r="C23" s="5" t="s">
        <v>49</v>
      </c>
      <c r="D23" s="14"/>
      <c r="E23" s="14">
        <v>1</v>
      </c>
      <c r="F23" s="14">
        <v>65</v>
      </c>
      <c r="G23" s="14">
        <v>31</v>
      </c>
      <c r="H23" s="14">
        <f t="shared" si="0"/>
        <v>96</v>
      </c>
      <c r="I23" s="4"/>
    </row>
    <row r="24" spans="1:9" ht="15.75" x14ac:dyDescent="0.25">
      <c r="A24" s="17">
        <v>19</v>
      </c>
      <c r="B24" s="5" t="s">
        <v>62</v>
      </c>
      <c r="C24" s="5" t="s">
        <v>63</v>
      </c>
      <c r="D24" s="14"/>
      <c r="E24" s="14"/>
      <c r="F24" s="14">
        <v>50</v>
      </c>
      <c r="G24" s="14"/>
      <c r="H24" s="14">
        <f t="shared" si="0"/>
        <v>0</v>
      </c>
      <c r="I24" s="4"/>
    </row>
    <row r="25" spans="1:9" ht="15.75" x14ac:dyDescent="0.25">
      <c r="A25" s="17">
        <v>20</v>
      </c>
      <c r="B25" s="5" t="s">
        <v>50</v>
      </c>
      <c r="C25" s="5" t="s">
        <v>51</v>
      </c>
      <c r="D25" s="14"/>
      <c r="E25" s="14">
        <v>4</v>
      </c>
      <c r="F25" s="14">
        <v>120</v>
      </c>
      <c r="G25" s="14">
        <v>10</v>
      </c>
      <c r="H25" s="14">
        <f t="shared" si="0"/>
        <v>490</v>
      </c>
      <c r="I25" s="4"/>
    </row>
    <row r="26" spans="1:9" ht="15.75" x14ac:dyDescent="0.25">
      <c r="A26" s="17">
        <v>21</v>
      </c>
      <c r="B26" s="5" t="s">
        <v>52</v>
      </c>
      <c r="C26" s="5" t="s">
        <v>53</v>
      </c>
      <c r="D26" s="14"/>
      <c r="E26" s="14">
        <v>3</v>
      </c>
      <c r="F26" s="14">
        <v>40</v>
      </c>
      <c r="G26" s="14">
        <v>38</v>
      </c>
      <c r="H26" s="14">
        <f t="shared" si="0"/>
        <v>158</v>
      </c>
      <c r="I26" s="4"/>
    </row>
    <row r="27" spans="1:9" ht="15.75" x14ac:dyDescent="0.25">
      <c r="A27" s="17">
        <v>22</v>
      </c>
      <c r="B27" s="5" t="s">
        <v>83</v>
      </c>
      <c r="C27" s="5" t="s">
        <v>84</v>
      </c>
      <c r="D27" s="14"/>
      <c r="E27" s="14">
        <v>2</v>
      </c>
      <c r="F27" s="14">
        <v>25</v>
      </c>
      <c r="G27" s="14">
        <v>15</v>
      </c>
      <c r="H27" s="14">
        <f t="shared" si="0"/>
        <v>65</v>
      </c>
      <c r="I27" s="4"/>
    </row>
    <row r="28" spans="1:9" ht="15.75" x14ac:dyDescent="0.25">
      <c r="A28" s="17">
        <v>23</v>
      </c>
      <c r="B28" s="5" t="s">
        <v>85</v>
      </c>
      <c r="C28" s="5" t="s">
        <v>86</v>
      </c>
      <c r="D28" s="14"/>
      <c r="E28" s="14"/>
      <c r="F28" s="14"/>
      <c r="G28" s="14">
        <v>1</v>
      </c>
      <c r="H28" s="14">
        <f t="shared" si="0"/>
        <v>1</v>
      </c>
      <c r="I28" s="4"/>
    </row>
    <row r="29" spans="1:9" ht="15.75" x14ac:dyDescent="0.25">
      <c r="A29" s="17">
        <v>24</v>
      </c>
      <c r="B29" s="5" t="s">
        <v>87</v>
      </c>
      <c r="C29" s="5" t="s">
        <v>88</v>
      </c>
      <c r="D29" s="14"/>
      <c r="E29" s="14">
        <v>4</v>
      </c>
      <c r="F29" s="14">
        <v>120</v>
      </c>
      <c r="G29" s="14">
        <v>20</v>
      </c>
      <c r="H29" s="14">
        <f t="shared" si="0"/>
        <v>500</v>
      </c>
      <c r="I29" s="4"/>
    </row>
    <row r="30" spans="1:9" ht="15.75" x14ac:dyDescent="0.25">
      <c r="A30" s="48" t="s">
        <v>57</v>
      </c>
      <c r="B30" s="49"/>
      <c r="C30" s="50"/>
      <c r="D30" s="19">
        <f>SUM(D6:D26)</f>
        <v>0</v>
      </c>
      <c r="E30" s="19"/>
      <c r="F30" s="19"/>
      <c r="G30" s="19"/>
      <c r="H30" s="19">
        <f>SUM(H6:H29)</f>
        <v>4112</v>
      </c>
      <c r="I30" s="20"/>
    </row>
  </sheetData>
  <mergeCells count="9">
    <mergeCell ref="A30:C30"/>
    <mergeCell ref="A1:I1"/>
    <mergeCell ref="A2:I2"/>
    <mergeCell ref="A4:A5"/>
    <mergeCell ref="B4:B5"/>
    <mergeCell ref="C4:C5"/>
    <mergeCell ref="D4:D5"/>
    <mergeCell ref="E4:H4"/>
    <mergeCell ref="I4:I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opLeftCell="A10" workbookViewId="0">
      <selection activeCell="H26" sqref="H26"/>
    </sheetView>
  </sheetViews>
  <sheetFormatPr defaultRowHeight="15" x14ac:dyDescent="0.25"/>
  <cols>
    <col min="1" max="1" width="7.85546875" customWidth="1"/>
    <col min="2" max="2" width="16" customWidth="1"/>
    <col min="3" max="3" width="45" customWidth="1"/>
    <col min="4" max="4" width="11.42578125" customWidth="1"/>
    <col min="5" max="8" width="12.85546875" customWidth="1"/>
    <col min="9" max="9" width="18" customWidth="1"/>
  </cols>
  <sheetData>
    <row r="1" spans="1:9" ht="18.75" x14ac:dyDescent="0.25">
      <c r="A1" s="47" t="s">
        <v>4</v>
      </c>
      <c r="B1" s="47"/>
      <c r="C1" s="47"/>
      <c r="D1" s="47"/>
      <c r="E1" s="47"/>
      <c r="F1" s="47"/>
      <c r="G1" s="47"/>
      <c r="H1" s="47"/>
      <c r="I1" s="47"/>
    </row>
    <row r="2" spans="1:9" ht="15.75" x14ac:dyDescent="0.25">
      <c r="A2" s="46" t="s">
        <v>100</v>
      </c>
      <c r="B2" s="46"/>
      <c r="C2" s="46"/>
      <c r="D2" s="46"/>
      <c r="E2" s="46"/>
      <c r="F2" s="46"/>
      <c r="G2" s="46"/>
      <c r="H2" s="46"/>
      <c r="I2" s="46"/>
    </row>
    <row r="3" spans="1:9" ht="15.75" x14ac:dyDescent="0.25">
      <c r="A3" s="16"/>
      <c r="B3" s="3"/>
      <c r="C3" s="3"/>
      <c r="D3" s="3"/>
      <c r="E3" s="3"/>
      <c r="F3" s="3"/>
      <c r="G3" s="3"/>
      <c r="H3" s="3"/>
      <c r="I3" s="3"/>
    </row>
    <row r="4" spans="1:9" ht="15.75" x14ac:dyDescent="0.25">
      <c r="A4" s="54" t="s">
        <v>54</v>
      </c>
      <c r="B4" s="54" t="s">
        <v>0</v>
      </c>
      <c r="C4" s="54" t="s">
        <v>1</v>
      </c>
      <c r="D4" s="52" t="s">
        <v>2</v>
      </c>
      <c r="E4" s="56" t="s">
        <v>3</v>
      </c>
      <c r="F4" s="56"/>
      <c r="G4" s="56"/>
      <c r="H4" s="56"/>
      <c r="I4" s="57" t="s">
        <v>65</v>
      </c>
    </row>
    <row r="5" spans="1:9" ht="15.75" x14ac:dyDescent="0.25">
      <c r="A5" s="55"/>
      <c r="B5" s="55"/>
      <c r="C5" s="55"/>
      <c r="D5" s="53"/>
      <c r="E5" s="34" t="s">
        <v>55</v>
      </c>
      <c r="F5" s="34" t="s">
        <v>70</v>
      </c>
      <c r="G5" s="35" t="s">
        <v>56</v>
      </c>
      <c r="H5" s="35" t="s">
        <v>58</v>
      </c>
      <c r="I5" s="57"/>
    </row>
    <row r="6" spans="1:9" ht="15.75" x14ac:dyDescent="0.25">
      <c r="A6" s="17">
        <v>1</v>
      </c>
      <c r="B6" s="5" t="s">
        <v>12</v>
      </c>
      <c r="C6" s="10" t="s">
        <v>13</v>
      </c>
      <c r="D6" s="14"/>
      <c r="E6" s="14">
        <v>6</v>
      </c>
      <c r="F6" s="14">
        <v>45</v>
      </c>
      <c r="G6" s="14">
        <v>11</v>
      </c>
      <c r="H6" s="14">
        <f t="shared" ref="H6:H30" si="0">E6*F6+G6</f>
        <v>281</v>
      </c>
      <c r="I6" s="4"/>
    </row>
    <row r="7" spans="1:9" ht="15.75" x14ac:dyDescent="0.25">
      <c r="A7" s="17">
        <v>2</v>
      </c>
      <c r="B7" s="5" t="s">
        <v>14</v>
      </c>
      <c r="C7" s="5" t="s">
        <v>15</v>
      </c>
      <c r="D7" s="14"/>
      <c r="E7" s="14">
        <v>8</v>
      </c>
      <c r="F7" s="14">
        <v>50</v>
      </c>
      <c r="G7" s="14">
        <v>30</v>
      </c>
      <c r="H7" s="14">
        <f t="shared" si="0"/>
        <v>430</v>
      </c>
      <c r="I7" s="4"/>
    </row>
    <row r="8" spans="1:9" ht="15.75" x14ac:dyDescent="0.25">
      <c r="A8" s="17">
        <v>3</v>
      </c>
      <c r="B8" s="5" t="s">
        <v>16</v>
      </c>
      <c r="C8" s="5" t="s">
        <v>17</v>
      </c>
      <c r="D8" s="14"/>
      <c r="E8" s="14">
        <v>7</v>
      </c>
      <c r="F8" s="14">
        <v>70</v>
      </c>
      <c r="G8" s="14">
        <v>6</v>
      </c>
      <c r="H8" s="14">
        <f t="shared" si="0"/>
        <v>496</v>
      </c>
      <c r="I8" s="4"/>
    </row>
    <row r="9" spans="1:9" ht="15.75" x14ac:dyDescent="0.25">
      <c r="A9" s="17">
        <v>4</v>
      </c>
      <c r="B9" s="5" t="s">
        <v>18</v>
      </c>
      <c r="C9" s="5" t="s">
        <v>19</v>
      </c>
      <c r="D9" s="14"/>
      <c r="E9" s="14">
        <v>3</v>
      </c>
      <c r="F9" s="14">
        <v>45</v>
      </c>
      <c r="G9" s="14">
        <v>33</v>
      </c>
      <c r="H9" s="14">
        <f t="shared" si="0"/>
        <v>168</v>
      </c>
      <c r="I9" s="4"/>
    </row>
    <row r="10" spans="1:9" ht="15.75" x14ac:dyDescent="0.25">
      <c r="A10" s="17">
        <v>5</v>
      </c>
      <c r="B10" s="5" t="s">
        <v>22</v>
      </c>
      <c r="C10" s="5" t="s">
        <v>23</v>
      </c>
      <c r="D10" s="14"/>
      <c r="E10" s="14"/>
      <c r="F10" s="14">
        <v>100</v>
      </c>
      <c r="G10" s="14"/>
      <c r="H10" s="14">
        <f t="shared" si="0"/>
        <v>0</v>
      </c>
      <c r="I10" s="4"/>
    </row>
    <row r="11" spans="1:9" ht="15.75" x14ac:dyDescent="0.25">
      <c r="A11" s="17">
        <v>6</v>
      </c>
      <c r="B11" s="5" t="s">
        <v>24</v>
      </c>
      <c r="C11" s="5" t="s">
        <v>25</v>
      </c>
      <c r="D11" s="14"/>
      <c r="E11" s="14"/>
      <c r="F11" s="14">
        <v>100</v>
      </c>
      <c r="G11" s="14">
        <v>2</v>
      </c>
      <c r="H11" s="14">
        <f t="shared" si="0"/>
        <v>2</v>
      </c>
      <c r="I11" s="4"/>
    </row>
    <row r="12" spans="1:9" ht="15.75" x14ac:dyDescent="0.25">
      <c r="A12" s="17">
        <v>7</v>
      </c>
      <c r="B12" s="5" t="s">
        <v>26</v>
      </c>
      <c r="C12" s="5" t="s">
        <v>27</v>
      </c>
      <c r="D12" s="14"/>
      <c r="E12" s="14">
        <v>1</v>
      </c>
      <c r="F12" s="14">
        <v>90</v>
      </c>
      <c r="G12" s="14">
        <v>66</v>
      </c>
      <c r="H12" s="14">
        <f t="shared" si="0"/>
        <v>156</v>
      </c>
      <c r="I12" s="4"/>
    </row>
    <row r="13" spans="1:9" ht="15.75" x14ac:dyDescent="0.25">
      <c r="A13" s="17">
        <v>8</v>
      </c>
      <c r="B13" s="5" t="s">
        <v>28</v>
      </c>
      <c r="C13" s="5" t="s">
        <v>29</v>
      </c>
      <c r="D13" s="14"/>
      <c r="E13" s="14"/>
      <c r="F13" s="14">
        <v>25</v>
      </c>
      <c r="G13" s="14"/>
      <c r="H13" s="14">
        <f t="shared" si="0"/>
        <v>0</v>
      </c>
      <c r="I13" s="4"/>
    </row>
    <row r="14" spans="1:9" ht="15.75" x14ac:dyDescent="0.25">
      <c r="A14" s="17">
        <v>9</v>
      </c>
      <c r="B14" s="5" t="s">
        <v>30</v>
      </c>
      <c r="C14" s="5" t="s">
        <v>31</v>
      </c>
      <c r="D14" s="14"/>
      <c r="E14" s="14">
        <v>2</v>
      </c>
      <c r="F14" s="14">
        <v>33</v>
      </c>
      <c r="G14" s="14">
        <v>12</v>
      </c>
      <c r="H14" s="14">
        <f t="shared" si="0"/>
        <v>78</v>
      </c>
      <c r="I14" s="4"/>
    </row>
    <row r="15" spans="1:9" ht="15.75" x14ac:dyDescent="0.25">
      <c r="A15" s="17">
        <v>10</v>
      </c>
      <c r="B15" s="5" t="s">
        <v>32</v>
      </c>
      <c r="C15" s="5" t="s">
        <v>33</v>
      </c>
      <c r="D15" s="14"/>
      <c r="E15" s="14">
        <v>1</v>
      </c>
      <c r="F15" s="14">
        <v>45</v>
      </c>
      <c r="G15" s="14">
        <v>32</v>
      </c>
      <c r="H15" s="14">
        <f t="shared" si="0"/>
        <v>77</v>
      </c>
      <c r="I15" s="4"/>
    </row>
    <row r="16" spans="1:9" ht="15.75" x14ac:dyDescent="0.25">
      <c r="A16" s="17">
        <v>11</v>
      </c>
      <c r="B16" s="5" t="s">
        <v>34</v>
      </c>
      <c r="C16" s="5" t="s">
        <v>35</v>
      </c>
      <c r="D16" s="14"/>
      <c r="E16" s="14"/>
      <c r="F16" s="14">
        <v>100</v>
      </c>
      <c r="G16" s="14"/>
      <c r="H16" s="14">
        <f t="shared" si="0"/>
        <v>0</v>
      </c>
      <c r="I16" s="4"/>
    </row>
    <row r="17" spans="1:9" ht="15.75" x14ac:dyDescent="0.25">
      <c r="A17" s="17">
        <v>12</v>
      </c>
      <c r="B17" s="5" t="s">
        <v>36</v>
      </c>
      <c r="C17" s="5" t="s">
        <v>37</v>
      </c>
      <c r="D17" s="14"/>
      <c r="E17" s="14"/>
      <c r="F17" s="14">
        <v>40</v>
      </c>
      <c r="G17" s="14"/>
      <c r="H17" s="14">
        <f t="shared" si="0"/>
        <v>0</v>
      </c>
      <c r="I17" s="4"/>
    </row>
    <row r="18" spans="1:9" ht="15.75" x14ac:dyDescent="0.25">
      <c r="A18" s="17">
        <v>13</v>
      </c>
      <c r="B18" s="5" t="s">
        <v>38</v>
      </c>
      <c r="C18" s="5" t="s">
        <v>39</v>
      </c>
      <c r="D18" s="14"/>
      <c r="E18" s="14">
        <v>46</v>
      </c>
      <c r="F18" s="14">
        <v>33</v>
      </c>
      <c r="G18" s="14">
        <v>18</v>
      </c>
      <c r="H18" s="14">
        <f t="shared" si="0"/>
        <v>1536</v>
      </c>
      <c r="I18" s="4"/>
    </row>
    <row r="19" spans="1:9" ht="15.75" x14ac:dyDescent="0.25">
      <c r="A19" s="17">
        <v>14</v>
      </c>
      <c r="B19" s="5" t="s">
        <v>40</v>
      </c>
      <c r="C19" s="5" t="s">
        <v>41</v>
      </c>
      <c r="D19" s="14"/>
      <c r="E19" s="14"/>
      <c r="F19" s="14">
        <v>100</v>
      </c>
      <c r="G19" s="14">
        <v>146</v>
      </c>
      <c r="H19" s="14">
        <f t="shared" si="0"/>
        <v>146</v>
      </c>
      <c r="I19" s="4"/>
    </row>
    <row r="20" spans="1:9" ht="15.75" x14ac:dyDescent="0.25">
      <c r="A20" s="17">
        <v>15</v>
      </c>
      <c r="B20" s="5" t="s">
        <v>42</v>
      </c>
      <c r="C20" s="5" t="s">
        <v>43</v>
      </c>
      <c r="D20" s="14"/>
      <c r="E20" s="14">
        <v>8</v>
      </c>
      <c r="F20" s="14">
        <v>100</v>
      </c>
      <c r="G20" s="14">
        <v>10</v>
      </c>
      <c r="H20" s="14">
        <f t="shared" si="0"/>
        <v>810</v>
      </c>
      <c r="I20" s="4"/>
    </row>
    <row r="21" spans="1:9" ht="15.75" x14ac:dyDescent="0.25">
      <c r="A21" s="17">
        <v>16</v>
      </c>
      <c r="B21" s="5" t="s">
        <v>44</v>
      </c>
      <c r="C21" s="5" t="s">
        <v>45</v>
      </c>
      <c r="D21" s="14"/>
      <c r="E21" s="14"/>
      <c r="F21" s="14">
        <v>40</v>
      </c>
      <c r="G21" s="14"/>
      <c r="H21" s="14">
        <f t="shared" si="0"/>
        <v>0</v>
      </c>
      <c r="I21" s="4"/>
    </row>
    <row r="22" spans="1:9" ht="15.75" x14ac:dyDescent="0.25">
      <c r="A22" s="17">
        <v>17</v>
      </c>
      <c r="B22" s="5" t="s">
        <v>46</v>
      </c>
      <c r="C22" s="5" t="s">
        <v>47</v>
      </c>
      <c r="D22" s="14"/>
      <c r="E22" s="14">
        <v>3</v>
      </c>
      <c r="F22" s="14">
        <v>33</v>
      </c>
      <c r="G22" s="14">
        <v>23</v>
      </c>
      <c r="H22" s="14">
        <f t="shared" si="0"/>
        <v>122</v>
      </c>
      <c r="I22" s="4"/>
    </row>
    <row r="23" spans="1:9" ht="15.75" x14ac:dyDescent="0.25">
      <c r="A23" s="17">
        <v>18</v>
      </c>
      <c r="B23" s="5" t="s">
        <v>48</v>
      </c>
      <c r="C23" s="5" t="s">
        <v>49</v>
      </c>
      <c r="D23" s="14"/>
      <c r="E23" s="14">
        <v>3</v>
      </c>
      <c r="F23" s="14">
        <v>65</v>
      </c>
      <c r="G23" s="14">
        <v>8</v>
      </c>
      <c r="H23" s="14">
        <f t="shared" si="0"/>
        <v>203</v>
      </c>
      <c r="I23" s="4"/>
    </row>
    <row r="24" spans="1:9" ht="15.75" x14ac:dyDescent="0.25">
      <c r="A24" s="17">
        <v>19</v>
      </c>
      <c r="B24" s="5" t="s">
        <v>62</v>
      </c>
      <c r="C24" s="5" t="s">
        <v>63</v>
      </c>
      <c r="D24" s="14"/>
      <c r="E24" s="14"/>
      <c r="F24" s="14">
        <v>50</v>
      </c>
      <c r="G24" s="14"/>
      <c r="H24" s="14">
        <f t="shared" si="0"/>
        <v>0</v>
      </c>
      <c r="I24" s="4"/>
    </row>
    <row r="25" spans="1:9" ht="15.75" x14ac:dyDescent="0.25">
      <c r="A25" s="17">
        <v>20</v>
      </c>
      <c r="B25" s="5" t="s">
        <v>50</v>
      </c>
      <c r="C25" s="5" t="s">
        <v>51</v>
      </c>
      <c r="D25" s="14"/>
      <c r="E25" s="14"/>
      <c r="F25" s="14">
        <v>120</v>
      </c>
      <c r="G25" s="14">
        <v>16</v>
      </c>
      <c r="H25" s="14">
        <f t="shared" si="0"/>
        <v>16</v>
      </c>
      <c r="I25" s="4"/>
    </row>
    <row r="26" spans="1:9" ht="15.75" x14ac:dyDescent="0.25">
      <c r="A26" s="17">
        <v>21</v>
      </c>
      <c r="B26" s="5" t="s">
        <v>52</v>
      </c>
      <c r="C26" s="5" t="s">
        <v>53</v>
      </c>
      <c r="D26" s="14"/>
      <c r="E26" s="14"/>
      <c r="F26" s="14">
        <v>40</v>
      </c>
      <c r="G26" s="14"/>
      <c r="H26" s="14">
        <f t="shared" si="0"/>
        <v>0</v>
      </c>
      <c r="I26" s="4"/>
    </row>
    <row r="27" spans="1:9" ht="15.75" x14ac:dyDescent="0.25">
      <c r="A27" s="17">
        <v>22</v>
      </c>
      <c r="B27" s="5" t="s">
        <v>98</v>
      </c>
      <c r="C27" s="5" t="s">
        <v>99</v>
      </c>
      <c r="D27" s="14"/>
      <c r="E27" s="14"/>
      <c r="F27" s="14">
        <v>50</v>
      </c>
      <c r="G27" s="14">
        <v>48</v>
      </c>
      <c r="H27" s="14">
        <f t="shared" si="0"/>
        <v>48</v>
      </c>
      <c r="I27" s="4"/>
    </row>
    <row r="28" spans="1:9" ht="15.75" x14ac:dyDescent="0.25">
      <c r="A28" s="17">
        <v>23</v>
      </c>
      <c r="B28" s="5" t="s">
        <v>85</v>
      </c>
      <c r="C28" s="5" t="s">
        <v>86</v>
      </c>
      <c r="D28" s="14"/>
      <c r="E28" s="14"/>
      <c r="F28" s="14"/>
      <c r="G28" s="14"/>
      <c r="H28" s="14">
        <f t="shared" si="0"/>
        <v>0</v>
      </c>
      <c r="I28" s="4"/>
    </row>
    <row r="29" spans="1:9" ht="15.75" x14ac:dyDescent="0.25">
      <c r="A29" s="17">
        <v>24</v>
      </c>
      <c r="B29" s="5" t="s">
        <v>87</v>
      </c>
      <c r="C29" s="5" t="s">
        <v>88</v>
      </c>
      <c r="D29" s="14"/>
      <c r="E29" s="14"/>
      <c r="F29" s="14">
        <v>120</v>
      </c>
      <c r="G29" s="14"/>
      <c r="H29" s="14">
        <f t="shared" si="0"/>
        <v>0</v>
      </c>
      <c r="I29" s="4"/>
    </row>
    <row r="30" spans="1:9" ht="15.75" x14ac:dyDescent="0.25">
      <c r="A30" s="17">
        <v>25</v>
      </c>
      <c r="B30" s="5" t="s">
        <v>95</v>
      </c>
      <c r="C30" s="5" t="s">
        <v>96</v>
      </c>
      <c r="D30" s="14"/>
      <c r="E30" s="14"/>
      <c r="F30" s="14"/>
      <c r="G30" s="14">
        <v>2</v>
      </c>
      <c r="H30" s="14">
        <f t="shared" si="0"/>
        <v>2</v>
      </c>
      <c r="I30" s="4"/>
    </row>
    <row r="31" spans="1:9" ht="15.75" x14ac:dyDescent="0.25">
      <c r="A31" s="48" t="s">
        <v>57</v>
      </c>
      <c r="B31" s="49"/>
      <c r="C31" s="50"/>
      <c r="D31" s="19">
        <f>SUM(D6:D26)</f>
        <v>0</v>
      </c>
      <c r="E31" s="19"/>
      <c r="F31" s="19"/>
      <c r="G31" s="19"/>
      <c r="H31" s="19">
        <f>SUM(H6:H30)</f>
        <v>4571</v>
      </c>
      <c r="I31" s="20"/>
    </row>
    <row r="33" spans="1:9" s="1" customFormat="1" x14ac:dyDescent="0.25">
      <c r="A33" s="51" t="s">
        <v>59</v>
      </c>
      <c r="B33" s="51"/>
      <c r="C33" s="15"/>
      <c r="D33" s="59" t="s">
        <v>60</v>
      </c>
      <c r="E33" s="59"/>
      <c r="F33" s="59"/>
      <c r="G33" s="58" t="s">
        <v>73</v>
      </c>
      <c r="H33" s="58"/>
      <c r="I33" s="58"/>
    </row>
  </sheetData>
  <mergeCells count="12">
    <mergeCell ref="A31:C31"/>
    <mergeCell ref="A33:B33"/>
    <mergeCell ref="D33:F33"/>
    <mergeCell ref="G33:I33"/>
    <mergeCell ref="A1:I1"/>
    <mergeCell ref="A2:I2"/>
    <mergeCell ref="A4:A5"/>
    <mergeCell ref="B4:B5"/>
    <mergeCell ref="C4:C5"/>
    <mergeCell ref="D4:D5"/>
    <mergeCell ref="E4:H4"/>
    <mergeCell ref="I4:I5"/>
  </mergeCells>
  <pageMargins left="0.7" right="0.7" top="0.25" bottom="0.75" header="0.3" footer="0.3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tháng 9</vt:lpstr>
      <vt:lpstr>Tháng 10</vt:lpstr>
      <vt:lpstr>Tháng 12</vt:lpstr>
      <vt:lpstr>Tháng 3.24</vt:lpstr>
      <vt:lpstr>Tháng 4.24</vt:lpstr>
      <vt:lpstr>Tháng 5.24</vt:lpstr>
      <vt:lpstr>Tháng 6.24</vt:lpstr>
      <vt:lpstr>Tháng 7.24</vt:lpstr>
      <vt:lpstr>Tháng 8,24</vt:lpstr>
      <vt:lpstr>Tháng 9.24</vt:lpstr>
      <vt:lpstr>Tháng 12.24</vt:lpstr>
      <vt:lpstr>Tháng 1,25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2024-08-31T09:37:17Z</cp:lastPrinted>
  <dcterms:created xsi:type="dcterms:W3CDTF">2023-09-30T07:23:32Z</dcterms:created>
  <dcterms:modified xsi:type="dcterms:W3CDTF">2025-02-08T08:04:56Z</dcterms:modified>
</cp:coreProperties>
</file>