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YCHUDELL\PKT - Copy 2\13.HUONG DOAN\BHXH\"/>
    </mc:Choice>
  </mc:AlternateContent>
  <xr:revisionPtr revIDLastSave="0" documentId="13_ncr:1_{460A876D-EBB2-4DDD-8BD5-5E09816C2564}" xr6:coauthVersionLast="47" xr6:coauthVersionMax="47" xr10:uidLastSave="{00000000-0000-0000-0000-000000000000}"/>
  <bookViews>
    <workbookView xWindow="-120" yWindow="-120" windowWidth="24240" windowHeight="13020" xr2:uid="{8C7B2210-6B7B-4B9E-AA8B-527A6E4C63DE}"/>
  </bookViews>
  <sheets>
    <sheet name="Sheet1" sheetId="1" r:id="rId1"/>
  </sheets>
  <definedNames>
    <definedName name="_xlnm._FilterDatabase" localSheetId="0" hidden="1">Sheet1!$A$5:$R$63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6" i="1" l="1"/>
  <c r="O56" i="1"/>
  <c r="M57" i="1"/>
  <c r="N57" i="1"/>
  <c r="O57" i="1"/>
  <c r="P57" i="1"/>
  <c r="Q57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G45" i="1"/>
  <c r="H45" i="1"/>
  <c r="I45" i="1"/>
  <c r="J45" i="1"/>
  <c r="K45" i="1"/>
  <c r="M45" i="1"/>
  <c r="N45" i="1"/>
  <c r="O45" i="1"/>
  <c r="P45" i="1"/>
  <c r="Q45" i="1"/>
  <c r="G46" i="1"/>
  <c r="H46" i="1"/>
  <c r="I46" i="1"/>
  <c r="J46" i="1"/>
  <c r="K46" i="1"/>
  <c r="M46" i="1"/>
  <c r="N46" i="1"/>
  <c r="O46" i="1"/>
  <c r="P46" i="1"/>
  <c r="Q46" i="1"/>
  <c r="G47" i="1"/>
  <c r="H47" i="1"/>
  <c r="I47" i="1"/>
  <c r="J47" i="1"/>
  <c r="K47" i="1"/>
  <c r="M47" i="1"/>
  <c r="N47" i="1"/>
  <c r="O47" i="1"/>
  <c r="P47" i="1"/>
  <c r="Q47" i="1"/>
  <c r="G48" i="1"/>
  <c r="H48" i="1"/>
  <c r="I48" i="1"/>
  <c r="J48" i="1"/>
  <c r="K48" i="1"/>
  <c r="M48" i="1"/>
  <c r="N48" i="1"/>
  <c r="O48" i="1"/>
  <c r="P48" i="1"/>
  <c r="Q48" i="1"/>
  <c r="G49" i="1"/>
  <c r="H49" i="1"/>
  <c r="I49" i="1"/>
  <c r="J49" i="1"/>
  <c r="K49" i="1"/>
  <c r="M49" i="1"/>
  <c r="N49" i="1"/>
  <c r="O49" i="1"/>
  <c r="P49" i="1"/>
  <c r="Q49" i="1"/>
  <c r="G50" i="1"/>
  <c r="H50" i="1"/>
  <c r="I50" i="1"/>
  <c r="J50" i="1"/>
  <c r="K50" i="1"/>
  <c r="M50" i="1"/>
  <c r="N50" i="1"/>
  <c r="O50" i="1"/>
  <c r="P50" i="1"/>
  <c r="Q50" i="1"/>
  <c r="A44" i="1"/>
  <c r="G44" i="1"/>
  <c r="H44" i="1"/>
  <c r="I44" i="1"/>
  <c r="J44" i="1"/>
  <c r="K44" i="1"/>
  <c r="M44" i="1"/>
  <c r="N44" i="1"/>
  <c r="O44" i="1"/>
  <c r="P44" i="1"/>
  <c r="Q44" i="1"/>
  <c r="A45" i="1"/>
  <c r="F63" i="1"/>
  <c r="R48" i="1" l="1"/>
  <c r="R49" i="1"/>
  <c r="R50" i="1"/>
  <c r="R45" i="1"/>
  <c r="L44" i="1"/>
  <c r="R47" i="1"/>
  <c r="L50" i="1"/>
  <c r="L45" i="1"/>
  <c r="L47" i="1"/>
  <c r="R46" i="1"/>
  <c r="L48" i="1"/>
  <c r="L49" i="1"/>
  <c r="L46" i="1"/>
  <c r="R44" i="1"/>
  <c r="A8" i="1"/>
  <c r="A9" i="1"/>
  <c r="A10" i="1"/>
  <c r="A11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7" i="1"/>
  <c r="Q8" i="1"/>
  <c r="Q9" i="1"/>
  <c r="Q10" i="1"/>
  <c r="Q11" i="1"/>
  <c r="Q12" i="1"/>
  <c r="Q13" i="1"/>
  <c r="Q14" i="1"/>
  <c r="Q15" i="1"/>
  <c r="Q16" i="1"/>
  <c r="Q60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7" i="1"/>
  <c r="P8" i="1"/>
  <c r="P9" i="1"/>
  <c r="P10" i="1"/>
  <c r="P11" i="1"/>
  <c r="P12" i="1"/>
  <c r="P13" i="1"/>
  <c r="P14" i="1"/>
  <c r="P15" i="1"/>
  <c r="P16" i="1"/>
  <c r="P60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7" i="1"/>
  <c r="O8" i="1"/>
  <c r="O9" i="1"/>
  <c r="O10" i="1"/>
  <c r="O11" i="1"/>
  <c r="O12" i="1"/>
  <c r="O13" i="1"/>
  <c r="O14" i="1"/>
  <c r="O15" i="1"/>
  <c r="O16" i="1"/>
  <c r="O60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7" i="1"/>
  <c r="N8" i="1"/>
  <c r="N9" i="1"/>
  <c r="N10" i="1"/>
  <c r="N11" i="1"/>
  <c r="N12" i="1"/>
  <c r="N13" i="1"/>
  <c r="N14" i="1"/>
  <c r="N15" i="1"/>
  <c r="N16" i="1"/>
  <c r="N60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7" i="1"/>
  <c r="M8" i="1"/>
  <c r="M9" i="1"/>
  <c r="M10" i="1"/>
  <c r="M11" i="1"/>
  <c r="M12" i="1"/>
  <c r="M13" i="1"/>
  <c r="M14" i="1"/>
  <c r="M15" i="1"/>
  <c r="M16" i="1"/>
  <c r="M60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7" i="1"/>
  <c r="K8" i="1"/>
  <c r="K9" i="1"/>
  <c r="K10" i="1"/>
  <c r="K11" i="1"/>
  <c r="K57" i="1"/>
  <c r="K12" i="1"/>
  <c r="K13" i="1"/>
  <c r="K14" i="1"/>
  <c r="K15" i="1"/>
  <c r="K16" i="1"/>
  <c r="K60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7" i="1"/>
  <c r="J8" i="1"/>
  <c r="J9" i="1"/>
  <c r="J10" i="1"/>
  <c r="J11" i="1"/>
  <c r="J57" i="1"/>
  <c r="J12" i="1"/>
  <c r="J13" i="1"/>
  <c r="J14" i="1"/>
  <c r="J15" i="1"/>
  <c r="J16" i="1"/>
  <c r="J60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7" i="1"/>
  <c r="I8" i="1"/>
  <c r="I9" i="1"/>
  <c r="I10" i="1"/>
  <c r="I11" i="1"/>
  <c r="I57" i="1"/>
  <c r="I12" i="1"/>
  <c r="I13" i="1"/>
  <c r="I14" i="1"/>
  <c r="I15" i="1"/>
  <c r="I16" i="1"/>
  <c r="I60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7" i="1"/>
  <c r="H8" i="1"/>
  <c r="H9" i="1"/>
  <c r="H10" i="1"/>
  <c r="H11" i="1"/>
  <c r="H57" i="1"/>
  <c r="H12" i="1"/>
  <c r="H13" i="1"/>
  <c r="H14" i="1"/>
  <c r="H15" i="1"/>
  <c r="H16" i="1"/>
  <c r="H60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7" i="1"/>
  <c r="G8" i="1"/>
  <c r="G9" i="1"/>
  <c r="G10" i="1"/>
  <c r="G11" i="1"/>
  <c r="G57" i="1"/>
  <c r="G12" i="1"/>
  <c r="G13" i="1"/>
  <c r="G14" i="1"/>
  <c r="G15" i="1"/>
  <c r="G16" i="1"/>
  <c r="G6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7" i="1"/>
  <c r="D74" i="1" l="1"/>
  <c r="F74" i="1" s="1"/>
  <c r="D73" i="1"/>
  <c r="F73" i="1" s="1"/>
  <c r="D75" i="1"/>
  <c r="F75" i="1" s="1"/>
  <c r="D72" i="1"/>
  <c r="F72" i="1" s="1"/>
  <c r="L57" i="1"/>
  <c r="R42" i="1"/>
  <c r="L13" i="1"/>
  <c r="L12" i="1"/>
  <c r="R43" i="1"/>
  <c r="L41" i="1"/>
  <c r="L33" i="1"/>
  <c r="L23" i="1"/>
  <c r="L14" i="1"/>
  <c r="R37" i="1"/>
  <c r="R27" i="1"/>
  <c r="R17" i="1"/>
  <c r="R10" i="1"/>
  <c r="R13" i="1"/>
  <c r="L34" i="1"/>
  <c r="L56" i="1"/>
  <c r="R39" i="1"/>
  <c r="R18" i="1"/>
  <c r="R11" i="1"/>
  <c r="L43" i="1"/>
  <c r="L16" i="1"/>
  <c r="L7" i="1"/>
  <c r="L35" i="1"/>
  <c r="L25" i="1"/>
  <c r="L60" i="1"/>
  <c r="L8" i="1"/>
  <c r="L36" i="1"/>
  <c r="L26" i="1"/>
  <c r="L9" i="1"/>
  <c r="L37" i="1"/>
  <c r="L27" i="1"/>
  <c r="L17" i="1"/>
  <c r="L10" i="1"/>
  <c r="L38" i="1"/>
  <c r="L28" i="1"/>
  <c r="L39" i="1"/>
  <c r="L18" i="1"/>
  <c r="L11" i="1"/>
  <c r="R29" i="1"/>
  <c r="R19" i="1"/>
  <c r="R57" i="1"/>
  <c r="R30" i="1"/>
  <c r="R20" i="1"/>
  <c r="R12" i="1"/>
  <c r="R31" i="1"/>
  <c r="R21" i="1"/>
  <c r="R40" i="1"/>
  <c r="R32" i="1"/>
  <c r="R22" i="1"/>
  <c r="R41" i="1"/>
  <c r="R33" i="1"/>
  <c r="R23" i="1"/>
  <c r="R14" i="1"/>
  <c r="L42" i="1"/>
  <c r="L24" i="1"/>
  <c r="L15" i="1"/>
  <c r="R38" i="1"/>
  <c r="R28" i="1"/>
  <c r="R26" i="1"/>
  <c r="R9" i="1"/>
  <c r="L32" i="1"/>
  <c r="L31" i="1"/>
  <c r="L40" i="1"/>
  <c r="L22" i="1"/>
  <c r="R36" i="1"/>
  <c r="L21" i="1"/>
  <c r="R7" i="1"/>
  <c r="R35" i="1"/>
  <c r="R25" i="1"/>
  <c r="R60" i="1"/>
  <c r="R8" i="1"/>
  <c r="L30" i="1"/>
  <c r="L20" i="1"/>
  <c r="R34" i="1"/>
  <c r="R56" i="1"/>
  <c r="R16" i="1"/>
  <c r="L29" i="1"/>
  <c r="L19" i="1"/>
  <c r="R24" i="1"/>
  <c r="R15" i="1"/>
  <c r="M63" i="1" l="1"/>
  <c r="G63" i="1"/>
  <c r="G64" i="1" l="1"/>
</calcChain>
</file>

<file path=xl/sharedStrings.xml><?xml version="1.0" encoding="utf-8"?>
<sst xmlns="http://schemas.openxmlformats.org/spreadsheetml/2006/main" count="135" uniqueCount="86">
  <si>
    <t>DƯƠNG THỊ KIM HỒNG</t>
  </si>
  <si>
    <t>STT</t>
  </si>
  <si>
    <t>TÊN</t>
  </si>
  <si>
    <t>NGÀY THAM GIA BHXH</t>
  </si>
  <si>
    <t>MỨC LƯƠNG ĐÓNG BHXH</t>
  </si>
  <si>
    <t>ĐOÀN THỊ THANH HƯƠNG</t>
  </si>
  <si>
    <t>ĐỖ MINH QUANG</t>
  </si>
  <si>
    <t>NGUYỄN THANH PHƯƠNG</t>
  </si>
  <si>
    <t>BÙI THỊ KIM DUNG</t>
  </si>
  <si>
    <t>0114084626</t>
  </si>
  <si>
    <t>0113137358</t>
  </si>
  <si>
    <t>0113025056</t>
  </si>
  <si>
    <t>NGUYỄN VĂN LÊ HOÀNG</t>
  </si>
  <si>
    <t>HUỲNH VĂN HÙNG</t>
  </si>
  <si>
    <t>HOÀNG ĐỨC THANH</t>
  </si>
  <si>
    <t>NGUYỄN HỮU PHƯỚC</t>
  </si>
  <si>
    <t>VŨ ANH TUẤN</t>
  </si>
  <si>
    <t>TRẦN HẠO NHI</t>
  </si>
  <si>
    <t>NGUYỄN VĂN ĐẠT</t>
  </si>
  <si>
    <t>NGUYỄN VĂN VINH</t>
  </si>
  <si>
    <t>NGUYỄN QUỐC THÁI</t>
  </si>
  <si>
    <t>HUỲNH THANH PHONG</t>
  </si>
  <si>
    <t>NGUYỄN THIÊN TRANG</t>
  </si>
  <si>
    <t>TRƯƠNG QUANG THANH</t>
  </si>
  <si>
    <t>TRẦN BẢO TRÂM</t>
  </si>
  <si>
    <t>TRẦN KỲ TÂM</t>
  </si>
  <si>
    <t>LÊ KIM ĐÃNG</t>
  </si>
  <si>
    <t>NGUYỄN QUỐC MINH</t>
  </si>
  <si>
    <t>NGUYỄN THIÊN THANH</t>
  </si>
  <si>
    <t>NGUYỄN HOÀNG THỰC</t>
  </si>
  <si>
    <t>TRẦN CAO HOÀNG TÂM</t>
  </si>
  <si>
    <t>PHAN TRỌNG CƯỜNG</t>
  </si>
  <si>
    <t>HOÀNG THANH HUY</t>
  </si>
  <si>
    <t>PHẠM ANH VŨ</t>
  </si>
  <si>
    <t>HỨA THỊ NGỌC THƠ</t>
  </si>
  <si>
    <t>NGUYỄN BẢO THẠCH</t>
  </si>
  <si>
    <t>ĐẶNG XUÂN NGỌC</t>
  </si>
  <si>
    <t>HÀNG MINH THƯ</t>
  </si>
  <si>
    <t>HOÀNG THỊ HOÀI NHI</t>
  </si>
  <si>
    <t>TRẦN ANH QUỲNH</t>
  </si>
  <si>
    <t>ĐẶNG THỊ XUYẾN</t>
  </si>
  <si>
    <t>PHẠM VĂN TÌNH</t>
  </si>
  <si>
    <t>TRẦN THỊ THƠM</t>
  </si>
  <si>
    <t>TRẦN THỊ HUỆ</t>
  </si>
  <si>
    <t>ĐÀO NGỌC CHÍN</t>
  </si>
  <si>
    <t>NGUYỄN VĂN THẠCH</t>
  </si>
  <si>
    <t>NGUYỄN MINH SƠN</t>
  </si>
  <si>
    <t>GIANG NGỌC KHÁNH</t>
  </si>
  <si>
    <t>PHẠM DUY KHÁNH</t>
  </si>
  <si>
    <t>NGÀY NGHỈ VIỆC</t>
  </si>
  <si>
    <t>MÃ BHXH</t>
  </si>
  <si>
    <t>0205381806</t>
  </si>
  <si>
    <t>0199025955</t>
  </si>
  <si>
    <t>0125346543</t>
  </si>
  <si>
    <t>0114104748</t>
  </si>
  <si>
    <t>Hưu trí, tử tuất
14%</t>
  </si>
  <si>
    <t>Ốm đau, thai sản</t>
  </si>
  <si>
    <t>TNLĐ,BNN</t>
  </si>
  <si>
    <t>BHTN</t>
  </si>
  <si>
    <t>BHYT</t>
  </si>
  <si>
    <t>BHXH</t>
  </si>
  <si>
    <t>DOANH NGHIỆP PHẢI NỘP (21.5%)</t>
  </si>
  <si>
    <t>NGƯỜI LAO ĐỘNG (10.5%)</t>
  </si>
  <si>
    <t>Tổng DN phải nộp</t>
  </si>
  <si>
    <t>Tổng NLĐ phải đóng (trừ vào lương)</t>
  </si>
  <si>
    <t>Còn làm việc</t>
  </si>
  <si>
    <t>TỔNG CỘNG</t>
  </si>
  <si>
    <t>TỔNG SỐ TIỀN DN PHẢI ĐÓNG VÀ ĐÓNG HỘ NGƯỜI LAO ĐỘNG</t>
  </si>
  <si>
    <t>LÝ KIM HỒ</t>
  </si>
  <si>
    <t>NGUYỄN VĂN ĐOÁN</t>
  </si>
  <si>
    <t>Đã nghỉ việc và đã làm hồ sơ nghỉ trên bhxh</t>
  </si>
  <si>
    <t>NGUYỄN THỊ LAN SY</t>
  </si>
  <si>
    <t>LÊ ĐỨC MINH</t>
  </si>
  <si>
    <t>LÊ TUẤN ANH</t>
  </si>
  <si>
    <t>TỪ HIẾU THỊNH</t>
  </si>
  <si>
    <t>0121175200</t>
  </si>
  <si>
    <t>Nghỉ từ tháng 03.2026</t>
  </si>
  <si>
    <t>Nghỉ việc từ tháng 4</t>
  </si>
  <si>
    <t>Nghỉ việc từ tháng 2/2026</t>
  </si>
  <si>
    <t>Nghỉ việc từ tháng 5/2026</t>
  </si>
  <si>
    <t>HỒ THANH NGUYỆN</t>
  </si>
  <si>
    <t>0203151451</t>
  </si>
  <si>
    <t>Tiền đóng BHXH</t>
  </si>
  <si>
    <t>Tiền đóng BHYT</t>
  </si>
  <si>
    <t>Tiền đóng bảo hiểm thất nghiệp</t>
  </si>
  <si>
    <t>Tiền đóng bảo hiểm tai nạn lao động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</si>
</sst>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0"/>
      <color rgb="FF575756"/>
      <name val="Arial"/>
      <family val="2"/>
    </font>
    <font>
      <sz val="10"/>
      <color rgb="FF0780D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  <xf numFmtId="164" fontId="2" fillId="0" borderId="0" xfId="1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 wrapText="1"/>
    </xf>
    <xf numFmtId="165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164" fontId="2" fillId="3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1" xfId="1" applyNumberFormat="1" applyFont="1" applyFill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/>
    <xf numFmtId="164" fontId="0" fillId="0" borderId="0" xfId="0" applyNumberFormat="1" applyAlignment="1">
      <alignment horizontal="center" vertical="center"/>
    </xf>
    <xf numFmtId="3" fontId="8" fillId="0" borderId="0" xfId="0" applyNumberFormat="1" applyFont="1"/>
    <xf numFmtId="164" fontId="2" fillId="3" borderId="1" xfId="1" applyNumberFormat="1" applyFont="1" applyFill="1" applyBorder="1" applyAlignment="1">
      <alignment horizontal="center" vertical="center" wrapText="1"/>
    </xf>
    <xf numFmtId="164" fontId="0" fillId="5" borderId="1" xfId="1" applyNumberFormat="1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/>
    </xf>
    <xf numFmtId="3" fontId="3" fillId="3" borderId="1" xfId="1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3" fontId="6" fillId="2" borderId="1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CB92-6335-4B88-B7A7-971A1049B7C9}">
  <dimension ref="A3:S85"/>
  <sheetViews>
    <sheetView tabSelected="1" zoomScaleNormal="100" workbookViewId="0">
      <pane xSplit="5" ySplit="6" topLeftCell="F28" activePane="bottomRight" state="frozen"/>
      <selection pane="topRight" activeCell="F1" sqref="F1"/>
      <selection pane="bottomLeft" activeCell="A7" sqref="A7"/>
      <selection pane="bottomRight" activeCell="B46" sqref="B46"/>
    </sheetView>
  </sheetViews>
  <sheetFormatPr defaultRowHeight="15" x14ac:dyDescent="0.25"/>
  <cols>
    <col min="1" max="1" width="4" style="1" bestFit="1" customWidth="1"/>
    <col min="2" max="2" width="31.28515625" style="30" customWidth="1"/>
    <col min="3" max="3" width="11" style="1" bestFit="1" customWidth="1"/>
    <col min="4" max="4" width="20.85546875" style="1" bestFit="1" customWidth="1"/>
    <col min="5" max="5" width="25" style="1" bestFit="1" customWidth="1"/>
    <col min="6" max="6" width="24" style="2" bestFit="1" customWidth="1"/>
    <col min="7" max="7" width="15.42578125" style="2" bestFit="1" customWidth="1"/>
    <col min="8" max="8" width="13.85546875" style="2" bestFit="1" customWidth="1"/>
    <col min="9" max="9" width="16.140625" style="2" bestFit="1" customWidth="1"/>
    <col min="10" max="10" width="9" style="2" bestFit="1" customWidth="1"/>
    <col min="11" max="11" width="9.7109375" style="2" bestFit="1" customWidth="1"/>
    <col min="12" max="12" width="18.28515625" style="3" bestFit="1" customWidth="1"/>
    <col min="13" max="13" width="13" style="2" bestFit="1" customWidth="1"/>
    <col min="14" max="14" width="13.7109375" style="2" bestFit="1" customWidth="1"/>
    <col min="15" max="15" width="16.140625" style="2" bestFit="1" customWidth="1"/>
    <col min="16" max="17" width="9" style="2" bestFit="1" customWidth="1"/>
    <col min="18" max="18" width="33.42578125" style="3" bestFit="1" customWidth="1"/>
    <col min="19" max="19" width="24.28515625" style="1" bestFit="1" customWidth="1"/>
    <col min="20" max="16384" width="9.140625" style="1"/>
  </cols>
  <sheetData>
    <row r="3" spans="1:19" x14ac:dyDescent="0.25">
      <c r="A3" s="45" t="s">
        <v>1</v>
      </c>
      <c r="B3" s="46" t="s">
        <v>2</v>
      </c>
      <c r="C3" s="45" t="s">
        <v>50</v>
      </c>
      <c r="D3" s="45" t="s">
        <v>3</v>
      </c>
      <c r="E3" s="45" t="s">
        <v>49</v>
      </c>
      <c r="F3" s="45" t="s">
        <v>4</v>
      </c>
      <c r="G3" s="39" t="s">
        <v>61</v>
      </c>
      <c r="H3" s="39"/>
      <c r="I3" s="39"/>
      <c r="J3" s="39"/>
      <c r="K3" s="39"/>
      <c r="L3" s="39"/>
      <c r="M3" s="39" t="s">
        <v>62</v>
      </c>
      <c r="N3" s="39"/>
      <c r="O3" s="39"/>
      <c r="P3" s="39"/>
      <c r="Q3" s="39"/>
      <c r="R3" s="39"/>
    </row>
    <row r="4" spans="1:19" x14ac:dyDescent="0.25">
      <c r="A4" s="45"/>
      <c r="B4" s="46"/>
      <c r="C4" s="45"/>
      <c r="D4" s="45"/>
      <c r="E4" s="45"/>
      <c r="F4" s="45"/>
      <c r="G4" s="40" t="s">
        <v>60</v>
      </c>
      <c r="H4" s="40"/>
      <c r="I4" s="40"/>
      <c r="J4" s="40" t="s">
        <v>58</v>
      </c>
      <c r="K4" s="40" t="s">
        <v>59</v>
      </c>
      <c r="L4" s="48" t="s">
        <v>63</v>
      </c>
      <c r="M4" s="40" t="s">
        <v>60</v>
      </c>
      <c r="N4" s="40"/>
      <c r="O4" s="40"/>
      <c r="P4" s="40" t="s">
        <v>58</v>
      </c>
      <c r="Q4" s="40" t="s">
        <v>59</v>
      </c>
      <c r="R4" s="38" t="s">
        <v>64</v>
      </c>
    </row>
    <row r="5" spans="1:19" ht="45" x14ac:dyDescent="0.25">
      <c r="A5" s="45"/>
      <c r="B5" s="46"/>
      <c r="C5" s="45"/>
      <c r="D5" s="45"/>
      <c r="E5" s="45"/>
      <c r="F5" s="45"/>
      <c r="G5" s="6" t="s">
        <v>55</v>
      </c>
      <c r="H5" s="6" t="s">
        <v>56</v>
      </c>
      <c r="I5" s="5" t="s">
        <v>57</v>
      </c>
      <c r="J5" s="40"/>
      <c r="K5" s="40"/>
      <c r="L5" s="48"/>
      <c r="M5" s="6" t="s">
        <v>55</v>
      </c>
      <c r="N5" s="6" t="s">
        <v>56</v>
      </c>
      <c r="O5" s="5" t="s">
        <v>57</v>
      </c>
      <c r="P5" s="40"/>
      <c r="Q5" s="40"/>
      <c r="R5" s="38"/>
    </row>
    <row r="6" spans="1:19" x14ac:dyDescent="0.25">
      <c r="A6" s="45"/>
      <c r="B6" s="46"/>
      <c r="C6" s="45"/>
      <c r="D6" s="45"/>
      <c r="E6" s="45"/>
      <c r="F6" s="45"/>
      <c r="G6" s="7">
        <v>0.14000000000000001</v>
      </c>
      <c r="H6" s="7">
        <v>0.03</v>
      </c>
      <c r="I6" s="7">
        <v>5.0000000000000001E-3</v>
      </c>
      <c r="J6" s="7">
        <v>0.01</v>
      </c>
      <c r="K6" s="7">
        <v>0.03</v>
      </c>
      <c r="L6" s="48"/>
      <c r="M6" s="7">
        <v>0.08</v>
      </c>
      <c r="N6" s="7"/>
      <c r="O6" s="7"/>
      <c r="P6" s="7">
        <v>0.01</v>
      </c>
      <c r="Q6" s="7">
        <v>1.4999999999999999E-2</v>
      </c>
      <c r="R6" s="38"/>
    </row>
    <row r="7" spans="1:19" x14ac:dyDescent="0.25">
      <c r="A7" s="4">
        <f>ROW()-6</f>
        <v>1</v>
      </c>
      <c r="B7" s="26" t="s">
        <v>0</v>
      </c>
      <c r="C7" s="4">
        <v>7912264575</v>
      </c>
      <c r="D7" s="8">
        <v>45962</v>
      </c>
      <c r="E7" s="10" t="s">
        <v>65</v>
      </c>
      <c r="F7" s="5">
        <v>8000000</v>
      </c>
      <c r="G7" s="5">
        <f>F7*$G$6</f>
        <v>1120000</v>
      </c>
      <c r="H7" s="5">
        <f>F7*$H$6</f>
        <v>240000</v>
      </c>
      <c r="I7" s="5">
        <f>F7*$I$6</f>
        <v>40000</v>
      </c>
      <c r="J7" s="5">
        <f t="shared" ref="J7:J30" si="0">F7*$J$6</f>
        <v>80000</v>
      </c>
      <c r="K7" s="5">
        <f>F7*$K$6</f>
        <v>240000</v>
      </c>
      <c r="L7" s="13">
        <f t="shared" ref="L7:L43" si="1">SUM(G7:K7)</f>
        <v>1720000</v>
      </c>
      <c r="M7" s="5">
        <f>F7*$M$6</f>
        <v>640000</v>
      </c>
      <c r="N7" s="5">
        <f>F7*$N$6</f>
        <v>0</v>
      </c>
      <c r="O7" s="5">
        <f>F7*$O$6</f>
        <v>0</v>
      </c>
      <c r="P7" s="5">
        <f>F7*$P$6</f>
        <v>80000</v>
      </c>
      <c r="Q7" s="5">
        <f>F7*$Q$6</f>
        <v>120000</v>
      </c>
      <c r="R7" s="12">
        <f>SUM(M7:Q7)</f>
        <v>840000</v>
      </c>
      <c r="S7"/>
    </row>
    <row r="8" spans="1:19" x14ac:dyDescent="0.25">
      <c r="A8" s="4">
        <f t="shared" ref="A8:A62" si="2">ROW()-6</f>
        <v>2</v>
      </c>
      <c r="B8" s="26" t="s">
        <v>5</v>
      </c>
      <c r="C8" s="4">
        <v>7908514648</v>
      </c>
      <c r="D8" s="8">
        <v>45962</v>
      </c>
      <c r="E8" s="10" t="s">
        <v>65</v>
      </c>
      <c r="F8" s="5">
        <v>10000000</v>
      </c>
      <c r="G8" s="5">
        <f t="shared" ref="G8:G43" si="3">F8*$G$6</f>
        <v>1400000.0000000002</v>
      </c>
      <c r="H8" s="5">
        <f t="shared" ref="H8:H43" si="4">F8*$H$6</f>
        <v>300000</v>
      </c>
      <c r="I8" s="5">
        <f t="shared" ref="I8:I43" si="5">F8*$I$6</f>
        <v>50000</v>
      </c>
      <c r="J8" s="5">
        <f t="shared" si="0"/>
        <v>100000</v>
      </c>
      <c r="K8" s="5">
        <f t="shared" ref="K8:K43" si="6">F8*$K$6</f>
        <v>300000</v>
      </c>
      <c r="L8" s="13">
        <f t="shared" si="1"/>
        <v>2150000</v>
      </c>
      <c r="M8" s="5">
        <f t="shared" ref="M8:M43" si="7">F8*$M$6</f>
        <v>800000</v>
      </c>
      <c r="N8" s="5">
        <f t="shared" ref="N8:N43" si="8">F8*$N$6</f>
        <v>0</v>
      </c>
      <c r="O8" s="5">
        <f t="shared" ref="O8:O43" si="9">F8*$O$6</f>
        <v>0</v>
      </c>
      <c r="P8" s="5">
        <f t="shared" ref="P8:P43" si="10">F8*$P$6</f>
        <v>100000</v>
      </c>
      <c r="Q8" s="5">
        <f t="shared" ref="Q8:Q43" si="11">F8*$Q$6</f>
        <v>150000</v>
      </c>
      <c r="R8" s="12">
        <f t="shared" ref="R8:R43" si="12">SUM(M8:Q8)</f>
        <v>1050000</v>
      </c>
      <c r="S8"/>
    </row>
    <row r="9" spans="1:19" x14ac:dyDescent="0.25">
      <c r="A9" s="4">
        <f t="shared" si="2"/>
        <v>3</v>
      </c>
      <c r="B9" s="26" t="s">
        <v>12</v>
      </c>
      <c r="C9" s="4">
        <v>7716003517</v>
      </c>
      <c r="D9" s="8">
        <v>45901</v>
      </c>
      <c r="E9" s="10" t="s">
        <v>65</v>
      </c>
      <c r="F9" s="5">
        <v>18000000</v>
      </c>
      <c r="G9" s="5">
        <f t="shared" si="3"/>
        <v>2520000.0000000005</v>
      </c>
      <c r="H9" s="5">
        <f t="shared" si="4"/>
        <v>540000</v>
      </c>
      <c r="I9" s="5">
        <f t="shared" si="5"/>
        <v>90000</v>
      </c>
      <c r="J9" s="5">
        <f t="shared" si="0"/>
        <v>180000</v>
      </c>
      <c r="K9" s="5">
        <f t="shared" si="6"/>
        <v>540000</v>
      </c>
      <c r="L9" s="13">
        <f t="shared" si="1"/>
        <v>3870000.0000000005</v>
      </c>
      <c r="M9" s="5">
        <f t="shared" si="7"/>
        <v>1440000</v>
      </c>
      <c r="N9" s="5">
        <f t="shared" si="8"/>
        <v>0</v>
      </c>
      <c r="O9" s="5">
        <f t="shared" si="9"/>
        <v>0</v>
      </c>
      <c r="P9" s="5">
        <f t="shared" si="10"/>
        <v>180000</v>
      </c>
      <c r="Q9" s="5">
        <f t="shared" si="11"/>
        <v>270000</v>
      </c>
      <c r="R9" s="12">
        <f t="shared" si="12"/>
        <v>1890000</v>
      </c>
      <c r="S9"/>
    </row>
    <row r="10" spans="1:19" x14ac:dyDescent="0.25">
      <c r="A10" s="4">
        <f t="shared" si="2"/>
        <v>4</v>
      </c>
      <c r="B10" s="26" t="s">
        <v>13</v>
      </c>
      <c r="C10" s="4">
        <v>7908054311</v>
      </c>
      <c r="D10" s="8">
        <v>45931</v>
      </c>
      <c r="E10" s="10" t="s">
        <v>65</v>
      </c>
      <c r="F10" s="5">
        <v>17000000</v>
      </c>
      <c r="G10" s="5">
        <f t="shared" si="3"/>
        <v>2380000</v>
      </c>
      <c r="H10" s="5">
        <f t="shared" si="4"/>
        <v>510000</v>
      </c>
      <c r="I10" s="5">
        <f t="shared" si="5"/>
        <v>85000</v>
      </c>
      <c r="J10" s="5">
        <f t="shared" si="0"/>
        <v>170000</v>
      </c>
      <c r="K10" s="5">
        <f t="shared" si="6"/>
        <v>510000</v>
      </c>
      <c r="L10" s="13">
        <f t="shared" si="1"/>
        <v>3655000</v>
      </c>
      <c r="M10" s="5">
        <f t="shared" si="7"/>
        <v>1360000</v>
      </c>
      <c r="N10" s="5">
        <f t="shared" si="8"/>
        <v>0</v>
      </c>
      <c r="O10" s="5">
        <f t="shared" si="9"/>
        <v>0</v>
      </c>
      <c r="P10" s="5">
        <f t="shared" si="10"/>
        <v>170000</v>
      </c>
      <c r="Q10" s="5">
        <f t="shared" si="11"/>
        <v>255000</v>
      </c>
      <c r="R10" s="12">
        <f t="shared" si="12"/>
        <v>1785000</v>
      </c>
      <c r="S10"/>
    </row>
    <row r="11" spans="1:19" x14ac:dyDescent="0.25">
      <c r="A11" s="4">
        <f t="shared" si="2"/>
        <v>5</v>
      </c>
      <c r="B11" s="26" t="s">
        <v>6</v>
      </c>
      <c r="C11" s="4">
        <v>113048106</v>
      </c>
      <c r="D11" s="8">
        <v>45894</v>
      </c>
      <c r="E11" s="10" t="s">
        <v>65</v>
      </c>
      <c r="F11" s="5">
        <v>6276400</v>
      </c>
      <c r="G11" s="5">
        <f t="shared" si="3"/>
        <v>878696.00000000012</v>
      </c>
      <c r="H11" s="5">
        <f t="shared" si="4"/>
        <v>188292</v>
      </c>
      <c r="I11" s="5">
        <f t="shared" si="5"/>
        <v>31382</v>
      </c>
      <c r="J11" s="5">
        <f t="shared" si="0"/>
        <v>62764</v>
      </c>
      <c r="K11" s="5">
        <f t="shared" si="6"/>
        <v>188292</v>
      </c>
      <c r="L11" s="13">
        <f t="shared" si="1"/>
        <v>1349426</v>
      </c>
      <c r="M11" s="5">
        <f t="shared" si="7"/>
        <v>502112</v>
      </c>
      <c r="N11" s="5">
        <f t="shared" si="8"/>
        <v>0</v>
      </c>
      <c r="O11" s="5">
        <f t="shared" si="9"/>
        <v>0</v>
      </c>
      <c r="P11" s="5">
        <f t="shared" si="10"/>
        <v>62764</v>
      </c>
      <c r="Q11" s="5">
        <f t="shared" si="11"/>
        <v>94146</v>
      </c>
      <c r="R11" s="12">
        <f t="shared" si="12"/>
        <v>659022</v>
      </c>
      <c r="S11"/>
    </row>
    <row r="12" spans="1:19" x14ac:dyDescent="0.25">
      <c r="A12" s="4">
        <v>6</v>
      </c>
      <c r="B12" s="26" t="s">
        <v>8</v>
      </c>
      <c r="C12" s="4">
        <v>7908401987</v>
      </c>
      <c r="D12" s="8">
        <v>45894</v>
      </c>
      <c r="E12" s="10" t="s">
        <v>65</v>
      </c>
      <c r="F12" s="5">
        <v>20384000</v>
      </c>
      <c r="G12" s="5">
        <f t="shared" si="3"/>
        <v>2853760.0000000005</v>
      </c>
      <c r="H12" s="5">
        <f t="shared" si="4"/>
        <v>611520</v>
      </c>
      <c r="I12" s="5">
        <f t="shared" si="5"/>
        <v>101920</v>
      </c>
      <c r="J12" s="5">
        <f t="shared" si="0"/>
        <v>203840</v>
      </c>
      <c r="K12" s="5">
        <f t="shared" si="6"/>
        <v>611520</v>
      </c>
      <c r="L12" s="13">
        <f t="shared" si="1"/>
        <v>4382560</v>
      </c>
      <c r="M12" s="5">
        <f t="shared" si="7"/>
        <v>1630720</v>
      </c>
      <c r="N12" s="5">
        <f t="shared" si="8"/>
        <v>0</v>
      </c>
      <c r="O12" s="5">
        <f t="shared" si="9"/>
        <v>0</v>
      </c>
      <c r="P12" s="5">
        <f t="shared" si="10"/>
        <v>203840</v>
      </c>
      <c r="Q12" s="5">
        <f t="shared" si="11"/>
        <v>305760</v>
      </c>
      <c r="R12" s="12">
        <f t="shared" si="12"/>
        <v>2140320</v>
      </c>
      <c r="S12"/>
    </row>
    <row r="13" spans="1:19" x14ac:dyDescent="0.25">
      <c r="A13" s="4">
        <v>7</v>
      </c>
      <c r="B13" s="26" t="s">
        <v>14</v>
      </c>
      <c r="C13" s="4">
        <v>7915042737</v>
      </c>
      <c r="D13" s="8">
        <v>45839</v>
      </c>
      <c r="E13" s="10" t="s">
        <v>65</v>
      </c>
      <c r="F13" s="5">
        <v>5746000</v>
      </c>
      <c r="G13" s="5">
        <f t="shared" si="3"/>
        <v>804440.00000000012</v>
      </c>
      <c r="H13" s="5">
        <f t="shared" si="4"/>
        <v>172380</v>
      </c>
      <c r="I13" s="5">
        <f t="shared" si="5"/>
        <v>28730</v>
      </c>
      <c r="J13" s="5">
        <f t="shared" si="0"/>
        <v>57460</v>
      </c>
      <c r="K13" s="5">
        <f t="shared" si="6"/>
        <v>172380</v>
      </c>
      <c r="L13" s="13">
        <f t="shared" si="1"/>
        <v>1235390</v>
      </c>
      <c r="M13" s="5">
        <f t="shared" si="7"/>
        <v>459680</v>
      </c>
      <c r="N13" s="5">
        <f t="shared" si="8"/>
        <v>0</v>
      </c>
      <c r="O13" s="5">
        <f t="shared" si="9"/>
        <v>0</v>
      </c>
      <c r="P13" s="5">
        <f t="shared" si="10"/>
        <v>57460</v>
      </c>
      <c r="Q13" s="5">
        <f t="shared" si="11"/>
        <v>86190</v>
      </c>
      <c r="R13" s="12">
        <f t="shared" si="12"/>
        <v>603330</v>
      </c>
      <c r="S13"/>
    </row>
    <row r="14" spans="1:19" x14ac:dyDescent="0.25">
      <c r="A14" s="4">
        <f t="shared" si="2"/>
        <v>8</v>
      </c>
      <c r="B14" s="26" t="s">
        <v>15</v>
      </c>
      <c r="C14" s="4">
        <v>5120992825</v>
      </c>
      <c r="D14" s="8">
        <v>45839</v>
      </c>
      <c r="E14" s="10" t="s">
        <v>65</v>
      </c>
      <c r="F14" s="5">
        <v>5746000</v>
      </c>
      <c r="G14" s="5">
        <f t="shared" si="3"/>
        <v>804440.00000000012</v>
      </c>
      <c r="H14" s="5">
        <f t="shared" si="4"/>
        <v>172380</v>
      </c>
      <c r="I14" s="5">
        <f t="shared" si="5"/>
        <v>28730</v>
      </c>
      <c r="J14" s="5">
        <f t="shared" si="0"/>
        <v>57460</v>
      </c>
      <c r="K14" s="5">
        <f t="shared" si="6"/>
        <v>172380</v>
      </c>
      <c r="L14" s="13">
        <f t="shared" si="1"/>
        <v>1235390</v>
      </c>
      <c r="M14" s="5">
        <f t="shared" si="7"/>
        <v>459680</v>
      </c>
      <c r="N14" s="5">
        <f t="shared" si="8"/>
        <v>0</v>
      </c>
      <c r="O14" s="5">
        <f t="shared" si="9"/>
        <v>0</v>
      </c>
      <c r="P14" s="5">
        <f t="shared" si="10"/>
        <v>57460</v>
      </c>
      <c r="Q14" s="5">
        <f t="shared" si="11"/>
        <v>86190</v>
      </c>
      <c r="R14" s="12">
        <f t="shared" si="12"/>
        <v>603330</v>
      </c>
      <c r="S14"/>
    </row>
    <row r="15" spans="1:19" x14ac:dyDescent="0.25">
      <c r="A15" s="4">
        <f t="shared" si="2"/>
        <v>9</v>
      </c>
      <c r="B15" s="26" t="s">
        <v>16</v>
      </c>
      <c r="C15" s="4">
        <v>112231536</v>
      </c>
      <c r="D15" s="8">
        <v>45809</v>
      </c>
      <c r="E15" s="10" t="s">
        <v>65</v>
      </c>
      <c r="F15" s="5">
        <v>6276400</v>
      </c>
      <c r="G15" s="5">
        <f t="shared" si="3"/>
        <v>878696.00000000012</v>
      </c>
      <c r="H15" s="5">
        <f t="shared" si="4"/>
        <v>188292</v>
      </c>
      <c r="I15" s="5">
        <f t="shared" si="5"/>
        <v>31382</v>
      </c>
      <c r="J15" s="5">
        <f t="shared" si="0"/>
        <v>62764</v>
      </c>
      <c r="K15" s="5">
        <f t="shared" si="6"/>
        <v>188292</v>
      </c>
      <c r="L15" s="13">
        <f t="shared" si="1"/>
        <v>1349426</v>
      </c>
      <c r="M15" s="5">
        <f t="shared" si="7"/>
        <v>502112</v>
      </c>
      <c r="N15" s="5">
        <f t="shared" si="8"/>
        <v>0</v>
      </c>
      <c r="O15" s="5">
        <f t="shared" si="9"/>
        <v>0</v>
      </c>
      <c r="P15" s="5">
        <f t="shared" si="10"/>
        <v>62764</v>
      </c>
      <c r="Q15" s="5">
        <f t="shared" si="11"/>
        <v>94146</v>
      </c>
      <c r="R15" s="12">
        <f t="shared" si="12"/>
        <v>659022</v>
      </c>
      <c r="S15"/>
    </row>
    <row r="16" spans="1:19" x14ac:dyDescent="0.25">
      <c r="A16" s="4">
        <f t="shared" si="2"/>
        <v>10</v>
      </c>
      <c r="B16" s="26" t="s">
        <v>17</v>
      </c>
      <c r="C16" s="4">
        <v>7932534578</v>
      </c>
      <c r="D16" s="8">
        <v>45717</v>
      </c>
      <c r="E16" s="10" t="s">
        <v>65</v>
      </c>
      <c r="F16" s="5">
        <v>6588400</v>
      </c>
      <c r="G16" s="5">
        <f t="shared" si="3"/>
        <v>922376.00000000012</v>
      </c>
      <c r="H16" s="5">
        <f t="shared" si="4"/>
        <v>197652</v>
      </c>
      <c r="I16" s="5">
        <f t="shared" si="5"/>
        <v>32942</v>
      </c>
      <c r="J16" s="5">
        <f t="shared" si="0"/>
        <v>65884</v>
      </c>
      <c r="K16" s="5">
        <f t="shared" si="6"/>
        <v>197652</v>
      </c>
      <c r="L16" s="13">
        <f t="shared" si="1"/>
        <v>1416506</v>
      </c>
      <c r="M16" s="5">
        <f t="shared" si="7"/>
        <v>527072</v>
      </c>
      <c r="N16" s="5">
        <f t="shared" si="8"/>
        <v>0</v>
      </c>
      <c r="O16" s="5">
        <f t="shared" si="9"/>
        <v>0</v>
      </c>
      <c r="P16" s="5">
        <f t="shared" si="10"/>
        <v>65884</v>
      </c>
      <c r="Q16" s="5">
        <f t="shared" si="11"/>
        <v>98826</v>
      </c>
      <c r="R16" s="12">
        <f t="shared" si="12"/>
        <v>691782</v>
      </c>
      <c r="S16"/>
    </row>
    <row r="17" spans="1:19" x14ac:dyDescent="0.25">
      <c r="A17" s="4">
        <f t="shared" si="2"/>
        <v>11</v>
      </c>
      <c r="B17" s="26" t="s">
        <v>20</v>
      </c>
      <c r="C17" s="4">
        <v>7916461361</v>
      </c>
      <c r="D17" s="8">
        <v>45658</v>
      </c>
      <c r="E17" s="10" t="s">
        <v>65</v>
      </c>
      <c r="F17" s="5">
        <v>6276400</v>
      </c>
      <c r="G17" s="5">
        <f t="shared" si="3"/>
        <v>878696.00000000012</v>
      </c>
      <c r="H17" s="5">
        <f t="shared" si="4"/>
        <v>188292</v>
      </c>
      <c r="I17" s="5">
        <f t="shared" si="5"/>
        <v>31382</v>
      </c>
      <c r="J17" s="5">
        <f t="shared" si="0"/>
        <v>62764</v>
      </c>
      <c r="K17" s="5">
        <f t="shared" si="6"/>
        <v>188292</v>
      </c>
      <c r="L17" s="13">
        <f t="shared" si="1"/>
        <v>1349426</v>
      </c>
      <c r="M17" s="5">
        <f t="shared" si="7"/>
        <v>502112</v>
      </c>
      <c r="N17" s="5">
        <f t="shared" si="8"/>
        <v>0</v>
      </c>
      <c r="O17" s="5">
        <f t="shared" si="9"/>
        <v>0</v>
      </c>
      <c r="P17" s="5">
        <f t="shared" si="10"/>
        <v>62764</v>
      </c>
      <c r="Q17" s="5">
        <f t="shared" si="11"/>
        <v>94146</v>
      </c>
      <c r="R17" s="12">
        <f t="shared" si="12"/>
        <v>659022</v>
      </c>
      <c r="S17"/>
    </row>
    <row r="18" spans="1:19" x14ac:dyDescent="0.25">
      <c r="A18" s="4">
        <f t="shared" si="2"/>
        <v>12</v>
      </c>
      <c r="B18" s="26" t="s">
        <v>21</v>
      </c>
      <c r="C18" s="4">
        <v>8224120937</v>
      </c>
      <c r="D18" s="8">
        <v>45383</v>
      </c>
      <c r="E18" s="10" t="s">
        <v>65</v>
      </c>
      <c r="F18" s="5">
        <v>5746000</v>
      </c>
      <c r="G18" s="5">
        <f t="shared" si="3"/>
        <v>804440.00000000012</v>
      </c>
      <c r="H18" s="5">
        <f t="shared" si="4"/>
        <v>172380</v>
      </c>
      <c r="I18" s="5">
        <f t="shared" si="5"/>
        <v>28730</v>
      </c>
      <c r="J18" s="5">
        <f t="shared" si="0"/>
        <v>57460</v>
      </c>
      <c r="K18" s="5">
        <f t="shared" si="6"/>
        <v>172380</v>
      </c>
      <c r="L18" s="13">
        <f t="shared" si="1"/>
        <v>1235390</v>
      </c>
      <c r="M18" s="5">
        <f t="shared" si="7"/>
        <v>459680</v>
      </c>
      <c r="N18" s="5">
        <f t="shared" si="8"/>
        <v>0</v>
      </c>
      <c r="O18" s="5">
        <f t="shared" si="9"/>
        <v>0</v>
      </c>
      <c r="P18" s="5">
        <f t="shared" si="10"/>
        <v>57460</v>
      </c>
      <c r="Q18" s="5">
        <f t="shared" si="11"/>
        <v>86190</v>
      </c>
      <c r="R18" s="12">
        <f t="shared" si="12"/>
        <v>603330</v>
      </c>
      <c r="S18"/>
    </row>
    <row r="19" spans="1:19" x14ac:dyDescent="0.25">
      <c r="A19" s="4">
        <f t="shared" si="2"/>
        <v>13</v>
      </c>
      <c r="B19" s="26" t="s">
        <v>22</v>
      </c>
      <c r="C19" s="4">
        <v>7936557452</v>
      </c>
      <c r="D19" s="8">
        <v>45139</v>
      </c>
      <c r="E19" s="10" t="s">
        <v>65</v>
      </c>
      <c r="F19" s="5">
        <v>6588400</v>
      </c>
      <c r="G19" s="5">
        <f t="shared" si="3"/>
        <v>922376.00000000012</v>
      </c>
      <c r="H19" s="5">
        <f t="shared" si="4"/>
        <v>197652</v>
      </c>
      <c r="I19" s="5">
        <f t="shared" si="5"/>
        <v>32942</v>
      </c>
      <c r="J19" s="5">
        <f t="shared" si="0"/>
        <v>65884</v>
      </c>
      <c r="K19" s="5">
        <f t="shared" si="6"/>
        <v>197652</v>
      </c>
      <c r="L19" s="13">
        <f t="shared" si="1"/>
        <v>1416506</v>
      </c>
      <c r="M19" s="5">
        <f t="shared" si="7"/>
        <v>527072</v>
      </c>
      <c r="N19" s="5">
        <f t="shared" si="8"/>
        <v>0</v>
      </c>
      <c r="O19" s="5">
        <f t="shared" si="9"/>
        <v>0</v>
      </c>
      <c r="P19" s="5">
        <f t="shared" si="10"/>
        <v>65884</v>
      </c>
      <c r="Q19" s="5">
        <f t="shared" si="11"/>
        <v>98826</v>
      </c>
      <c r="R19" s="12">
        <f t="shared" si="12"/>
        <v>691782</v>
      </c>
      <c r="S19"/>
    </row>
    <row r="20" spans="1:19" x14ac:dyDescent="0.25">
      <c r="A20" s="4">
        <f t="shared" si="2"/>
        <v>14</v>
      </c>
      <c r="B20" s="26" t="s">
        <v>23</v>
      </c>
      <c r="C20" s="4">
        <v>7932976345</v>
      </c>
      <c r="D20" s="4"/>
      <c r="E20" s="10" t="s">
        <v>65</v>
      </c>
      <c r="F20" s="5">
        <v>6588400</v>
      </c>
      <c r="G20" s="5">
        <f t="shared" si="3"/>
        <v>922376.00000000012</v>
      </c>
      <c r="H20" s="5">
        <f t="shared" si="4"/>
        <v>197652</v>
      </c>
      <c r="I20" s="5">
        <f t="shared" si="5"/>
        <v>32942</v>
      </c>
      <c r="J20" s="5">
        <f t="shared" si="0"/>
        <v>65884</v>
      </c>
      <c r="K20" s="5">
        <f t="shared" si="6"/>
        <v>197652</v>
      </c>
      <c r="L20" s="13">
        <f t="shared" si="1"/>
        <v>1416506</v>
      </c>
      <c r="M20" s="5">
        <f t="shared" si="7"/>
        <v>527072</v>
      </c>
      <c r="N20" s="5">
        <f t="shared" si="8"/>
        <v>0</v>
      </c>
      <c r="O20" s="5">
        <f t="shared" si="9"/>
        <v>0</v>
      </c>
      <c r="P20" s="5">
        <f t="shared" si="10"/>
        <v>65884</v>
      </c>
      <c r="Q20" s="5">
        <f t="shared" si="11"/>
        <v>98826</v>
      </c>
      <c r="R20" s="12">
        <f t="shared" si="12"/>
        <v>691782</v>
      </c>
      <c r="S20"/>
    </row>
    <row r="21" spans="1:19" x14ac:dyDescent="0.25">
      <c r="A21" s="4">
        <f t="shared" si="2"/>
        <v>15</v>
      </c>
      <c r="B21" s="26" t="s">
        <v>24</v>
      </c>
      <c r="C21" s="4">
        <v>7931806222</v>
      </c>
      <c r="D21" s="4"/>
      <c r="E21" s="10" t="s">
        <v>65</v>
      </c>
      <c r="F21" s="5">
        <v>6276400</v>
      </c>
      <c r="G21" s="5">
        <f t="shared" si="3"/>
        <v>878696.00000000012</v>
      </c>
      <c r="H21" s="5">
        <f t="shared" si="4"/>
        <v>188292</v>
      </c>
      <c r="I21" s="5">
        <f t="shared" si="5"/>
        <v>31382</v>
      </c>
      <c r="J21" s="5">
        <f t="shared" si="0"/>
        <v>62764</v>
      </c>
      <c r="K21" s="5">
        <f t="shared" si="6"/>
        <v>188292</v>
      </c>
      <c r="L21" s="13">
        <f t="shared" si="1"/>
        <v>1349426</v>
      </c>
      <c r="M21" s="5">
        <f t="shared" si="7"/>
        <v>502112</v>
      </c>
      <c r="N21" s="5">
        <f t="shared" si="8"/>
        <v>0</v>
      </c>
      <c r="O21" s="5">
        <f t="shared" si="9"/>
        <v>0</v>
      </c>
      <c r="P21" s="5">
        <f t="shared" si="10"/>
        <v>62764</v>
      </c>
      <c r="Q21" s="5">
        <f t="shared" si="11"/>
        <v>94146</v>
      </c>
      <c r="R21" s="12">
        <f t="shared" si="12"/>
        <v>659022</v>
      </c>
      <c r="S21"/>
    </row>
    <row r="22" spans="1:19" x14ac:dyDescent="0.25">
      <c r="A22" s="4">
        <f t="shared" si="2"/>
        <v>16</v>
      </c>
      <c r="B22" s="26" t="s">
        <v>25</v>
      </c>
      <c r="C22" s="4">
        <v>7931578098</v>
      </c>
      <c r="D22" s="4"/>
      <c r="E22" s="10" t="s">
        <v>65</v>
      </c>
      <c r="F22" s="5">
        <v>6276400</v>
      </c>
      <c r="G22" s="5">
        <f t="shared" si="3"/>
        <v>878696.00000000012</v>
      </c>
      <c r="H22" s="5">
        <f t="shared" si="4"/>
        <v>188292</v>
      </c>
      <c r="I22" s="5">
        <f t="shared" si="5"/>
        <v>31382</v>
      </c>
      <c r="J22" s="5">
        <f t="shared" si="0"/>
        <v>62764</v>
      </c>
      <c r="K22" s="5">
        <f t="shared" si="6"/>
        <v>188292</v>
      </c>
      <c r="L22" s="13">
        <f t="shared" si="1"/>
        <v>1349426</v>
      </c>
      <c r="M22" s="5">
        <f t="shared" si="7"/>
        <v>502112</v>
      </c>
      <c r="N22" s="5">
        <f t="shared" si="8"/>
        <v>0</v>
      </c>
      <c r="O22" s="5">
        <f t="shared" si="9"/>
        <v>0</v>
      </c>
      <c r="P22" s="5">
        <f t="shared" si="10"/>
        <v>62764</v>
      </c>
      <c r="Q22" s="5">
        <f t="shared" si="11"/>
        <v>94146</v>
      </c>
      <c r="R22" s="12">
        <f t="shared" si="12"/>
        <v>659022</v>
      </c>
      <c r="S22"/>
    </row>
    <row r="23" spans="1:19" x14ac:dyDescent="0.25">
      <c r="A23" s="4">
        <f t="shared" si="2"/>
        <v>17</v>
      </c>
      <c r="B23" s="26" t="s">
        <v>26</v>
      </c>
      <c r="C23" s="4">
        <v>7931332022</v>
      </c>
      <c r="D23" s="4"/>
      <c r="E23" s="10" t="s">
        <v>65</v>
      </c>
      <c r="F23" s="5">
        <v>5746000</v>
      </c>
      <c r="G23" s="5">
        <f t="shared" si="3"/>
        <v>804440.00000000012</v>
      </c>
      <c r="H23" s="5">
        <f t="shared" si="4"/>
        <v>172380</v>
      </c>
      <c r="I23" s="5">
        <f t="shared" si="5"/>
        <v>28730</v>
      </c>
      <c r="J23" s="5">
        <f t="shared" si="0"/>
        <v>57460</v>
      </c>
      <c r="K23" s="5">
        <f t="shared" si="6"/>
        <v>172380</v>
      </c>
      <c r="L23" s="13">
        <f t="shared" si="1"/>
        <v>1235390</v>
      </c>
      <c r="M23" s="5">
        <f t="shared" si="7"/>
        <v>459680</v>
      </c>
      <c r="N23" s="5">
        <f t="shared" si="8"/>
        <v>0</v>
      </c>
      <c r="O23" s="5">
        <f t="shared" si="9"/>
        <v>0</v>
      </c>
      <c r="P23" s="5">
        <f t="shared" si="10"/>
        <v>57460</v>
      </c>
      <c r="Q23" s="5">
        <f t="shared" si="11"/>
        <v>86190</v>
      </c>
      <c r="R23" s="12">
        <f t="shared" si="12"/>
        <v>603330</v>
      </c>
      <c r="S23"/>
    </row>
    <row r="24" spans="1:19" x14ac:dyDescent="0.25">
      <c r="A24" s="4">
        <f t="shared" si="2"/>
        <v>18</v>
      </c>
      <c r="B24" s="26" t="s">
        <v>27</v>
      </c>
      <c r="C24" s="4">
        <v>7931127300</v>
      </c>
      <c r="D24" s="4"/>
      <c r="E24" s="10" t="s">
        <v>65</v>
      </c>
      <c r="F24" s="5">
        <v>5746000</v>
      </c>
      <c r="G24" s="5">
        <f t="shared" si="3"/>
        <v>804440.00000000012</v>
      </c>
      <c r="H24" s="5">
        <f t="shared" si="4"/>
        <v>172380</v>
      </c>
      <c r="I24" s="5">
        <f t="shared" si="5"/>
        <v>28730</v>
      </c>
      <c r="J24" s="5">
        <f t="shared" si="0"/>
        <v>57460</v>
      </c>
      <c r="K24" s="5">
        <f t="shared" si="6"/>
        <v>172380</v>
      </c>
      <c r="L24" s="13">
        <f t="shared" si="1"/>
        <v>1235390</v>
      </c>
      <c r="M24" s="5">
        <f t="shared" si="7"/>
        <v>459680</v>
      </c>
      <c r="N24" s="5">
        <f t="shared" si="8"/>
        <v>0</v>
      </c>
      <c r="O24" s="5">
        <f t="shared" si="9"/>
        <v>0</v>
      </c>
      <c r="P24" s="5">
        <f t="shared" si="10"/>
        <v>57460</v>
      </c>
      <c r="Q24" s="5">
        <f t="shared" si="11"/>
        <v>86190</v>
      </c>
      <c r="R24" s="12">
        <f t="shared" si="12"/>
        <v>603330</v>
      </c>
      <c r="S24"/>
    </row>
    <row r="25" spans="1:19" x14ac:dyDescent="0.25">
      <c r="A25" s="4">
        <f t="shared" si="2"/>
        <v>19</v>
      </c>
      <c r="B25" s="26" t="s">
        <v>29</v>
      </c>
      <c r="C25" s="4">
        <v>7930136508</v>
      </c>
      <c r="D25" s="4"/>
      <c r="E25" s="10" t="s">
        <v>65</v>
      </c>
      <c r="F25" s="5">
        <v>5746000</v>
      </c>
      <c r="G25" s="5">
        <f t="shared" si="3"/>
        <v>804440.00000000012</v>
      </c>
      <c r="H25" s="5">
        <f t="shared" si="4"/>
        <v>172380</v>
      </c>
      <c r="I25" s="5">
        <f t="shared" si="5"/>
        <v>28730</v>
      </c>
      <c r="J25" s="5">
        <f t="shared" si="0"/>
        <v>57460</v>
      </c>
      <c r="K25" s="5">
        <f t="shared" si="6"/>
        <v>172380</v>
      </c>
      <c r="L25" s="13">
        <f t="shared" si="1"/>
        <v>1235390</v>
      </c>
      <c r="M25" s="5">
        <f t="shared" si="7"/>
        <v>459680</v>
      </c>
      <c r="N25" s="5">
        <f t="shared" si="8"/>
        <v>0</v>
      </c>
      <c r="O25" s="5">
        <f t="shared" si="9"/>
        <v>0</v>
      </c>
      <c r="P25" s="5">
        <f t="shared" si="10"/>
        <v>57460</v>
      </c>
      <c r="Q25" s="5">
        <f t="shared" si="11"/>
        <v>86190</v>
      </c>
      <c r="R25" s="12">
        <f t="shared" si="12"/>
        <v>603330</v>
      </c>
      <c r="S25"/>
    </row>
    <row r="26" spans="1:19" x14ac:dyDescent="0.25">
      <c r="A26" s="4">
        <f t="shared" si="2"/>
        <v>20</v>
      </c>
      <c r="B26" s="26" t="s">
        <v>30</v>
      </c>
      <c r="C26" s="4">
        <v>7929167617</v>
      </c>
      <c r="D26" s="4"/>
      <c r="E26" s="10" t="s">
        <v>65</v>
      </c>
      <c r="F26" s="5">
        <v>5746000</v>
      </c>
      <c r="G26" s="5">
        <f t="shared" si="3"/>
        <v>804440.00000000012</v>
      </c>
      <c r="H26" s="5">
        <f t="shared" si="4"/>
        <v>172380</v>
      </c>
      <c r="I26" s="5">
        <f t="shared" si="5"/>
        <v>28730</v>
      </c>
      <c r="J26" s="5">
        <f t="shared" si="0"/>
        <v>57460</v>
      </c>
      <c r="K26" s="5">
        <f t="shared" si="6"/>
        <v>172380</v>
      </c>
      <c r="L26" s="13">
        <f t="shared" si="1"/>
        <v>1235390</v>
      </c>
      <c r="M26" s="5">
        <f t="shared" si="7"/>
        <v>459680</v>
      </c>
      <c r="N26" s="5">
        <f t="shared" si="8"/>
        <v>0</v>
      </c>
      <c r="O26" s="5">
        <f t="shared" si="9"/>
        <v>0</v>
      </c>
      <c r="P26" s="5">
        <f t="shared" si="10"/>
        <v>57460</v>
      </c>
      <c r="Q26" s="5">
        <f t="shared" si="11"/>
        <v>86190</v>
      </c>
      <c r="R26" s="12">
        <f t="shared" si="12"/>
        <v>603330</v>
      </c>
      <c r="S26"/>
    </row>
    <row r="27" spans="1:19" x14ac:dyDescent="0.25">
      <c r="A27" s="4">
        <f t="shared" si="2"/>
        <v>21</v>
      </c>
      <c r="B27" s="26" t="s">
        <v>31</v>
      </c>
      <c r="C27" s="4">
        <v>7916579365</v>
      </c>
      <c r="D27" s="4"/>
      <c r="E27" s="10" t="s">
        <v>65</v>
      </c>
      <c r="F27" s="5">
        <v>6588400</v>
      </c>
      <c r="G27" s="5">
        <f t="shared" si="3"/>
        <v>922376.00000000012</v>
      </c>
      <c r="H27" s="5">
        <f t="shared" si="4"/>
        <v>197652</v>
      </c>
      <c r="I27" s="5">
        <f t="shared" si="5"/>
        <v>32942</v>
      </c>
      <c r="J27" s="5">
        <f t="shared" si="0"/>
        <v>65884</v>
      </c>
      <c r="K27" s="5">
        <f t="shared" si="6"/>
        <v>197652</v>
      </c>
      <c r="L27" s="13">
        <f t="shared" si="1"/>
        <v>1416506</v>
      </c>
      <c r="M27" s="5">
        <f t="shared" si="7"/>
        <v>527072</v>
      </c>
      <c r="N27" s="5">
        <f t="shared" si="8"/>
        <v>0</v>
      </c>
      <c r="O27" s="5">
        <f t="shared" si="9"/>
        <v>0</v>
      </c>
      <c r="P27" s="5">
        <f t="shared" si="10"/>
        <v>65884</v>
      </c>
      <c r="Q27" s="5">
        <f t="shared" si="11"/>
        <v>98826</v>
      </c>
      <c r="R27" s="12">
        <f t="shared" si="12"/>
        <v>691782</v>
      </c>
      <c r="S27"/>
    </row>
    <row r="28" spans="1:19" x14ac:dyDescent="0.25">
      <c r="A28" s="4">
        <f t="shared" si="2"/>
        <v>22</v>
      </c>
      <c r="B28" s="26" t="s">
        <v>32</v>
      </c>
      <c r="C28" s="4">
        <v>7916518256</v>
      </c>
      <c r="D28" s="4"/>
      <c r="E28" s="10" t="s">
        <v>65</v>
      </c>
      <c r="F28" s="5">
        <v>6276400</v>
      </c>
      <c r="G28" s="5">
        <f t="shared" si="3"/>
        <v>878696.00000000012</v>
      </c>
      <c r="H28" s="5">
        <f t="shared" si="4"/>
        <v>188292</v>
      </c>
      <c r="I28" s="5">
        <f t="shared" si="5"/>
        <v>31382</v>
      </c>
      <c r="J28" s="5">
        <f t="shared" si="0"/>
        <v>62764</v>
      </c>
      <c r="K28" s="5">
        <f t="shared" si="6"/>
        <v>188292</v>
      </c>
      <c r="L28" s="13">
        <f t="shared" si="1"/>
        <v>1349426</v>
      </c>
      <c r="M28" s="5">
        <f t="shared" si="7"/>
        <v>502112</v>
      </c>
      <c r="N28" s="5">
        <f t="shared" si="8"/>
        <v>0</v>
      </c>
      <c r="O28" s="5">
        <f t="shared" si="9"/>
        <v>0</v>
      </c>
      <c r="P28" s="5">
        <f t="shared" si="10"/>
        <v>62764</v>
      </c>
      <c r="Q28" s="5">
        <f t="shared" si="11"/>
        <v>94146</v>
      </c>
      <c r="R28" s="12">
        <f t="shared" si="12"/>
        <v>659022</v>
      </c>
      <c r="S28"/>
    </row>
    <row r="29" spans="1:19" x14ac:dyDescent="0.25">
      <c r="A29" s="4">
        <f t="shared" si="2"/>
        <v>23</v>
      </c>
      <c r="B29" s="26" t="s">
        <v>34</v>
      </c>
      <c r="C29" s="4">
        <v>7914094417</v>
      </c>
      <c r="D29" s="4"/>
      <c r="E29" s="10" t="s">
        <v>65</v>
      </c>
      <c r="F29" s="5">
        <v>6588400</v>
      </c>
      <c r="G29" s="5">
        <f t="shared" si="3"/>
        <v>922376.00000000012</v>
      </c>
      <c r="H29" s="5">
        <f t="shared" si="4"/>
        <v>197652</v>
      </c>
      <c r="I29" s="5">
        <f t="shared" si="5"/>
        <v>32942</v>
      </c>
      <c r="J29" s="5">
        <f t="shared" si="0"/>
        <v>65884</v>
      </c>
      <c r="K29" s="5">
        <f t="shared" si="6"/>
        <v>197652</v>
      </c>
      <c r="L29" s="13">
        <f t="shared" si="1"/>
        <v>1416506</v>
      </c>
      <c r="M29" s="5">
        <f t="shared" si="7"/>
        <v>527072</v>
      </c>
      <c r="N29" s="5">
        <f t="shared" si="8"/>
        <v>0</v>
      </c>
      <c r="O29" s="5">
        <f t="shared" si="9"/>
        <v>0</v>
      </c>
      <c r="P29" s="5">
        <f t="shared" si="10"/>
        <v>65884</v>
      </c>
      <c r="Q29" s="5">
        <f t="shared" si="11"/>
        <v>98826</v>
      </c>
      <c r="R29" s="12">
        <f t="shared" si="12"/>
        <v>691782</v>
      </c>
      <c r="S29"/>
    </row>
    <row r="30" spans="1:19" x14ac:dyDescent="0.25">
      <c r="A30" s="4">
        <f t="shared" si="2"/>
        <v>24</v>
      </c>
      <c r="B30" s="26" t="s">
        <v>35</v>
      </c>
      <c r="C30" s="4">
        <v>7911329649</v>
      </c>
      <c r="D30" s="4"/>
      <c r="E30" s="10" t="s">
        <v>65</v>
      </c>
      <c r="F30" s="5">
        <v>8490000</v>
      </c>
      <c r="G30" s="5">
        <f t="shared" si="3"/>
        <v>1188600</v>
      </c>
      <c r="H30" s="5">
        <f t="shared" si="4"/>
        <v>254700</v>
      </c>
      <c r="I30" s="5">
        <f t="shared" si="5"/>
        <v>42450</v>
      </c>
      <c r="J30" s="5">
        <f t="shared" si="0"/>
        <v>84900</v>
      </c>
      <c r="K30" s="5">
        <f t="shared" si="6"/>
        <v>254700</v>
      </c>
      <c r="L30" s="13">
        <f t="shared" si="1"/>
        <v>1825350</v>
      </c>
      <c r="M30" s="5">
        <f t="shared" si="7"/>
        <v>679200</v>
      </c>
      <c r="N30" s="5">
        <f t="shared" si="8"/>
        <v>0</v>
      </c>
      <c r="O30" s="5">
        <f t="shared" si="9"/>
        <v>0</v>
      </c>
      <c r="P30" s="5">
        <f t="shared" si="10"/>
        <v>84900</v>
      </c>
      <c r="Q30" s="5">
        <f t="shared" si="11"/>
        <v>127350</v>
      </c>
      <c r="R30" s="12">
        <f t="shared" si="12"/>
        <v>891450</v>
      </c>
      <c r="S30"/>
    </row>
    <row r="31" spans="1:19" x14ac:dyDescent="0.25">
      <c r="A31" s="4">
        <f t="shared" si="2"/>
        <v>25</v>
      </c>
      <c r="B31" s="26" t="s">
        <v>36</v>
      </c>
      <c r="C31" s="4">
        <v>7910384835</v>
      </c>
      <c r="D31" s="4"/>
      <c r="E31" s="10" t="s">
        <v>65</v>
      </c>
      <c r="F31" s="5">
        <v>12070000</v>
      </c>
      <c r="G31" s="5">
        <f t="shared" si="3"/>
        <v>1689800.0000000002</v>
      </c>
      <c r="H31" s="5">
        <f t="shared" si="4"/>
        <v>362100</v>
      </c>
      <c r="I31" s="5">
        <f t="shared" si="5"/>
        <v>60350</v>
      </c>
      <c r="J31" s="5">
        <f t="shared" ref="J31:J43" si="13">F31*$J$6</f>
        <v>120700</v>
      </c>
      <c r="K31" s="5">
        <f t="shared" si="6"/>
        <v>362100</v>
      </c>
      <c r="L31" s="13">
        <f t="shared" si="1"/>
        <v>2595050</v>
      </c>
      <c r="M31" s="5">
        <f t="shared" si="7"/>
        <v>965600</v>
      </c>
      <c r="N31" s="5">
        <f t="shared" si="8"/>
        <v>0</v>
      </c>
      <c r="O31" s="5">
        <f t="shared" si="9"/>
        <v>0</v>
      </c>
      <c r="P31" s="5">
        <f t="shared" si="10"/>
        <v>120700</v>
      </c>
      <c r="Q31" s="5">
        <f t="shared" si="11"/>
        <v>181050</v>
      </c>
      <c r="R31" s="12">
        <f t="shared" si="12"/>
        <v>1267350</v>
      </c>
      <c r="S31"/>
    </row>
    <row r="32" spans="1:19" x14ac:dyDescent="0.25">
      <c r="A32" s="4">
        <f t="shared" si="2"/>
        <v>26</v>
      </c>
      <c r="B32" s="26" t="s">
        <v>37</v>
      </c>
      <c r="C32" s="4">
        <v>5620851357</v>
      </c>
      <c r="D32" s="4"/>
      <c r="E32" s="10" t="s">
        <v>65</v>
      </c>
      <c r="F32" s="5">
        <v>5545400</v>
      </c>
      <c r="G32" s="5">
        <f t="shared" si="3"/>
        <v>776356.00000000012</v>
      </c>
      <c r="H32" s="5">
        <f t="shared" si="4"/>
        <v>166362</v>
      </c>
      <c r="I32" s="5">
        <f t="shared" si="5"/>
        <v>27727</v>
      </c>
      <c r="J32" s="5">
        <f t="shared" si="13"/>
        <v>55454</v>
      </c>
      <c r="K32" s="5">
        <f t="shared" si="6"/>
        <v>166362</v>
      </c>
      <c r="L32" s="13">
        <f t="shared" si="1"/>
        <v>1192261</v>
      </c>
      <c r="M32" s="5">
        <f t="shared" si="7"/>
        <v>443632</v>
      </c>
      <c r="N32" s="5">
        <f t="shared" si="8"/>
        <v>0</v>
      </c>
      <c r="O32" s="5">
        <f t="shared" si="9"/>
        <v>0</v>
      </c>
      <c r="P32" s="5">
        <f t="shared" si="10"/>
        <v>55454</v>
      </c>
      <c r="Q32" s="5">
        <f t="shared" si="11"/>
        <v>83181</v>
      </c>
      <c r="R32" s="12">
        <f t="shared" si="12"/>
        <v>582267</v>
      </c>
      <c r="S32"/>
    </row>
    <row r="33" spans="1:19" x14ac:dyDescent="0.25">
      <c r="A33" s="4">
        <f t="shared" si="2"/>
        <v>27</v>
      </c>
      <c r="B33" s="26" t="s">
        <v>38</v>
      </c>
      <c r="C33" s="4">
        <v>4520172554</v>
      </c>
      <c r="D33" s="4"/>
      <c r="E33" s="10" t="s">
        <v>65</v>
      </c>
      <c r="F33" s="5">
        <v>6297200</v>
      </c>
      <c r="G33" s="5">
        <f t="shared" si="3"/>
        <v>881608.00000000012</v>
      </c>
      <c r="H33" s="5">
        <f t="shared" si="4"/>
        <v>188916</v>
      </c>
      <c r="I33" s="5">
        <f t="shared" si="5"/>
        <v>31486</v>
      </c>
      <c r="J33" s="5">
        <f t="shared" si="13"/>
        <v>62972</v>
      </c>
      <c r="K33" s="5">
        <f t="shared" si="6"/>
        <v>188916</v>
      </c>
      <c r="L33" s="13">
        <f t="shared" si="1"/>
        <v>1353898</v>
      </c>
      <c r="M33" s="5">
        <f t="shared" si="7"/>
        <v>503776</v>
      </c>
      <c r="N33" s="5">
        <f t="shared" si="8"/>
        <v>0</v>
      </c>
      <c r="O33" s="5">
        <f t="shared" si="9"/>
        <v>0</v>
      </c>
      <c r="P33" s="5">
        <f t="shared" si="10"/>
        <v>62972</v>
      </c>
      <c r="Q33" s="5">
        <f t="shared" si="11"/>
        <v>94458</v>
      </c>
      <c r="R33" s="12">
        <f t="shared" si="12"/>
        <v>661206</v>
      </c>
      <c r="S33"/>
    </row>
    <row r="34" spans="1:19" x14ac:dyDescent="0.25">
      <c r="A34" s="4">
        <f t="shared" si="2"/>
        <v>28</v>
      </c>
      <c r="B34" s="26" t="s">
        <v>39</v>
      </c>
      <c r="C34" s="4">
        <v>3521181969</v>
      </c>
      <c r="D34" s="4"/>
      <c r="E34" s="10" t="s">
        <v>65</v>
      </c>
      <c r="F34" s="5">
        <v>5746000</v>
      </c>
      <c r="G34" s="5">
        <f t="shared" si="3"/>
        <v>804440.00000000012</v>
      </c>
      <c r="H34" s="5">
        <f t="shared" si="4"/>
        <v>172380</v>
      </c>
      <c r="I34" s="5">
        <f t="shared" si="5"/>
        <v>28730</v>
      </c>
      <c r="J34" s="5">
        <f t="shared" si="13"/>
        <v>57460</v>
      </c>
      <c r="K34" s="5">
        <f t="shared" si="6"/>
        <v>172380</v>
      </c>
      <c r="L34" s="13">
        <f t="shared" si="1"/>
        <v>1235390</v>
      </c>
      <c r="M34" s="5">
        <f t="shared" si="7"/>
        <v>459680</v>
      </c>
      <c r="N34" s="5">
        <f t="shared" si="8"/>
        <v>0</v>
      </c>
      <c r="O34" s="5">
        <f t="shared" si="9"/>
        <v>0</v>
      </c>
      <c r="P34" s="5">
        <f t="shared" si="10"/>
        <v>57460</v>
      </c>
      <c r="Q34" s="5">
        <f t="shared" si="11"/>
        <v>86190</v>
      </c>
      <c r="R34" s="12">
        <f t="shared" si="12"/>
        <v>603330</v>
      </c>
      <c r="S34"/>
    </row>
    <row r="35" spans="1:19" x14ac:dyDescent="0.25">
      <c r="A35" s="4">
        <f t="shared" si="2"/>
        <v>29</v>
      </c>
      <c r="B35" s="26" t="s">
        <v>40</v>
      </c>
      <c r="C35" s="4">
        <v>3420846386</v>
      </c>
      <c r="D35" s="4"/>
      <c r="E35" s="10" t="s">
        <v>65</v>
      </c>
      <c r="F35" s="5">
        <v>5746000</v>
      </c>
      <c r="G35" s="5">
        <f t="shared" si="3"/>
        <v>804440.00000000012</v>
      </c>
      <c r="H35" s="5">
        <f t="shared" si="4"/>
        <v>172380</v>
      </c>
      <c r="I35" s="5">
        <f t="shared" si="5"/>
        <v>28730</v>
      </c>
      <c r="J35" s="5">
        <f t="shared" si="13"/>
        <v>57460</v>
      </c>
      <c r="K35" s="5">
        <f t="shared" si="6"/>
        <v>172380</v>
      </c>
      <c r="L35" s="13">
        <f t="shared" si="1"/>
        <v>1235390</v>
      </c>
      <c r="M35" s="5">
        <f t="shared" si="7"/>
        <v>459680</v>
      </c>
      <c r="N35" s="5">
        <f t="shared" si="8"/>
        <v>0</v>
      </c>
      <c r="O35" s="5">
        <f t="shared" si="9"/>
        <v>0</v>
      </c>
      <c r="P35" s="5">
        <f t="shared" si="10"/>
        <v>57460</v>
      </c>
      <c r="Q35" s="5">
        <f t="shared" si="11"/>
        <v>86190</v>
      </c>
      <c r="R35" s="12">
        <f t="shared" si="12"/>
        <v>603330</v>
      </c>
      <c r="S35"/>
    </row>
    <row r="36" spans="1:19" x14ac:dyDescent="0.25">
      <c r="A36" s="4">
        <f t="shared" si="2"/>
        <v>30</v>
      </c>
      <c r="B36" s="26" t="s">
        <v>41</v>
      </c>
      <c r="C36" s="4">
        <v>1720334924</v>
      </c>
      <c r="D36" s="4"/>
      <c r="E36" s="10" t="s">
        <v>65</v>
      </c>
      <c r="F36" s="5">
        <v>5746000</v>
      </c>
      <c r="G36" s="5">
        <f t="shared" si="3"/>
        <v>804440.00000000012</v>
      </c>
      <c r="H36" s="5">
        <f t="shared" si="4"/>
        <v>172380</v>
      </c>
      <c r="I36" s="5">
        <f t="shared" si="5"/>
        <v>28730</v>
      </c>
      <c r="J36" s="5">
        <f t="shared" si="13"/>
        <v>57460</v>
      </c>
      <c r="K36" s="5">
        <f t="shared" si="6"/>
        <v>172380</v>
      </c>
      <c r="L36" s="13">
        <f t="shared" si="1"/>
        <v>1235390</v>
      </c>
      <c r="M36" s="5">
        <f t="shared" si="7"/>
        <v>459680</v>
      </c>
      <c r="N36" s="5">
        <f t="shared" si="8"/>
        <v>0</v>
      </c>
      <c r="O36" s="5">
        <f t="shared" si="9"/>
        <v>0</v>
      </c>
      <c r="P36" s="5">
        <f t="shared" si="10"/>
        <v>57460</v>
      </c>
      <c r="Q36" s="5">
        <f t="shared" si="11"/>
        <v>86190</v>
      </c>
      <c r="R36" s="12">
        <f t="shared" si="12"/>
        <v>603330</v>
      </c>
      <c r="S36"/>
    </row>
    <row r="37" spans="1:19" x14ac:dyDescent="0.25">
      <c r="A37" s="4">
        <f t="shared" si="2"/>
        <v>31</v>
      </c>
      <c r="B37" s="26" t="s">
        <v>42</v>
      </c>
      <c r="C37" s="9" t="s">
        <v>51</v>
      </c>
      <c r="D37" s="4"/>
      <c r="E37" s="10" t="s">
        <v>65</v>
      </c>
      <c r="F37" s="5">
        <v>13165200</v>
      </c>
      <c r="G37" s="5">
        <f t="shared" si="3"/>
        <v>1843128.0000000002</v>
      </c>
      <c r="H37" s="5">
        <f t="shared" si="4"/>
        <v>394956</v>
      </c>
      <c r="I37" s="5">
        <f t="shared" si="5"/>
        <v>65826</v>
      </c>
      <c r="J37" s="5">
        <f t="shared" si="13"/>
        <v>131652</v>
      </c>
      <c r="K37" s="5">
        <f t="shared" si="6"/>
        <v>394956</v>
      </c>
      <c r="L37" s="13">
        <f t="shared" si="1"/>
        <v>2830518</v>
      </c>
      <c r="M37" s="5">
        <f t="shared" si="7"/>
        <v>1053216</v>
      </c>
      <c r="N37" s="5">
        <f t="shared" si="8"/>
        <v>0</v>
      </c>
      <c r="O37" s="5">
        <f t="shared" si="9"/>
        <v>0</v>
      </c>
      <c r="P37" s="5">
        <f t="shared" si="10"/>
        <v>131652</v>
      </c>
      <c r="Q37" s="5">
        <f t="shared" si="11"/>
        <v>197478</v>
      </c>
      <c r="R37" s="12">
        <f t="shared" si="12"/>
        <v>1382346</v>
      </c>
      <c r="S37"/>
    </row>
    <row r="38" spans="1:19" x14ac:dyDescent="0.25">
      <c r="A38" s="4">
        <f t="shared" si="2"/>
        <v>32</v>
      </c>
      <c r="B38" s="26" t="s">
        <v>43</v>
      </c>
      <c r="C38" s="9" t="s">
        <v>52</v>
      </c>
      <c r="D38" s="4"/>
      <c r="E38" s="10" t="s">
        <v>65</v>
      </c>
      <c r="F38" s="5">
        <v>8490000</v>
      </c>
      <c r="G38" s="5">
        <f t="shared" si="3"/>
        <v>1188600</v>
      </c>
      <c r="H38" s="5">
        <f t="shared" si="4"/>
        <v>254700</v>
      </c>
      <c r="I38" s="5">
        <f t="shared" si="5"/>
        <v>42450</v>
      </c>
      <c r="J38" s="5">
        <f t="shared" si="13"/>
        <v>84900</v>
      </c>
      <c r="K38" s="5">
        <f t="shared" si="6"/>
        <v>254700</v>
      </c>
      <c r="L38" s="13">
        <f t="shared" si="1"/>
        <v>1825350</v>
      </c>
      <c r="M38" s="5">
        <f t="shared" si="7"/>
        <v>679200</v>
      </c>
      <c r="N38" s="5">
        <f t="shared" si="8"/>
        <v>0</v>
      </c>
      <c r="O38" s="5">
        <f t="shared" si="9"/>
        <v>0</v>
      </c>
      <c r="P38" s="5">
        <f t="shared" si="10"/>
        <v>84900</v>
      </c>
      <c r="Q38" s="5">
        <f t="shared" si="11"/>
        <v>127350</v>
      </c>
      <c r="R38" s="12">
        <f t="shared" si="12"/>
        <v>891450</v>
      </c>
      <c r="S38"/>
    </row>
    <row r="39" spans="1:19" x14ac:dyDescent="0.25">
      <c r="A39" s="4">
        <f t="shared" si="2"/>
        <v>33</v>
      </c>
      <c r="B39" s="26" t="s">
        <v>44</v>
      </c>
      <c r="C39" s="9" t="s">
        <v>53</v>
      </c>
      <c r="D39" s="4"/>
      <c r="E39" s="10" t="s">
        <v>65</v>
      </c>
      <c r="F39" s="5">
        <v>5746000</v>
      </c>
      <c r="G39" s="5">
        <f t="shared" si="3"/>
        <v>804440.00000000012</v>
      </c>
      <c r="H39" s="5">
        <f t="shared" si="4"/>
        <v>172380</v>
      </c>
      <c r="I39" s="5">
        <f t="shared" si="5"/>
        <v>28730</v>
      </c>
      <c r="J39" s="5">
        <f t="shared" si="13"/>
        <v>57460</v>
      </c>
      <c r="K39" s="5">
        <f t="shared" si="6"/>
        <v>172380</v>
      </c>
      <c r="L39" s="13">
        <f t="shared" si="1"/>
        <v>1235390</v>
      </c>
      <c r="M39" s="5">
        <f t="shared" si="7"/>
        <v>459680</v>
      </c>
      <c r="N39" s="5">
        <f t="shared" si="8"/>
        <v>0</v>
      </c>
      <c r="O39" s="5">
        <f t="shared" si="9"/>
        <v>0</v>
      </c>
      <c r="P39" s="5">
        <f t="shared" si="10"/>
        <v>57460</v>
      </c>
      <c r="Q39" s="5">
        <f t="shared" si="11"/>
        <v>86190</v>
      </c>
      <c r="R39" s="12">
        <f t="shared" si="12"/>
        <v>603330</v>
      </c>
      <c r="S39"/>
    </row>
    <row r="40" spans="1:19" x14ac:dyDescent="0.25">
      <c r="A40" s="4">
        <f t="shared" si="2"/>
        <v>34</v>
      </c>
      <c r="B40" s="26" t="s">
        <v>45</v>
      </c>
      <c r="C40" s="9" t="s">
        <v>54</v>
      </c>
      <c r="D40" s="4"/>
      <c r="E40" s="10" t="s">
        <v>65</v>
      </c>
      <c r="F40" s="5">
        <v>6276400</v>
      </c>
      <c r="G40" s="5">
        <f t="shared" si="3"/>
        <v>878696.00000000012</v>
      </c>
      <c r="H40" s="5">
        <f t="shared" si="4"/>
        <v>188292</v>
      </c>
      <c r="I40" s="5">
        <f t="shared" si="5"/>
        <v>31382</v>
      </c>
      <c r="J40" s="5">
        <f t="shared" si="13"/>
        <v>62764</v>
      </c>
      <c r="K40" s="5">
        <f t="shared" si="6"/>
        <v>188292</v>
      </c>
      <c r="L40" s="13">
        <f t="shared" si="1"/>
        <v>1349426</v>
      </c>
      <c r="M40" s="5">
        <f t="shared" si="7"/>
        <v>502112</v>
      </c>
      <c r="N40" s="5">
        <f t="shared" si="8"/>
        <v>0</v>
      </c>
      <c r="O40" s="5">
        <f t="shared" si="9"/>
        <v>0</v>
      </c>
      <c r="P40" s="5">
        <f t="shared" si="10"/>
        <v>62764</v>
      </c>
      <c r="Q40" s="5">
        <f t="shared" si="11"/>
        <v>94146</v>
      </c>
      <c r="R40" s="12">
        <f t="shared" si="12"/>
        <v>659022</v>
      </c>
      <c r="S40"/>
    </row>
    <row r="41" spans="1:19" x14ac:dyDescent="0.25">
      <c r="A41" s="4">
        <f t="shared" si="2"/>
        <v>35</v>
      </c>
      <c r="B41" s="26" t="s">
        <v>46</v>
      </c>
      <c r="C41" s="9" t="s">
        <v>9</v>
      </c>
      <c r="D41" s="4"/>
      <c r="E41" s="10" t="s">
        <v>65</v>
      </c>
      <c r="F41" s="5">
        <v>6588400</v>
      </c>
      <c r="G41" s="5">
        <f t="shared" si="3"/>
        <v>922376.00000000012</v>
      </c>
      <c r="H41" s="5">
        <f t="shared" si="4"/>
        <v>197652</v>
      </c>
      <c r="I41" s="5">
        <f t="shared" si="5"/>
        <v>32942</v>
      </c>
      <c r="J41" s="5">
        <f t="shared" si="13"/>
        <v>65884</v>
      </c>
      <c r="K41" s="5">
        <f t="shared" si="6"/>
        <v>197652</v>
      </c>
      <c r="L41" s="13">
        <f t="shared" si="1"/>
        <v>1416506</v>
      </c>
      <c r="M41" s="5">
        <f t="shared" si="7"/>
        <v>527072</v>
      </c>
      <c r="N41" s="5">
        <f t="shared" si="8"/>
        <v>0</v>
      </c>
      <c r="O41" s="5">
        <f t="shared" si="9"/>
        <v>0</v>
      </c>
      <c r="P41" s="5">
        <f t="shared" si="10"/>
        <v>65884</v>
      </c>
      <c r="Q41" s="5">
        <f t="shared" si="11"/>
        <v>98826</v>
      </c>
      <c r="R41" s="12">
        <f t="shared" si="12"/>
        <v>691782</v>
      </c>
      <c r="S41"/>
    </row>
    <row r="42" spans="1:19" x14ac:dyDescent="0.25">
      <c r="A42" s="4">
        <f t="shared" si="2"/>
        <v>36</v>
      </c>
      <c r="B42" s="26" t="s">
        <v>47</v>
      </c>
      <c r="C42" s="9" t="s">
        <v>10</v>
      </c>
      <c r="D42" s="4"/>
      <c r="E42" s="10" t="s">
        <v>65</v>
      </c>
      <c r="F42" s="5">
        <v>5746000</v>
      </c>
      <c r="G42" s="5">
        <f t="shared" si="3"/>
        <v>804440.00000000012</v>
      </c>
      <c r="H42" s="5">
        <f t="shared" si="4"/>
        <v>172380</v>
      </c>
      <c r="I42" s="5">
        <f t="shared" si="5"/>
        <v>28730</v>
      </c>
      <c r="J42" s="5">
        <f t="shared" si="13"/>
        <v>57460</v>
      </c>
      <c r="K42" s="5">
        <f t="shared" si="6"/>
        <v>172380</v>
      </c>
      <c r="L42" s="13">
        <f t="shared" si="1"/>
        <v>1235390</v>
      </c>
      <c r="M42" s="5">
        <f t="shared" si="7"/>
        <v>459680</v>
      </c>
      <c r="N42" s="5">
        <f t="shared" si="8"/>
        <v>0</v>
      </c>
      <c r="O42" s="5">
        <f t="shared" si="9"/>
        <v>0</v>
      </c>
      <c r="P42" s="5">
        <f t="shared" si="10"/>
        <v>57460</v>
      </c>
      <c r="Q42" s="5">
        <f t="shared" si="11"/>
        <v>86190</v>
      </c>
      <c r="R42" s="12">
        <f t="shared" si="12"/>
        <v>603330</v>
      </c>
      <c r="S42"/>
    </row>
    <row r="43" spans="1:19" x14ac:dyDescent="0.25">
      <c r="A43" s="4">
        <f t="shared" si="2"/>
        <v>37</v>
      </c>
      <c r="B43" s="26" t="s">
        <v>48</v>
      </c>
      <c r="C43" s="9" t="s">
        <v>11</v>
      </c>
      <c r="D43" s="4"/>
      <c r="E43" s="10" t="s">
        <v>65</v>
      </c>
      <c r="F43" s="5">
        <v>5746000</v>
      </c>
      <c r="G43" s="5">
        <f t="shared" si="3"/>
        <v>804440.00000000012</v>
      </c>
      <c r="H43" s="5">
        <f t="shared" si="4"/>
        <v>172380</v>
      </c>
      <c r="I43" s="5">
        <f t="shared" si="5"/>
        <v>28730</v>
      </c>
      <c r="J43" s="5">
        <f t="shared" si="13"/>
        <v>57460</v>
      </c>
      <c r="K43" s="5">
        <f t="shared" si="6"/>
        <v>172380</v>
      </c>
      <c r="L43" s="13">
        <f t="shared" si="1"/>
        <v>1235390</v>
      </c>
      <c r="M43" s="5">
        <f t="shared" si="7"/>
        <v>459680</v>
      </c>
      <c r="N43" s="5">
        <f t="shared" si="8"/>
        <v>0</v>
      </c>
      <c r="O43" s="5">
        <f t="shared" si="9"/>
        <v>0</v>
      </c>
      <c r="P43" s="5">
        <f t="shared" si="10"/>
        <v>57460</v>
      </c>
      <c r="Q43" s="5">
        <f t="shared" si="11"/>
        <v>86190</v>
      </c>
      <c r="R43" s="12">
        <f t="shared" si="12"/>
        <v>603330</v>
      </c>
      <c r="S43"/>
    </row>
    <row r="44" spans="1:19" x14ac:dyDescent="0.25">
      <c r="A44" s="4">
        <f t="shared" si="2"/>
        <v>38</v>
      </c>
      <c r="B44" s="31" t="s">
        <v>73</v>
      </c>
      <c r="C44" s="9">
        <v>7939159492</v>
      </c>
      <c r="D44" s="8">
        <v>46026</v>
      </c>
      <c r="E44" s="10" t="s">
        <v>65</v>
      </c>
      <c r="F44" s="5">
        <v>5746000</v>
      </c>
      <c r="G44" s="5">
        <f t="shared" ref="G44" si="14">F44*$G$6</f>
        <v>804440.00000000012</v>
      </c>
      <c r="H44" s="5">
        <f t="shared" ref="H44" si="15">F44*$H$6</f>
        <v>172380</v>
      </c>
      <c r="I44" s="5">
        <f t="shared" ref="I44" si="16">F44*$I$6</f>
        <v>28730</v>
      </c>
      <c r="J44" s="5">
        <f t="shared" ref="J44" si="17">F44*$J$6</f>
        <v>57460</v>
      </c>
      <c r="K44" s="5">
        <f t="shared" ref="K44" si="18">F44*$K$6</f>
        <v>172380</v>
      </c>
      <c r="L44" s="13">
        <f t="shared" ref="L44" si="19">SUM(G44:K44)</f>
        <v>1235390</v>
      </c>
      <c r="M44" s="5">
        <f t="shared" ref="M44" si="20">F44*$M$6</f>
        <v>459680</v>
      </c>
      <c r="N44" s="5">
        <f t="shared" ref="N44" si="21">F44*$N$6</f>
        <v>0</v>
      </c>
      <c r="O44" s="5">
        <f t="shared" ref="O44" si="22">F44*$O$6</f>
        <v>0</v>
      </c>
      <c r="P44" s="5">
        <f t="shared" ref="P44" si="23">F44*$P$6</f>
        <v>57460</v>
      </c>
      <c r="Q44" s="5">
        <f t="shared" ref="Q44" si="24">F44*$Q$6</f>
        <v>86190</v>
      </c>
      <c r="R44" s="12">
        <f t="shared" ref="R44" si="25">SUM(M44:Q44)</f>
        <v>603330</v>
      </c>
      <c r="S44"/>
    </row>
    <row r="45" spans="1:19" x14ac:dyDescent="0.25">
      <c r="A45" s="4">
        <f t="shared" si="2"/>
        <v>39</v>
      </c>
      <c r="B45" s="31" t="s">
        <v>74</v>
      </c>
      <c r="C45" s="9">
        <v>7938410029</v>
      </c>
      <c r="D45" s="8">
        <v>45992</v>
      </c>
      <c r="E45" s="10" t="s">
        <v>65</v>
      </c>
      <c r="F45" s="5">
        <v>5746000</v>
      </c>
      <c r="G45" s="5">
        <f t="shared" ref="G45:G50" si="26">F45*$G$6</f>
        <v>804440.00000000012</v>
      </c>
      <c r="H45" s="5">
        <f t="shared" ref="H45:H50" si="27">F45*$H$6</f>
        <v>172380</v>
      </c>
      <c r="I45" s="5">
        <f t="shared" ref="I45:I50" si="28">F45*$I$6</f>
        <v>28730</v>
      </c>
      <c r="J45" s="5">
        <f t="shared" ref="J45:J50" si="29">F45*$J$6</f>
        <v>57460</v>
      </c>
      <c r="K45" s="5">
        <f t="shared" ref="K45:K50" si="30">F45*$K$6</f>
        <v>172380</v>
      </c>
      <c r="L45" s="13">
        <f t="shared" ref="L45:L50" si="31">SUM(G45:K45)</f>
        <v>1235390</v>
      </c>
      <c r="M45" s="5">
        <f t="shared" ref="M45:M50" si="32">F45*$M$6</f>
        <v>459680</v>
      </c>
      <c r="N45" s="5">
        <f t="shared" ref="N45:N50" si="33">F45*$N$6</f>
        <v>0</v>
      </c>
      <c r="O45" s="5">
        <f t="shared" ref="O45:O50" si="34">F45*$O$6</f>
        <v>0</v>
      </c>
      <c r="P45" s="5">
        <f t="shared" ref="P45:P50" si="35">F45*$P$6</f>
        <v>57460</v>
      </c>
      <c r="Q45" s="5">
        <f t="shared" ref="Q45:Q50" si="36">F45*$Q$6</f>
        <v>86190</v>
      </c>
      <c r="R45" s="12">
        <f t="shared" ref="R45:R50" si="37">SUM(M45:Q45)</f>
        <v>603330</v>
      </c>
      <c r="S45"/>
    </row>
    <row r="46" spans="1:19" x14ac:dyDescent="0.25">
      <c r="A46" s="4">
        <f t="shared" si="2"/>
        <v>40</v>
      </c>
      <c r="B46" s="26" t="s">
        <v>80</v>
      </c>
      <c r="C46" s="9" t="s">
        <v>81</v>
      </c>
      <c r="D46" s="8">
        <v>46144</v>
      </c>
      <c r="E46" s="10" t="s">
        <v>65</v>
      </c>
      <c r="F46" s="5">
        <v>12000000</v>
      </c>
      <c r="G46" s="5">
        <f t="shared" si="26"/>
        <v>1680000.0000000002</v>
      </c>
      <c r="H46" s="5">
        <f t="shared" si="27"/>
        <v>360000</v>
      </c>
      <c r="I46" s="5">
        <f t="shared" si="28"/>
        <v>60000</v>
      </c>
      <c r="J46" s="5">
        <f t="shared" si="29"/>
        <v>120000</v>
      </c>
      <c r="K46" s="5">
        <f t="shared" si="30"/>
        <v>360000</v>
      </c>
      <c r="L46" s="13">
        <f t="shared" si="31"/>
        <v>2580000</v>
      </c>
      <c r="M46" s="5">
        <f t="shared" si="32"/>
        <v>960000</v>
      </c>
      <c r="N46" s="5">
        <f t="shared" si="33"/>
        <v>0</v>
      </c>
      <c r="O46" s="5">
        <f t="shared" si="34"/>
        <v>0</v>
      </c>
      <c r="P46" s="5">
        <f t="shared" si="35"/>
        <v>120000</v>
      </c>
      <c r="Q46" s="5">
        <f t="shared" si="36"/>
        <v>180000</v>
      </c>
      <c r="R46" s="12">
        <f t="shared" si="37"/>
        <v>1260000</v>
      </c>
      <c r="S46"/>
    </row>
    <row r="47" spans="1:19" x14ac:dyDescent="0.25">
      <c r="A47" s="4">
        <f t="shared" si="2"/>
        <v>41</v>
      </c>
      <c r="B47" s="31"/>
      <c r="C47" s="9"/>
      <c r="D47" s="8"/>
      <c r="E47" s="10"/>
      <c r="F47" s="5"/>
      <c r="G47" s="5">
        <f t="shared" si="26"/>
        <v>0</v>
      </c>
      <c r="H47" s="5">
        <f t="shared" si="27"/>
        <v>0</v>
      </c>
      <c r="I47" s="5">
        <f t="shared" si="28"/>
        <v>0</v>
      </c>
      <c r="J47" s="5">
        <f t="shared" si="29"/>
        <v>0</v>
      </c>
      <c r="K47" s="5">
        <f t="shared" si="30"/>
        <v>0</v>
      </c>
      <c r="L47" s="13">
        <f t="shared" si="31"/>
        <v>0</v>
      </c>
      <c r="M47" s="5">
        <f t="shared" si="32"/>
        <v>0</v>
      </c>
      <c r="N47" s="5">
        <f t="shared" si="33"/>
        <v>0</v>
      </c>
      <c r="O47" s="5">
        <f t="shared" si="34"/>
        <v>0</v>
      </c>
      <c r="P47" s="5">
        <f t="shared" si="35"/>
        <v>0</v>
      </c>
      <c r="Q47" s="5">
        <f t="shared" si="36"/>
        <v>0</v>
      </c>
      <c r="R47" s="12">
        <f t="shared" si="37"/>
        <v>0</v>
      </c>
      <c r="S47"/>
    </row>
    <row r="48" spans="1:19" x14ac:dyDescent="0.25">
      <c r="A48" s="4">
        <f t="shared" si="2"/>
        <v>42</v>
      </c>
      <c r="B48" s="31"/>
      <c r="C48" s="9"/>
      <c r="D48" s="8"/>
      <c r="E48" s="10"/>
      <c r="F48" s="5"/>
      <c r="G48" s="5">
        <f t="shared" si="26"/>
        <v>0</v>
      </c>
      <c r="H48" s="5">
        <f t="shared" si="27"/>
        <v>0</v>
      </c>
      <c r="I48" s="5">
        <f t="shared" si="28"/>
        <v>0</v>
      </c>
      <c r="J48" s="5">
        <f t="shared" si="29"/>
        <v>0</v>
      </c>
      <c r="K48" s="5">
        <f t="shared" si="30"/>
        <v>0</v>
      </c>
      <c r="L48" s="13">
        <f t="shared" si="31"/>
        <v>0</v>
      </c>
      <c r="M48" s="5">
        <f t="shared" si="32"/>
        <v>0</v>
      </c>
      <c r="N48" s="5">
        <f t="shared" si="33"/>
        <v>0</v>
      </c>
      <c r="O48" s="5">
        <f t="shared" si="34"/>
        <v>0</v>
      </c>
      <c r="P48" s="5">
        <f t="shared" si="35"/>
        <v>0</v>
      </c>
      <c r="Q48" s="5">
        <f t="shared" si="36"/>
        <v>0</v>
      </c>
      <c r="R48" s="12">
        <f t="shared" si="37"/>
        <v>0</v>
      </c>
      <c r="S48"/>
    </row>
    <row r="49" spans="1:19" x14ac:dyDescent="0.25">
      <c r="A49" s="4">
        <f t="shared" si="2"/>
        <v>43</v>
      </c>
      <c r="B49" s="31"/>
      <c r="C49" s="9"/>
      <c r="D49" s="8"/>
      <c r="E49" s="10"/>
      <c r="F49" s="5"/>
      <c r="G49" s="5">
        <f t="shared" si="26"/>
        <v>0</v>
      </c>
      <c r="H49" s="5">
        <f t="shared" si="27"/>
        <v>0</v>
      </c>
      <c r="I49" s="5">
        <f t="shared" si="28"/>
        <v>0</v>
      </c>
      <c r="J49" s="5">
        <f t="shared" si="29"/>
        <v>0</v>
      </c>
      <c r="K49" s="5">
        <f t="shared" si="30"/>
        <v>0</v>
      </c>
      <c r="L49" s="13">
        <f t="shared" si="31"/>
        <v>0</v>
      </c>
      <c r="M49" s="5">
        <f t="shared" si="32"/>
        <v>0</v>
      </c>
      <c r="N49" s="5">
        <f t="shared" si="33"/>
        <v>0</v>
      </c>
      <c r="O49" s="5">
        <f t="shared" si="34"/>
        <v>0</v>
      </c>
      <c r="P49" s="5">
        <f t="shared" si="35"/>
        <v>0</v>
      </c>
      <c r="Q49" s="5">
        <f t="shared" si="36"/>
        <v>0</v>
      </c>
      <c r="R49" s="12">
        <f t="shared" si="37"/>
        <v>0</v>
      </c>
      <c r="S49"/>
    </row>
    <row r="50" spans="1:19" x14ac:dyDescent="0.25">
      <c r="A50" s="4">
        <f t="shared" si="2"/>
        <v>44</v>
      </c>
      <c r="B50" s="31"/>
      <c r="C50" s="9"/>
      <c r="D50" s="8"/>
      <c r="E50" s="10"/>
      <c r="F50" s="5"/>
      <c r="G50" s="5">
        <f t="shared" si="26"/>
        <v>0</v>
      </c>
      <c r="H50" s="5">
        <f t="shared" si="27"/>
        <v>0</v>
      </c>
      <c r="I50" s="5">
        <f t="shared" si="28"/>
        <v>0</v>
      </c>
      <c r="J50" s="5">
        <f t="shared" si="29"/>
        <v>0</v>
      </c>
      <c r="K50" s="5">
        <f t="shared" si="30"/>
        <v>0</v>
      </c>
      <c r="L50" s="13">
        <f t="shared" si="31"/>
        <v>0</v>
      </c>
      <c r="M50" s="5">
        <f t="shared" si="32"/>
        <v>0</v>
      </c>
      <c r="N50" s="5">
        <f t="shared" si="33"/>
        <v>0</v>
      </c>
      <c r="O50" s="5">
        <f t="shared" si="34"/>
        <v>0</v>
      </c>
      <c r="P50" s="5">
        <f t="shared" si="35"/>
        <v>0</v>
      </c>
      <c r="Q50" s="5">
        <f t="shared" si="36"/>
        <v>0</v>
      </c>
      <c r="R50" s="12">
        <f t="shared" si="37"/>
        <v>0</v>
      </c>
      <c r="S50"/>
    </row>
    <row r="51" spans="1:19" x14ac:dyDescent="0.25">
      <c r="A51" s="4">
        <f t="shared" si="2"/>
        <v>45</v>
      </c>
      <c r="B51" s="26" t="s">
        <v>19</v>
      </c>
      <c r="C51" s="4">
        <v>5620414598</v>
      </c>
      <c r="D51" s="8">
        <v>45658</v>
      </c>
      <c r="E51" s="10" t="s">
        <v>79</v>
      </c>
      <c r="F51" s="5">
        <v>6276400</v>
      </c>
      <c r="G51" s="5">
        <v>878696.00000000012</v>
      </c>
      <c r="H51" s="5">
        <v>188292</v>
      </c>
      <c r="I51" s="5">
        <v>31382</v>
      </c>
      <c r="J51" s="5">
        <v>62764</v>
      </c>
      <c r="K51" s="5">
        <v>188292</v>
      </c>
      <c r="L51" s="13">
        <v>1349426</v>
      </c>
      <c r="M51" s="5">
        <v>502112</v>
      </c>
      <c r="N51" s="5">
        <v>0</v>
      </c>
      <c r="O51" s="5">
        <v>0</v>
      </c>
      <c r="P51" s="5">
        <v>62764</v>
      </c>
      <c r="Q51" s="5">
        <v>94146</v>
      </c>
      <c r="R51" s="12">
        <v>659022</v>
      </c>
      <c r="S51"/>
    </row>
    <row r="52" spans="1:19" x14ac:dyDescent="0.25">
      <c r="A52" s="4">
        <f t="shared" si="2"/>
        <v>46</v>
      </c>
      <c r="B52" s="26" t="s">
        <v>33</v>
      </c>
      <c r="C52" s="4">
        <v>7915221455</v>
      </c>
      <c r="D52" s="4"/>
      <c r="E52" s="10" t="s">
        <v>79</v>
      </c>
      <c r="F52" s="5">
        <v>6297200</v>
      </c>
      <c r="G52" s="5">
        <v>881608.00000000012</v>
      </c>
      <c r="H52" s="5">
        <v>188916</v>
      </c>
      <c r="I52" s="5">
        <v>31486</v>
      </c>
      <c r="J52" s="5">
        <v>62972</v>
      </c>
      <c r="K52" s="5">
        <v>188916</v>
      </c>
      <c r="L52" s="13">
        <v>1353898</v>
      </c>
      <c r="M52" s="5">
        <v>503776</v>
      </c>
      <c r="N52" s="5">
        <v>0</v>
      </c>
      <c r="O52" s="5">
        <v>0</v>
      </c>
      <c r="P52" s="5">
        <v>62972</v>
      </c>
      <c r="Q52" s="5">
        <v>94458</v>
      </c>
      <c r="R52" s="12">
        <v>661206</v>
      </c>
      <c r="S52"/>
    </row>
    <row r="53" spans="1:19" x14ac:dyDescent="0.25">
      <c r="A53" s="4">
        <f t="shared" si="2"/>
        <v>47</v>
      </c>
      <c r="B53" s="26" t="s">
        <v>68</v>
      </c>
      <c r="C53" s="9">
        <v>7939513696</v>
      </c>
      <c r="D53" s="4"/>
      <c r="E53" s="10" t="s">
        <v>79</v>
      </c>
      <c r="F53" s="5">
        <v>9100000</v>
      </c>
      <c r="G53" s="5">
        <v>1274000.0000000002</v>
      </c>
      <c r="H53" s="5">
        <v>273000</v>
      </c>
      <c r="I53" s="5">
        <v>45500</v>
      </c>
      <c r="J53" s="5">
        <v>91000</v>
      </c>
      <c r="K53" s="5">
        <v>273000</v>
      </c>
      <c r="L53" s="13">
        <v>1956500.0000000002</v>
      </c>
      <c r="M53" s="5">
        <v>728000</v>
      </c>
      <c r="N53" s="5">
        <v>0</v>
      </c>
      <c r="O53" s="5">
        <v>0</v>
      </c>
      <c r="P53" s="5">
        <v>91000</v>
      </c>
      <c r="Q53" s="5">
        <v>136500</v>
      </c>
      <c r="R53" s="12">
        <v>955500</v>
      </c>
      <c r="S53"/>
    </row>
    <row r="54" spans="1:19" x14ac:dyDescent="0.25">
      <c r="A54" s="4">
        <f t="shared" si="2"/>
        <v>48</v>
      </c>
      <c r="B54" s="26"/>
      <c r="C54" s="4"/>
      <c r="D54" s="4"/>
      <c r="E54" s="10"/>
      <c r="F54" s="5"/>
      <c r="G54" s="5"/>
      <c r="H54" s="5"/>
      <c r="I54" s="5"/>
      <c r="J54" s="5"/>
      <c r="K54" s="5"/>
      <c r="L54" s="13"/>
      <c r="M54" s="5"/>
      <c r="N54" s="5"/>
      <c r="O54" s="5"/>
      <c r="P54" s="5"/>
      <c r="Q54" s="5"/>
      <c r="R54" s="12"/>
      <c r="S54"/>
    </row>
    <row r="55" spans="1:19" x14ac:dyDescent="0.25">
      <c r="A55" s="4">
        <f t="shared" si="2"/>
        <v>49</v>
      </c>
      <c r="B55" s="31" t="s">
        <v>72</v>
      </c>
      <c r="C55" s="9" t="s">
        <v>75</v>
      </c>
      <c r="D55" s="8">
        <v>45973</v>
      </c>
      <c r="E55" s="10" t="s">
        <v>78</v>
      </c>
      <c r="F55" s="5"/>
      <c r="G55" s="5"/>
      <c r="H55" s="5"/>
      <c r="I55" s="5"/>
      <c r="J55" s="5"/>
      <c r="K55" s="5"/>
      <c r="L55" s="13"/>
      <c r="M55" s="5"/>
      <c r="N55" s="5"/>
      <c r="O55" s="5"/>
      <c r="P55" s="5"/>
      <c r="Q55" s="5"/>
      <c r="R55" s="12"/>
      <c r="S55"/>
    </row>
    <row r="56" spans="1:19" x14ac:dyDescent="0.25">
      <c r="A56" s="4">
        <f t="shared" si="2"/>
        <v>50</v>
      </c>
      <c r="B56" s="26" t="s">
        <v>28</v>
      </c>
      <c r="C56" s="4">
        <v>7931076523</v>
      </c>
      <c r="D56" s="4"/>
      <c r="E56" s="10" t="s">
        <v>77</v>
      </c>
      <c r="F56" s="32"/>
      <c r="G56" s="32"/>
      <c r="H56" s="32"/>
      <c r="I56" s="32"/>
      <c r="J56" s="32"/>
      <c r="K56" s="32"/>
      <c r="L56" s="33">
        <f>SUM(G56:K56)</f>
        <v>0</v>
      </c>
      <c r="M56" s="32"/>
      <c r="N56" s="32">
        <f>F56*$N$6</f>
        <v>0</v>
      </c>
      <c r="O56" s="32">
        <f>F56*$O$6</f>
        <v>0</v>
      </c>
      <c r="P56" s="32"/>
      <c r="Q56" s="32"/>
      <c r="R56" s="33">
        <f>SUM(M56:Q56)</f>
        <v>0</v>
      </c>
      <c r="S56"/>
    </row>
    <row r="57" spans="1:19" ht="30" x14ac:dyDescent="0.25">
      <c r="A57" s="4">
        <f t="shared" si="2"/>
        <v>51</v>
      </c>
      <c r="B57" s="26" t="s">
        <v>7</v>
      </c>
      <c r="C57" s="4">
        <v>7939218573</v>
      </c>
      <c r="D57" s="8">
        <v>45909</v>
      </c>
      <c r="E57" s="16" t="s">
        <v>70</v>
      </c>
      <c r="F57" s="5"/>
      <c r="G57" s="5">
        <f>F57*$G$6</f>
        <v>0</v>
      </c>
      <c r="H57" s="5">
        <f>F57*$H$6</f>
        <v>0</v>
      </c>
      <c r="I57" s="5">
        <f>F57*$I$6</f>
        <v>0</v>
      </c>
      <c r="J57" s="5">
        <f>F57*$J$6</f>
        <v>0</v>
      </c>
      <c r="K57" s="5">
        <f>F57*$K$6</f>
        <v>0</v>
      </c>
      <c r="L57" s="13">
        <f>SUM(G57:K57)</f>
        <v>0</v>
      </c>
      <c r="M57" s="5">
        <f>F57*$M$6</f>
        <v>0</v>
      </c>
      <c r="N57" s="5">
        <f>F57*$N$6</f>
        <v>0</v>
      </c>
      <c r="O57" s="5">
        <f>F57*$O$6</f>
        <v>0</v>
      </c>
      <c r="P57" s="5">
        <f>F57*$P$6</f>
        <v>0</v>
      </c>
      <c r="Q57" s="5">
        <f>F57*$Q$6</f>
        <v>0</v>
      </c>
      <c r="R57" s="12">
        <f>SUM(M57:Q57)</f>
        <v>0</v>
      </c>
      <c r="S57"/>
    </row>
    <row r="58" spans="1:19" s="19" customFormat="1" ht="30" x14ac:dyDescent="0.25">
      <c r="A58" s="4">
        <f t="shared" si="2"/>
        <v>52</v>
      </c>
      <c r="B58" s="28" t="s">
        <v>69</v>
      </c>
      <c r="C58" s="14">
        <v>125411972</v>
      </c>
      <c r="D58" s="15">
        <v>45901</v>
      </c>
      <c r="E58" s="16" t="s">
        <v>70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3">
        <v>0</v>
      </c>
      <c r="M58" s="17">
        <v>0</v>
      </c>
      <c r="N58" s="17">
        <v>0</v>
      </c>
      <c r="O58" s="17">
        <v>0</v>
      </c>
      <c r="P58" s="17">
        <v>0</v>
      </c>
      <c r="Q58" s="17">
        <v>0</v>
      </c>
      <c r="R58" s="12">
        <v>0</v>
      </c>
      <c r="S58" s="18"/>
    </row>
    <row r="59" spans="1:19" s="24" customFormat="1" ht="30" x14ac:dyDescent="0.25">
      <c r="A59" s="4">
        <f t="shared" si="2"/>
        <v>53</v>
      </c>
      <c r="B59" s="29" t="s">
        <v>71</v>
      </c>
      <c r="C59" s="20">
        <v>5220912058</v>
      </c>
      <c r="D59" s="21">
        <v>45870</v>
      </c>
      <c r="E59" s="16" t="s">
        <v>70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</row>
    <row r="60" spans="1:19" x14ac:dyDescent="0.25">
      <c r="A60" s="4">
        <f t="shared" si="2"/>
        <v>54</v>
      </c>
      <c r="B60" s="26" t="s">
        <v>18</v>
      </c>
      <c r="C60" s="4">
        <v>2421819616</v>
      </c>
      <c r="D60" s="8">
        <v>45717</v>
      </c>
      <c r="E60" s="10" t="s">
        <v>76</v>
      </c>
      <c r="F60" s="5"/>
      <c r="G60" s="5">
        <f>F60*$G$6</f>
        <v>0</v>
      </c>
      <c r="H60" s="5">
        <f>F60*$H$6</f>
        <v>0</v>
      </c>
      <c r="I60" s="5">
        <f>F60*$I$6</f>
        <v>0</v>
      </c>
      <c r="J60" s="5">
        <f>F60*$J$6</f>
        <v>0</v>
      </c>
      <c r="K60" s="5">
        <f>F60*$K$6</f>
        <v>0</v>
      </c>
      <c r="L60" s="13">
        <f>SUM(G60:K60)</f>
        <v>0</v>
      </c>
      <c r="M60" s="5">
        <f>F60*$M$6</f>
        <v>0</v>
      </c>
      <c r="N60" s="5">
        <f>F60*$N$6</f>
        <v>0</v>
      </c>
      <c r="O60" s="5">
        <f>F60*$O$6</f>
        <v>0</v>
      </c>
      <c r="P60" s="5">
        <f>F60*$P$6</f>
        <v>0</v>
      </c>
      <c r="Q60" s="5">
        <f>F60*$Q$6</f>
        <v>0</v>
      </c>
      <c r="R60" s="12">
        <f>SUM(M60:Q60)</f>
        <v>0</v>
      </c>
      <c r="S60"/>
    </row>
    <row r="61" spans="1:19" x14ac:dyDescent="0.25">
      <c r="A61" s="4">
        <f t="shared" si="2"/>
        <v>55</v>
      </c>
      <c r="B61" s="27"/>
      <c r="C61" s="9"/>
      <c r="D61" s="8"/>
      <c r="E61" s="10"/>
      <c r="F61" s="5"/>
      <c r="G61" s="5"/>
      <c r="H61" s="5"/>
      <c r="I61" s="5"/>
      <c r="J61" s="5"/>
      <c r="K61" s="5"/>
      <c r="L61" s="13"/>
      <c r="M61" s="5"/>
      <c r="N61" s="5"/>
      <c r="O61" s="5"/>
      <c r="P61" s="5"/>
      <c r="Q61" s="5"/>
      <c r="R61" s="12"/>
      <c r="S61"/>
    </row>
    <row r="62" spans="1:19" x14ac:dyDescent="0.25">
      <c r="A62" s="4">
        <f t="shared" si="2"/>
        <v>56</v>
      </c>
      <c r="B62" s="26"/>
      <c r="C62" s="9"/>
      <c r="D62" s="4"/>
      <c r="E62" s="10"/>
      <c r="F62" s="5"/>
      <c r="G62" s="5"/>
      <c r="H62" s="5"/>
      <c r="I62" s="5"/>
      <c r="J62" s="5"/>
      <c r="K62" s="5"/>
      <c r="L62" s="13"/>
      <c r="M62" s="5"/>
      <c r="N62" s="5"/>
      <c r="O62" s="5"/>
      <c r="P62" s="5"/>
      <c r="Q62" s="5"/>
      <c r="R62" s="12"/>
      <c r="S62"/>
    </row>
    <row r="63" spans="1:19" x14ac:dyDescent="0.25">
      <c r="A63" s="47" t="s">
        <v>66</v>
      </c>
      <c r="B63" s="47"/>
      <c r="C63" s="47"/>
      <c r="D63" s="47"/>
      <c r="E63" s="47"/>
      <c r="F63" s="11">
        <f>SUM(F7:F62)</f>
        <v>330770600</v>
      </c>
      <c r="G63" s="41">
        <f>SUM(L7:L62)</f>
        <v>71115679</v>
      </c>
      <c r="H63" s="41"/>
      <c r="I63" s="41"/>
      <c r="J63" s="41"/>
      <c r="K63" s="41"/>
      <c r="L63" s="41"/>
      <c r="M63" s="42">
        <f>SUM(R7:R62)</f>
        <v>34730913</v>
      </c>
      <c r="N63" s="42"/>
      <c r="O63" s="42"/>
      <c r="P63" s="42"/>
      <c r="Q63" s="42"/>
      <c r="R63" s="42"/>
    </row>
    <row r="64" spans="1:19" s="25" customFormat="1" ht="23.25" x14ac:dyDescent="0.25">
      <c r="A64" s="43" t="s">
        <v>67</v>
      </c>
      <c r="B64" s="43"/>
      <c r="C64" s="43"/>
      <c r="D64" s="43"/>
      <c r="E64" s="43"/>
      <c r="F64" s="43"/>
      <c r="G64" s="44">
        <f>G63+M63</f>
        <v>105846592</v>
      </c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</row>
    <row r="66" spans="2:13" x14ac:dyDescent="0.25">
      <c r="M66" s="2">
        <v>101442634</v>
      </c>
    </row>
    <row r="71" spans="2:13" s="1" customFormat="1" x14ac:dyDescent="0.25">
      <c r="I71" s="2"/>
    </row>
    <row r="72" spans="2:13" ht="15" customHeight="1" x14ac:dyDescent="0.2">
      <c r="B72" s="34" t="s">
        <v>82</v>
      </c>
      <c r="D72" s="36">
        <f>SUM(G7:H62)+SUM(M7:M62)</f>
        <v>82692650</v>
      </c>
      <c r="E72" s="37">
        <v>78710750</v>
      </c>
      <c r="F72" s="2">
        <f>D72-E72</f>
        <v>3981900</v>
      </c>
      <c r="L72" s="2"/>
    </row>
    <row r="73" spans="2:13" ht="15" customHeight="1" x14ac:dyDescent="0.2">
      <c r="B73" s="34" t="s">
        <v>83</v>
      </c>
      <c r="D73" s="36">
        <f>SUM(K7:K62)+SUM(Q7:Q62)</f>
        <v>14884677</v>
      </c>
      <c r="E73" s="37">
        <v>14860809</v>
      </c>
      <c r="F73" s="2">
        <f t="shared" ref="F73:F75" si="38">D73-E73</f>
        <v>23868</v>
      </c>
      <c r="L73" s="2"/>
    </row>
    <row r="74" spans="2:13" ht="15" customHeight="1" x14ac:dyDescent="0.2">
      <c r="B74" s="35" t="s">
        <v>84</v>
      </c>
      <c r="D74" s="36">
        <f>SUM(J7:J62)+SUM(P7:P62)</f>
        <v>6615412</v>
      </c>
      <c r="E74" s="37">
        <v>6296860</v>
      </c>
      <c r="F74" s="2">
        <f t="shared" si="38"/>
        <v>318552</v>
      </c>
      <c r="L74" s="2"/>
    </row>
    <row r="75" spans="2:13" ht="15" customHeight="1" x14ac:dyDescent="0.2">
      <c r="B75" s="34" t="s">
        <v>85</v>
      </c>
      <c r="D75" s="36">
        <f>SUM(I7:I62)+SUM(O7:O62)</f>
        <v>1653853</v>
      </c>
      <c r="E75" s="37">
        <v>1574215</v>
      </c>
      <c r="F75" s="2">
        <f t="shared" si="38"/>
        <v>79638</v>
      </c>
    </row>
    <row r="83" spans="6:6" x14ac:dyDescent="0.25">
      <c r="F83" s="5">
        <v>6276400</v>
      </c>
    </row>
    <row r="84" spans="6:6" x14ac:dyDescent="0.25">
      <c r="F84" s="5">
        <v>6297200</v>
      </c>
    </row>
    <row r="85" spans="6:6" x14ac:dyDescent="0.25">
      <c r="F85" s="5">
        <v>9100000</v>
      </c>
    </row>
  </sheetData>
  <autoFilter ref="A5:R63" xr:uid="{727ECB92-6335-4B88-B7A7-971A1049B7C9}"/>
  <mergeCells count="21">
    <mergeCell ref="G63:L63"/>
    <mergeCell ref="M63:R63"/>
    <mergeCell ref="A64:F64"/>
    <mergeCell ref="G64:R64"/>
    <mergeCell ref="A3:A6"/>
    <mergeCell ref="B3:B6"/>
    <mergeCell ref="C3:C6"/>
    <mergeCell ref="D3:D6"/>
    <mergeCell ref="A63:E63"/>
    <mergeCell ref="G3:L3"/>
    <mergeCell ref="L4:L6"/>
    <mergeCell ref="E3:E6"/>
    <mergeCell ref="F3:F6"/>
    <mergeCell ref="G4:I4"/>
    <mergeCell ref="J4:J5"/>
    <mergeCell ref="K4:K5"/>
    <mergeCell ref="R4:R6"/>
    <mergeCell ref="M3:R3"/>
    <mergeCell ref="M4:O4"/>
    <mergeCell ref="P4:P5"/>
    <mergeCell ref="Q4:Q5"/>
  </mergeCells>
  <conditionalFormatting sqref="B58:C59">
    <cfRule type="duplicateValues" dxfId="1" priority="1"/>
  </conditionalFormatting>
  <conditionalFormatting sqref="B60:C60 B65:C71 B7:C40 B56:C57 B41:B43 B53 B62 B51:C52 B54:C54 B76:C1048576 C72:C75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2025-11-22T01:55:59Z</dcterms:created>
  <dcterms:modified xsi:type="dcterms:W3CDTF">2026-05-21T07:52:06Z</dcterms:modified>
</cp:coreProperties>
</file>