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VIỆT Ý\"/>
    </mc:Choice>
  </mc:AlternateContent>
  <xr:revisionPtr revIDLastSave="0" documentId="13_ncr:1_{E278C6AF-882E-4BEF-B658-929AED3C98C0}" xr6:coauthVersionLast="47" xr6:coauthVersionMax="47" xr10:uidLastSave="{00000000-0000-0000-0000-000000000000}"/>
  <bookViews>
    <workbookView xWindow="-113" yWindow="-113" windowWidth="24267" windowHeight="13048" activeTab="6" xr2:uid="{C99ACF3B-57FC-430C-93EC-305F2AF6203F}"/>
  </bookViews>
  <sheets>
    <sheet name="Tổng hợp công nợ " sheetId="2" r:id="rId1"/>
    <sheet name="T6" sheetId="1" r:id="rId2"/>
    <sheet name="T7" sheetId="3" r:id="rId3"/>
    <sheet name="T8" sheetId="4" r:id="rId4"/>
    <sheet name="T9" sheetId="5" r:id="rId5"/>
    <sheet name="T10" sheetId="6" r:id="rId6"/>
    <sheet name="T11" sheetId="7" r:id="rId7"/>
  </sheets>
  <definedNames>
    <definedName name="_xlnm._FilterDatabase" localSheetId="5" hidden="1">'T10'!$A$3:$K$10</definedName>
    <definedName name="_xlnm._FilterDatabase" localSheetId="2" hidden="1">'T7'!$A$4:$L$15</definedName>
    <definedName name="_xlnm._FilterDatabase" localSheetId="4" hidden="1">'T9'!$A$3:$K$11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E23" i="2"/>
  <c r="G28" i="2"/>
  <c r="K12" i="5" l="1"/>
  <c r="G29" i="2"/>
  <c r="J15" i="4"/>
  <c r="H3" i="3"/>
  <c r="J15" i="3"/>
  <c r="K15" i="3" s="1"/>
  <c r="J14" i="3"/>
  <c r="J3" i="3" s="1"/>
  <c r="I18" i="1"/>
  <c r="K18" i="1"/>
  <c r="L18" i="1"/>
  <c r="M18" i="1"/>
  <c r="K14" i="3" l="1"/>
  <c r="K3" i="3" s="1"/>
  <c r="E15" i="2"/>
</calcChain>
</file>

<file path=xl/sharedStrings.xml><?xml version="1.0" encoding="utf-8"?>
<sst xmlns="http://schemas.openxmlformats.org/spreadsheetml/2006/main" count="459" uniqueCount="148">
  <si>
    <t>Tháng 6 năm 2023</t>
  </si>
  <si>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</si>
  <si>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</si>
  <si>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</si>
  <si>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</si>
  <si>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</si>
  <si>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</si>
  <si>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</si>
  <si>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</si>
  <si>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</si>
  <si>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</si>
  <si>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</si>
  <si>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</si>
  <si>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</si>
  <si>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</si>
  <si>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00032771</t>
  </si>
  <si>
    <t>1C23TNN</t>
  </si>
  <si>
    <t>01/06/2023</t>
  </si>
  <si>
    <t>CHI NHÁNH NHA TRANG - CÔNG TY TNHH VIỆT Ý HÀ NỘI CENTER</t>
  </si>
  <si>
    <t>Tầng 1-TTTM tòa nhà OC1,  Số 3-5 đường Phạm Văn Đồng, Phường Vĩnh Phước, Thành phố Nha Trang, Tỉnh Khánh Hòa, Việt Nam</t>
  </si>
  <si>
    <t>0106621328-001</t>
  </si>
  <si>
    <t/>
  </si>
  <si>
    <t>Hóa đơn mới</t>
  </si>
  <si>
    <t>00032772</t>
  </si>
  <si>
    <t>Tầng 1-TTTM tòa nhà OC1, Số 3-5 đường Phạm Văn Đồng, Phường Vĩnh Phước, Thành phố Nha Trang, Tỉnh Khánh Hòa, Việt Nam</t>
  </si>
  <si>
    <t>00032773</t>
  </si>
  <si>
    <t>00033638</t>
  </si>
  <si>
    <t>08/06/2023</t>
  </si>
  <si>
    <t>Tầng 1-TTTM tòa nhà OC1, số 3-5 đường Phạm Văn Đồng, Phường Vĩnh Phước, Thành phố Nha Trang, Tỉnh Khánh Hòa, Việt Nam</t>
  </si>
  <si>
    <t>00033639</t>
  </si>
  <si>
    <t>00033685</t>
  </si>
  <si>
    <t>00036287</t>
  </si>
  <si>
    <t>20/06/2023</t>
  </si>
  <si>
    <t>00036288</t>
  </si>
  <si>
    <t>00036289</t>
  </si>
  <si>
    <t>00037164</t>
  </si>
  <si>
    <t>22/06/2023</t>
  </si>
  <si>
    <t>Tầng 1-TTTM tòa nhà OC1, Số 3-5 Đường Phạm Văn Đồng, Phường Vĩnh Phước, Thành phố Nha Trang, Tỉnh Khánh Hòa, Việt Nam</t>
  </si>
  <si>
    <t>00037816</t>
  </si>
  <si>
    <t>27/06/2023</t>
  </si>
  <si>
    <t>Hóa đơn thay thế</t>
  </si>
  <si>
    <t>00038145</t>
  </si>
  <si>
    <t>29/06/2023</t>
  </si>
  <si>
    <t>00038146</t>
  </si>
  <si>
    <t>THEO DÕI CÔNG NỢ /CHI NHÁNH NHA TRANG - CÔNG TY TNHH VIỆT Ý HÀ NỘI CENTER 2023</t>
  </si>
  <si>
    <t>Ngày tháng</t>
  </si>
  <si>
    <t>Số tiền bán hàng</t>
  </si>
  <si>
    <t>Số tiền hàng trả</t>
  </si>
  <si>
    <t>Giảm trừ</t>
  </si>
  <si>
    <t>Sô tiền khách đã thanh toán</t>
  </si>
  <si>
    <t>Chi tiết công nợ tháng 2</t>
  </si>
  <si>
    <t>Chi tiết công nợ tháng 3</t>
  </si>
  <si>
    <t>Chi tiết công nợ tháng 4</t>
  </si>
  <si>
    <t>Chi tiết công nợ tháng 5</t>
  </si>
  <si>
    <t>Tổng thành tiền</t>
  </si>
  <si>
    <t xml:space="preserve">Dư nợ phải thu </t>
  </si>
  <si>
    <t>Chi tiết công nợ tháng 6</t>
  </si>
  <si>
    <t>(Bảng kê chi tiết kèm theo)</t>
  </si>
  <si>
    <t xml:space="preserve">BẢNG KÊ HOÁ ĐƠN </t>
  </si>
  <si>
    <t>Thanh toán công nợ tháng 2+3</t>
  </si>
  <si>
    <t>Thanh toán công nợ tháng 4+5</t>
  </si>
  <si>
    <t>Tổng thanh toán</t>
  </si>
  <si>
    <t>Hàng trả tháng 7</t>
  </si>
  <si>
    <t>BẢNG KÊ HÓA ĐƠN, CHỨNG TỪ HÀNG HÓA, DỊCH VỤ BÁN RA (MẪU QUẢN TRỊ)</t>
  </si>
  <si>
    <t>Tháng 7 năm 2023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</si>
  <si>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</si>
  <si>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</si>
  <si>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</si>
  <si>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</si>
  <si>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</si>
  <si>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</si>
  <si>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Tổng cộng</t>
  </si>
  <si>
    <t>00039409</t>
  </si>
  <si>
    <t>CHI NHÁNH NHA TRANG - CÔNG TY TNHH VIỆT Ý HÀ NỘI CENTER , CK 5%</t>
  </si>
  <si>
    <t>8%</t>
  </si>
  <si>
    <t>00039674</t>
  </si>
  <si>
    <t>00039675</t>
  </si>
  <si>
    <t>00040900</t>
  </si>
  <si>
    <t>CHI NHÁNH NHA TRANG - CÔNG TY TNHH VIỆT Ý HÀ NỘI CENTER, CK 5%</t>
  </si>
  <si>
    <t>Hàng trả - Kho Nha Trang 1</t>
  </si>
  <si>
    <t>00042342</t>
  </si>
  <si>
    <t>Bán hàng CHI NHÁNH NHA TRANG - CÔNG TY TNHH VIỆT Ý HÀ NỘI CENTER ( KHO NHA TRANG 1), CK 5%</t>
  </si>
  <si>
    <t>Chi tiết công nợ tháng 7</t>
  </si>
  <si>
    <t>Hàng trả - VIET Y MART</t>
  </si>
  <si>
    <t>Hàng trả - FESSTIVAL GO 1</t>
  </si>
  <si>
    <t>Chi tiết công nợ tháng 8</t>
  </si>
  <si>
    <t>BẢNG KÊ HOÁ ĐƠN ĐÃ SỬ DỤNG</t>
  </si>
  <si>
    <t>Tháng 8 năm 2023</t>
  </si>
  <si>
    <t>00046786</t>
  </si>
  <si>
    <t>05/08/2023</t>
  </si>
  <si>
    <t>00048280</t>
  </si>
  <si>
    <t>12/08/2023</t>
  </si>
  <si>
    <t>00048284</t>
  </si>
  <si>
    <t>00048285</t>
  </si>
  <si>
    <t>00048542</t>
  </si>
  <si>
    <t>16/08/2023</t>
  </si>
  <si>
    <t>00050839</t>
  </si>
  <si>
    <t>24/08/2023</t>
  </si>
  <si>
    <t>00050840</t>
  </si>
  <si>
    <t>00050841</t>
  </si>
  <si>
    <t>00053116</t>
  </si>
  <si>
    <t>31/08/2023</t>
  </si>
  <si>
    <t xml:space="preserve">Tổng cộng </t>
  </si>
  <si>
    <t>Thanh toán công nợ tháng 6</t>
  </si>
  <si>
    <t xml:space="preserve">Hàng trả </t>
  </si>
  <si>
    <t>Hàng trả tháng 8</t>
  </si>
  <si>
    <t>Chi tiết công nợ tháng 9</t>
  </si>
  <si>
    <t>Tháng 9 năm 2023</t>
  </si>
  <si>
    <t>Hàng trả - Fesstival Go 1</t>
  </si>
  <si>
    <t>00056056</t>
  </si>
  <si>
    <t>CHI NHÁNH NHA TRANG - CÔNG TY TNHH VIỆT Ý HÀ NỘI CENTER - Kho Nha Trang 1</t>
  </si>
  <si>
    <t>00056057</t>
  </si>
  <si>
    <t>Bán hàng CHI NHÁNH NHA TRANG - CÔNG TY TNHH VIỆT Ý HÀ NỘI CENTER - KHO NHA TRANG 1 , ck 5% cố định + ck 5% đơn sản phẩm mới</t>
  </si>
  <si>
    <t>00056058</t>
  </si>
  <si>
    <t>CHI NHÁNH NHA TRANG - CÔNG TY TNHH VIỆT Ý HÀ NỘI CENTER - VIET Y MART</t>
  </si>
  <si>
    <t>00056059</t>
  </si>
  <si>
    <t>CHI NHÁNH NHA TRANG - CÔNG TY TNHH VIỆT Ý HÀ NỘI CENTER - FESTIVAL GO   1</t>
  </si>
  <si>
    <t>00057573</t>
  </si>
  <si>
    <t>kho nha trang 1</t>
  </si>
  <si>
    <t>Hàng trả tháng 9</t>
  </si>
  <si>
    <t>Hàng trả</t>
  </si>
  <si>
    <t>TỔNG CỘNG</t>
  </si>
  <si>
    <t>Hàng trả tháng 4</t>
  </si>
  <si>
    <t>Hàng trả tháng 5</t>
  </si>
  <si>
    <t>Chi tiết công nợ tháng 10</t>
  </si>
  <si>
    <t>Tháng 10 năm 2023</t>
  </si>
  <si>
    <t>00060619</t>
  </si>
  <si>
    <t>CHI NHÁNH NHA TRANG - CÔNG TY TNHH VIỆT Ý HÀ NỘI CENTER(KHO NHA TRANG 1)</t>
  </si>
  <si>
    <t>00060620</t>
  </si>
  <si>
    <t>CHI NHÁNH NHA TRANG - CÔNG TY TNHH VIỆT Ý HÀ NỘI CENTER(VIET Y MART)</t>
  </si>
  <si>
    <t>00062015</t>
  </si>
  <si>
    <t>KHO NHA TRANG1 , ck 5%</t>
  </si>
  <si>
    <t>00065182</t>
  </si>
  <si>
    <t>00065183</t>
  </si>
  <si>
    <t>Số dòng = 7</t>
  </si>
  <si>
    <t>Hàng trả tháng 10</t>
  </si>
  <si>
    <t>Thanh toán công nợ tháng 7</t>
  </si>
  <si>
    <t>Chi tiết công nợ tháng 11</t>
  </si>
  <si>
    <t>Chi tiết công nợ tháng 12</t>
  </si>
  <si>
    <t>Tháng 11 năm 2023</t>
  </si>
  <si>
    <t>00067787</t>
  </si>
  <si>
    <t>00067788</t>
  </si>
  <si>
    <t>CHI NHÁNH NHA TRANG - CÔNG TY TNHH VIỆT Ý HÀ NỘI CENTER-  FESTIVAL GO  1</t>
  </si>
  <si>
    <t>00067789</t>
  </si>
  <si>
    <t>CHI NHÁNH NHA TRANG - CÔNG TY TNHH VIỆT Ý HÀ NỘI CENTER -  VIET Y MART</t>
  </si>
  <si>
    <t>00069725</t>
  </si>
  <si>
    <t>00069726</t>
  </si>
  <si>
    <t>Hàng trả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</si>
</sst>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#,##0_);\(#,##0\)"/>
    <numFmt numFmtId="166" formatCode="_(* #,##0_);_(* \(#,##0\);_(* &quot;-&quot;??_);_(@_)"/>
    <numFmt numFmtId="167" formatCode="_-* #,##0_-;\-* #,##0_-;_-* &quot;-&quot;??_-;_-@_-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b/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6" fontId="8" fillId="0" borderId="1" xfId="1" applyNumberFormat="1" applyFont="1" applyBorder="1" applyAlignment="1">
      <alignment horizontal="center"/>
    </xf>
    <xf numFmtId="166" fontId="8" fillId="0" borderId="1" xfId="1" applyNumberFormat="1" applyFont="1" applyBorder="1"/>
    <xf numFmtId="0" fontId="8" fillId="0" borderId="1" xfId="0" applyFont="1" applyBorder="1"/>
    <xf numFmtId="166" fontId="7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/>
    <xf numFmtId="0" fontId="7" fillId="3" borderId="1" xfId="0" applyFont="1" applyFill="1" applyBorder="1"/>
    <xf numFmtId="0" fontId="8" fillId="0" borderId="1" xfId="0" applyFont="1" applyBorder="1" applyAlignment="1">
      <alignment horizontal="left"/>
    </xf>
    <xf numFmtId="166" fontId="9" fillId="3" borderId="1" xfId="1" applyNumberFormat="1" applyFont="1" applyFill="1" applyBorder="1" applyAlignment="1">
      <alignment horizontal="center" vertical="center"/>
    </xf>
    <xf numFmtId="166" fontId="9" fillId="3" borderId="1" xfId="1" applyNumberFormat="1" applyFont="1" applyFill="1" applyBorder="1" applyAlignment="1">
      <alignment horizontal="left" vertical="center"/>
    </xf>
    <xf numFmtId="166" fontId="7" fillId="3" borderId="1" xfId="0" applyNumberFormat="1" applyFont="1" applyFill="1" applyBorder="1"/>
    <xf numFmtId="166" fontId="10" fillId="4" borderId="1" xfId="0" applyNumberFormat="1" applyFont="1" applyFill="1" applyBorder="1"/>
    <xf numFmtId="167" fontId="11" fillId="0" borderId="0" xfId="1" applyNumberFormat="1" applyFont="1"/>
    <xf numFmtId="166" fontId="8" fillId="0" borderId="1" xfId="1" applyNumberFormat="1" applyFont="1" applyBorder="1" applyAlignment="1">
      <alignment wrapText="1"/>
    </xf>
    <xf numFmtId="14" fontId="7" fillId="3" borderId="3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66" fontId="7" fillId="5" borderId="1" xfId="1" applyNumberFormat="1" applyFont="1" applyFill="1" applyBorder="1" applyAlignment="1">
      <alignment horizontal="center"/>
    </xf>
    <xf numFmtId="166" fontId="7" fillId="5" borderId="1" xfId="1" applyNumberFormat="1" applyFont="1" applyFill="1" applyBorder="1"/>
    <xf numFmtId="0" fontId="7" fillId="5" borderId="1" xfId="0" applyFont="1" applyFill="1" applyBorder="1"/>
    <xf numFmtId="14" fontId="7" fillId="5" borderId="1" xfId="0" applyNumberFormat="1" applyFont="1" applyFill="1" applyBorder="1" applyAlignment="1">
      <alignment horizontal="center"/>
    </xf>
    <xf numFmtId="166" fontId="8" fillId="5" borderId="1" xfId="1" applyNumberFormat="1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0" fontId="13" fillId="0" borderId="0" xfId="2"/>
    <xf numFmtId="0" fontId="14" fillId="0" borderId="5" xfId="2" applyFont="1" applyBorder="1" applyAlignment="1">
      <alignment horizontal="left" vertical="center"/>
    </xf>
    <xf numFmtId="14" fontId="14" fillId="0" borderId="5" xfId="2" applyNumberFormat="1" applyFont="1" applyBorder="1" applyAlignment="1">
      <alignment horizontal="center" vertical="center"/>
    </xf>
    <xf numFmtId="0" fontId="14" fillId="0" borderId="5" xfId="2" applyFont="1" applyBorder="1" applyAlignment="1">
      <alignment horizontal="right" vertical="center"/>
    </xf>
    <xf numFmtId="38" fontId="14" fillId="0" borderId="5" xfId="2" applyNumberFormat="1" applyFont="1" applyBorder="1" applyAlignment="1">
      <alignment horizontal="right" vertical="center"/>
    </xf>
    <xf numFmtId="0" fontId="16" fillId="0" borderId="0" xfId="2" applyFont="1" applyAlignment="1">
      <alignment horizontal="center"/>
    </xf>
    <xf numFmtId="167" fontId="16" fillId="0" borderId="0" xfId="1" applyNumberFormat="1" applyFont="1" applyAlignment="1">
      <alignment horizontal="center"/>
    </xf>
    <xf numFmtId="9" fontId="14" fillId="0" borderId="5" xfId="2" applyNumberFormat="1" applyFont="1" applyBorder="1" applyAlignment="1">
      <alignment horizontal="right" vertical="center"/>
    </xf>
    <xf numFmtId="0" fontId="17" fillId="0" borderId="0" xfId="0" applyFont="1"/>
    <xf numFmtId="14" fontId="18" fillId="6" borderId="6" xfId="2" applyNumberFormat="1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/>
    </xf>
    <xf numFmtId="38" fontId="18" fillId="6" borderId="7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67" fontId="8" fillId="0" borderId="1" xfId="1" applyNumberFormat="1" applyFont="1" applyBorder="1"/>
    <xf numFmtId="14" fontId="18" fillId="7" borderId="1" xfId="2" applyNumberFormat="1" applyFont="1" applyFill="1" applyBorder="1" applyAlignment="1">
      <alignment horizontal="center" vertical="center" wrapText="1"/>
    </xf>
    <xf numFmtId="0" fontId="18" fillId="7" borderId="1" xfId="2" applyFont="1" applyFill="1" applyBorder="1" applyAlignment="1">
      <alignment horizontal="center" vertical="center" wrapText="1"/>
    </xf>
    <xf numFmtId="38" fontId="18" fillId="7" borderId="1" xfId="2" applyNumberFormat="1" applyFont="1" applyFill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38" fontId="14" fillId="0" borderId="1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38" fontId="11" fillId="0" borderId="1" xfId="0" applyNumberFormat="1" applyFont="1" applyBorder="1"/>
    <xf numFmtId="0" fontId="19" fillId="0" borderId="1" xfId="2" applyFont="1" applyBorder="1" applyAlignment="1">
      <alignment horizontal="left" vertical="center"/>
    </xf>
    <xf numFmtId="166" fontId="0" fillId="0" borderId="0" xfId="0" applyNumberFormat="1"/>
    <xf numFmtId="14" fontId="7" fillId="5" borderId="3" xfId="0" applyNumberFormat="1" applyFont="1" applyFill="1" applyBorder="1" applyAlignment="1">
      <alignment horizontal="center"/>
    </xf>
    <xf numFmtId="14" fontId="14" fillId="8" borderId="5" xfId="2" applyNumberFormat="1" applyFont="1" applyFill="1" applyBorder="1" applyAlignment="1">
      <alignment horizontal="left" vertical="center"/>
    </xf>
    <xf numFmtId="38" fontId="14" fillId="8" borderId="5" xfId="2" applyNumberFormat="1" applyFont="1" applyFill="1" applyBorder="1" applyAlignment="1">
      <alignment horizontal="right" vertical="center"/>
    </xf>
    <xf numFmtId="0" fontId="20" fillId="9" borderId="6" xfId="2" applyFont="1" applyFill="1" applyBorder="1" applyAlignment="1">
      <alignment horizontal="center" vertical="center" wrapText="1"/>
    </xf>
    <xf numFmtId="38" fontId="20" fillId="9" borderId="7" xfId="2" applyNumberFormat="1" applyFont="1" applyFill="1" applyBorder="1" applyAlignment="1">
      <alignment horizontal="center" vertical="center" wrapText="1"/>
    </xf>
    <xf numFmtId="14" fontId="20" fillId="9" borderId="6" xfId="2" applyNumberFormat="1" applyFont="1" applyFill="1" applyBorder="1" applyAlignment="1">
      <alignment horizontal="center" vertical="center" wrapText="1"/>
    </xf>
    <xf numFmtId="0" fontId="20" fillId="9" borderId="8" xfId="2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4" fontId="10" fillId="4" borderId="3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D74AA365-1DC4-4268-A74C-B0DCE39F46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BD10-1452-4E12-8B8F-A245ACE2A55B}">
  <dimension ref="B1:J29"/>
  <sheetViews>
    <sheetView zoomScale="85" zoomScaleNormal="85" workbookViewId="0">
      <selection activeCell="E22" sqref="E22"/>
    </sheetView>
  </sheetViews>
  <sheetFormatPr defaultRowHeight="15.05" x14ac:dyDescent="0.3"/>
  <cols>
    <col min="2" max="2" width="15.109375" customWidth="1"/>
    <col min="3" max="3" width="27.5546875" customWidth="1"/>
    <col min="4" max="4" width="21.5546875" customWidth="1"/>
    <col min="5" max="5" width="18.109375" customWidth="1"/>
    <col min="6" max="7" width="18.5546875" customWidth="1"/>
    <col min="10" max="10" width="11.5546875" bestFit="1" customWidth="1"/>
  </cols>
  <sheetData>
    <row r="1" spans="2:10" ht="41.95" customHeight="1" x14ac:dyDescent="0.3">
      <c r="B1" s="68" t="s">
        <v>44</v>
      </c>
      <c r="C1" s="68"/>
      <c r="D1" s="68"/>
      <c r="E1" s="68"/>
      <c r="F1" s="68"/>
      <c r="G1" s="68"/>
    </row>
    <row r="2" spans="2:10" ht="48.05" customHeight="1" x14ac:dyDescent="0.3">
      <c r="B2" s="10" t="s">
        <v>45</v>
      </c>
      <c r="C2" s="11" t="s">
        <v>2</v>
      </c>
      <c r="D2" s="11" t="s">
        <v>46</v>
      </c>
      <c r="E2" s="11" t="s">
        <v>47</v>
      </c>
      <c r="F2" s="11" t="s">
        <v>48</v>
      </c>
      <c r="G2" s="11" t="s">
        <v>49</v>
      </c>
    </row>
    <row r="3" spans="2:10" ht="15.65" x14ac:dyDescent="0.3">
      <c r="B3" s="12"/>
      <c r="C3" s="13" t="s">
        <v>50</v>
      </c>
      <c r="D3" s="26">
        <v>13585632</v>
      </c>
      <c r="E3" s="14"/>
      <c r="F3" s="15"/>
      <c r="G3" s="16"/>
    </row>
    <row r="4" spans="2:10" ht="15.65" x14ac:dyDescent="0.3">
      <c r="B4" s="12"/>
      <c r="C4" s="13" t="s">
        <v>51</v>
      </c>
      <c r="D4" s="26">
        <v>9129253</v>
      </c>
      <c r="E4" s="14"/>
      <c r="F4" s="15"/>
      <c r="G4" s="16"/>
    </row>
    <row r="5" spans="2:10" ht="15.65" x14ac:dyDescent="0.3">
      <c r="B5" s="12"/>
      <c r="C5" s="13" t="s">
        <v>52</v>
      </c>
      <c r="D5" s="26">
        <v>7984084</v>
      </c>
      <c r="E5" s="14"/>
      <c r="F5" s="15"/>
      <c r="G5" s="16"/>
    </row>
    <row r="6" spans="2:10" ht="15.65" x14ac:dyDescent="0.3">
      <c r="B6" s="12"/>
      <c r="C6" s="13" t="s">
        <v>53</v>
      </c>
      <c r="D6" s="26">
        <v>8850537</v>
      </c>
      <c r="E6" s="14"/>
      <c r="F6" s="15"/>
      <c r="G6" s="16"/>
    </row>
    <row r="7" spans="2:10" ht="15.65" x14ac:dyDescent="0.3">
      <c r="B7" s="12"/>
      <c r="C7" s="13" t="s">
        <v>56</v>
      </c>
      <c r="D7" s="14">
        <v>19786952</v>
      </c>
      <c r="E7" s="14"/>
      <c r="F7" s="15"/>
      <c r="G7" s="16"/>
    </row>
    <row r="8" spans="2:10" ht="15.65" x14ac:dyDescent="0.3">
      <c r="B8" s="12"/>
      <c r="C8" s="13" t="s">
        <v>82</v>
      </c>
      <c r="D8" s="14">
        <v>15345619</v>
      </c>
      <c r="E8" s="14"/>
      <c r="F8" s="15"/>
      <c r="G8" s="16"/>
    </row>
    <row r="9" spans="2:10" ht="15.65" x14ac:dyDescent="0.3">
      <c r="B9" s="12"/>
      <c r="C9" s="13" t="s">
        <v>85</v>
      </c>
      <c r="D9" s="14">
        <v>13181536</v>
      </c>
      <c r="E9" s="14"/>
      <c r="F9" s="15"/>
      <c r="G9" s="16"/>
      <c r="J9" s="60"/>
    </row>
    <row r="10" spans="2:10" ht="15.65" x14ac:dyDescent="0.3">
      <c r="B10" s="12"/>
      <c r="C10" s="13" t="s">
        <v>106</v>
      </c>
      <c r="D10" s="14">
        <v>5649341</v>
      </c>
      <c r="E10" s="14"/>
      <c r="F10" s="15"/>
      <c r="G10" s="16"/>
      <c r="J10" s="60"/>
    </row>
    <row r="11" spans="2:10" ht="15.65" x14ac:dyDescent="0.3">
      <c r="B11" s="12"/>
      <c r="C11" s="13" t="s">
        <v>124</v>
      </c>
      <c r="D11" s="14">
        <v>8075068</v>
      </c>
      <c r="E11" s="14"/>
      <c r="F11" s="15"/>
      <c r="G11" s="16"/>
      <c r="J11" s="60"/>
    </row>
    <row r="12" spans="2:10" ht="15.65" x14ac:dyDescent="0.3">
      <c r="B12" s="12"/>
      <c r="C12" s="13" t="s">
        <v>137</v>
      </c>
      <c r="D12" s="14">
        <v>8868863</v>
      </c>
      <c r="E12" s="14"/>
      <c r="F12" s="15"/>
      <c r="G12" s="16"/>
      <c r="J12" s="60"/>
    </row>
    <row r="13" spans="2:10" ht="15.65" x14ac:dyDescent="0.3">
      <c r="B13" s="12"/>
      <c r="C13" s="13" t="s">
        <v>138</v>
      </c>
      <c r="D13" s="14"/>
      <c r="E13" s="14"/>
      <c r="F13" s="15"/>
      <c r="G13" s="16"/>
      <c r="J13" s="60"/>
    </row>
    <row r="14" spans="2:10" ht="15.65" x14ac:dyDescent="0.3">
      <c r="B14" s="12"/>
      <c r="C14" s="13" t="s">
        <v>57</v>
      </c>
      <c r="D14" s="14"/>
      <c r="E14" s="14"/>
      <c r="F14" s="15"/>
      <c r="G14" s="16"/>
      <c r="J14" s="60"/>
    </row>
    <row r="15" spans="2:10" ht="15.65" x14ac:dyDescent="0.3">
      <c r="B15" s="69" t="s">
        <v>54</v>
      </c>
      <c r="C15" s="70"/>
      <c r="D15" s="17">
        <f>SUM(D3:D14)</f>
        <v>110456885</v>
      </c>
      <c r="E15" s="17">
        <f ca="1">SUM(E3:E27)</f>
        <v>0</v>
      </c>
      <c r="F15" s="18"/>
      <c r="G15" s="19"/>
    </row>
    <row r="16" spans="2:10" ht="15.65" x14ac:dyDescent="0.3">
      <c r="B16" s="32"/>
      <c r="C16" s="34" t="s">
        <v>122</v>
      </c>
      <c r="D16" s="29"/>
      <c r="E16" s="33">
        <v>220286</v>
      </c>
      <c r="F16" s="30"/>
      <c r="G16" s="31"/>
    </row>
    <row r="17" spans="2:7" ht="15.65" x14ac:dyDescent="0.3">
      <c r="B17" s="32"/>
      <c r="C17" s="34" t="s">
        <v>123</v>
      </c>
      <c r="D17" s="29"/>
      <c r="E17" s="33">
        <v>183473</v>
      </c>
      <c r="F17" s="30"/>
      <c r="G17" s="31"/>
    </row>
    <row r="18" spans="2:7" ht="15.65" x14ac:dyDescent="0.3">
      <c r="B18" s="32"/>
      <c r="C18" s="34" t="s">
        <v>62</v>
      </c>
      <c r="D18" s="29"/>
      <c r="E18" s="33">
        <v>722506.4</v>
      </c>
      <c r="F18" s="30"/>
      <c r="G18" s="31"/>
    </row>
    <row r="19" spans="2:7" ht="15.65" x14ac:dyDescent="0.3">
      <c r="B19" s="32"/>
      <c r="C19" s="34" t="s">
        <v>105</v>
      </c>
      <c r="D19" s="29"/>
      <c r="E19" s="33">
        <v>76735</v>
      </c>
      <c r="F19" s="30"/>
      <c r="G19" s="31"/>
    </row>
    <row r="20" spans="2:7" ht="15.65" x14ac:dyDescent="0.3">
      <c r="B20" s="32"/>
      <c r="C20" s="34" t="s">
        <v>119</v>
      </c>
      <c r="D20" s="29"/>
      <c r="E20" s="33">
        <v>632365</v>
      </c>
      <c r="F20" s="30"/>
      <c r="G20" s="31"/>
    </row>
    <row r="21" spans="2:7" ht="15.65" x14ac:dyDescent="0.3">
      <c r="B21" s="61"/>
      <c r="C21" s="34" t="s">
        <v>135</v>
      </c>
      <c r="D21" s="29"/>
      <c r="E21" s="33">
        <v>431806</v>
      </c>
      <c r="F21" s="30"/>
      <c r="G21" s="31"/>
    </row>
    <row r="22" spans="2:7" ht="15.65" x14ac:dyDescent="0.3">
      <c r="B22" s="61"/>
      <c r="C22" s="34" t="s">
        <v>147</v>
      </c>
      <c r="D22" s="29"/>
      <c r="E22" s="33">
        <v>113944</v>
      </c>
      <c r="F22" s="30"/>
      <c r="G22" s="31"/>
    </row>
    <row r="23" spans="2:7" ht="15.65" x14ac:dyDescent="0.3">
      <c r="B23" s="27"/>
      <c r="C23" s="28"/>
      <c r="D23" s="17"/>
      <c r="E23" s="17">
        <f>+SUM(E16:E22)</f>
        <v>2381115.4</v>
      </c>
      <c r="F23" s="18"/>
      <c r="G23" s="19"/>
    </row>
    <row r="24" spans="2:7" ht="15.65" x14ac:dyDescent="0.3">
      <c r="B24" s="12">
        <v>45098</v>
      </c>
      <c r="C24" s="20" t="s">
        <v>59</v>
      </c>
      <c r="D24" s="14"/>
      <c r="E24" s="14"/>
      <c r="F24" s="15"/>
      <c r="G24" s="15">
        <v>22714898</v>
      </c>
    </row>
    <row r="25" spans="2:7" ht="15.65" x14ac:dyDescent="0.3">
      <c r="B25" s="12">
        <v>45111</v>
      </c>
      <c r="C25" s="20" t="s">
        <v>60</v>
      </c>
      <c r="D25" s="14"/>
      <c r="E25" s="14"/>
      <c r="F25" s="15"/>
      <c r="G25" s="15">
        <v>16430918</v>
      </c>
    </row>
    <row r="26" spans="2:7" ht="15.65" x14ac:dyDescent="0.3">
      <c r="B26" s="12">
        <v>45175</v>
      </c>
      <c r="C26" s="20" t="s">
        <v>103</v>
      </c>
      <c r="D26" s="14"/>
      <c r="E26" s="14"/>
      <c r="F26" s="15"/>
      <c r="G26" s="50">
        <v>19787004</v>
      </c>
    </row>
    <row r="27" spans="2:7" ht="15.65" x14ac:dyDescent="0.3">
      <c r="B27" s="12">
        <v>45229</v>
      </c>
      <c r="C27" s="13" t="s">
        <v>136</v>
      </c>
      <c r="D27" s="14"/>
      <c r="E27" s="14"/>
      <c r="F27" s="15"/>
      <c r="G27" s="50">
        <v>14623065</v>
      </c>
    </row>
    <row r="28" spans="2:7" ht="15.65" x14ac:dyDescent="0.3">
      <c r="B28" s="69" t="s">
        <v>61</v>
      </c>
      <c r="C28" s="70"/>
      <c r="D28" s="21"/>
      <c r="E28" s="22"/>
      <c r="F28" s="19"/>
      <c r="G28" s="23">
        <f>+SUM(G24:G27)</f>
        <v>73555885</v>
      </c>
    </row>
    <row r="29" spans="2:7" ht="15.65" x14ac:dyDescent="0.3">
      <c r="B29" s="71" t="s">
        <v>55</v>
      </c>
      <c r="C29" s="72"/>
      <c r="D29" s="72"/>
      <c r="E29" s="72"/>
      <c r="F29" s="73"/>
      <c r="G29" s="24">
        <f>D15-G28-E23</f>
        <v>34519884.600000001</v>
      </c>
    </row>
  </sheetData>
  <mergeCells count="4">
    <mergeCell ref="B1:G1"/>
    <mergeCell ref="B15:C15"/>
    <mergeCell ref="B28:C28"/>
    <mergeCell ref="B29:F29"/>
  </mergeCells>
  <phoneticPr fontId="12" type="noConversion"/>
  <conditionalFormatting sqref="B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7E3B-DCA7-4B51-BAA6-762191D3A79A}">
  <dimension ref="A1:N18"/>
  <sheetViews>
    <sheetView workbookViewId="0">
      <selection activeCell="M5" sqref="M5:M17"/>
    </sheetView>
  </sheetViews>
  <sheetFormatPr defaultRowHeight="15.05" x14ac:dyDescent="0.3"/>
  <cols>
    <col min="5" max="5" width="67.44140625" customWidth="1"/>
    <col min="6" max="6" width="27.33203125" customWidth="1"/>
    <col min="7" max="7" width="18.6640625" customWidth="1"/>
    <col min="9" max="13" width="12.6640625" customWidth="1"/>
    <col min="14" max="14" width="18.44140625" customWidth="1"/>
  </cols>
  <sheetData>
    <row r="1" spans="1:14" ht="20.7" x14ac:dyDescent="0.3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6.3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0.7" x14ac:dyDescent="0.3">
      <c r="A3" s="1"/>
      <c r="B3" s="1"/>
      <c r="C3" s="1"/>
      <c r="D3" s="1"/>
      <c r="E3" s="2"/>
      <c r="F3" s="2"/>
      <c r="G3" s="2"/>
      <c r="H3" s="2"/>
      <c r="I3" s="1"/>
      <c r="J3" s="1"/>
      <c r="K3" s="1"/>
      <c r="L3" s="1"/>
      <c r="M3" s="1"/>
      <c r="N3" s="1"/>
    </row>
    <row r="4" spans="1:14" ht="26.3" x14ac:dyDescent="0.3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">
      <c r="A5" s="5">
        <v>1</v>
      </c>
      <c r="B5" s="6" t="s">
        <v>15</v>
      </c>
      <c r="C5" s="6" t="s">
        <v>16</v>
      </c>
      <c r="D5" s="7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9">
        <v>1057257</v>
      </c>
      <c r="J5" s="9">
        <v>0</v>
      </c>
      <c r="K5" s="9">
        <v>1057257</v>
      </c>
      <c r="L5" s="9">
        <v>105726</v>
      </c>
      <c r="M5" s="9">
        <v>1162983</v>
      </c>
      <c r="N5" s="6" t="s">
        <v>22</v>
      </c>
    </row>
    <row r="6" spans="1:14" x14ac:dyDescent="0.3">
      <c r="A6" s="5">
        <v>2</v>
      </c>
      <c r="B6" s="6" t="s">
        <v>23</v>
      </c>
      <c r="C6" s="6" t="s">
        <v>16</v>
      </c>
      <c r="D6" s="7" t="s">
        <v>17</v>
      </c>
      <c r="E6" s="8" t="s">
        <v>18</v>
      </c>
      <c r="F6" s="8" t="s">
        <v>24</v>
      </c>
      <c r="G6" s="8" t="s">
        <v>20</v>
      </c>
      <c r="H6" s="8" t="s">
        <v>21</v>
      </c>
      <c r="I6" s="9">
        <v>1672963</v>
      </c>
      <c r="J6" s="9">
        <v>0</v>
      </c>
      <c r="K6" s="9">
        <v>1672963</v>
      </c>
      <c r="L6" s="9">
        <v>167296</v>
      </c>
      <c r="M6" s="9">
        <v>1840259</v>
      </c>
      <c r="N6" s="6" t="s">
        <v>22</v>
      </c>
    </row>
    <row r="7" spans="1:14" x14ac:dyDescent="0.3">
      <c r="A7" s="5">
        <v>3</v>
      </c>
      <c r="B7" s="6" t="s">
        <v>25</v>
      </c>
      <c r="C7" s="6" t="s">
        <v>16</v>
      </c>
      <c r="D7" s="7" t="s">
        <v>17</v>
      </c>
      <c r="E7" s="8" t="s">
        <v>18</v>
      </c>
      <c r="F7" s="8" t="s">
        <v>24</v>
      </c>
      <c r="G7" s="8" t="s">
        <v>20</v>
      </c>
      <c r="H7" s="8" t="s">
        <v>21</v>
      </c>
      <c r="I7" s="9">
        <v>730203</v>
      </c>
      <c r="J7" s="9">
        <v>0</v>
      </c>
      <c r="K7" s="9">
        <v>730203</v>
      </c>
      <c r="L7" s="9">
        <v>73020</v>
      </c>
      <c r="M7" s="9">
        <v>803223</v>
      </c>
      <c r="N7" s="6" t="s">
        <v>22</v>
      </c>
    </row>
    <row r="8" spans="1:14" x14ac:dyDescent="0.3">
      <c r="A8" s="5">
        <v>4</v>
      </c>
      <c r="B8" s="6" t="s">
        <v>26</v>
      </c>
      <c r="C8" s="6" t="s">
        <v>16</v>
      </c>
      <c r="D8" s="7" t="s">
        <v>27</v>
      </c>
      <c r="E8" s="8" t="s">
        <v>18</v>
      </c>
      <c r="F8" s="8" t="s">
        <v>28</v>
      </c>
      <c r="G8" s="8" t="s">
        <v>20</v>
      </c>
      <c r="H8" s="8" t="s">
        <v>21</v>
      </c>
      <c r="I8" s="9">
        <v>772673</v>
      </c>
      <c r="J8" s="9">
        <v>0</v>
      </c>
      <c r="K8" s="9">
        <v>772673</v>
      </c>
      <c r="L8" s="9">
        <v>77267</v>
      </c>
      <c r="M8" s="9">
        <v>849940</v>
      </c>
      <c r="N8" s="6" t="s">
        <v>22</v>
      </c>
    </row>
    <row r="9" spans="1:14" x14ac:dyDescent="0.3">
      <c r="A9" s="5">
        <v>5</v>
      </c>
      <c r="B9" s="6" t="s">
        <v>29</v>
      </c>
      <c r="C9" s="6" t="s">
        <v>16</v>
      </c>
      <c r="D9" s="7" t="s">
        <v>27</v>
      </c>
      <c r="E9" s="8" t="s">
        <v>18</v>
      </c>
      <c r="F9" s="8" t="s">
        <v>28</v>
      </c>
      <c r="G9" s="8" t="s">
        <v>20</v>
      </c>
      <c r="H9" s="8" t="s">
        <v>21</v>
      </c>
      <c r="I9" s="9">
        <v>2043250</v>
      </c>
      <c r="J9" s="9">
        <v>0</v>
      </c>
      <c r="K9" s="9">
        <v>2043250</v>
      </c>
      <c r="L9" s="9">
        <v>204325</v>
      </c>
      <c r="M9" s="9">
        <v>2247575</v>
      </c>
      <c r="N9" s="6" t="s">
        <v>22</v>
      </c>
    </row>
    <row r="10" spans="1:14" x14ac:dyDescent="0.3">
      <c r="A10" s="5">
        <v>6</v>
      </c>
      <c r="B10" s="6" t="s">
        <v>30</v>
      </c>
      <c r="C10" s="6" t="s">
        <v>16</v>
      </c>
      <c r="D10" s="7" t="s">
        <v>27</v>
      </c>
      <c r="E10" s="8" t="s">
        <v>18</v>
      </c>
      <c r="F10" s="8" t="s">
        <v>28</v>
      </c>
      <c r="G10" s="8" t="s">
        <v>20</v>
      </c>
      <c r="H10" s="8" t="s">
        <v>21</v>
      </c>
      <c r="I10" s="9">
        <v>765890</v>
      </c>
      <c r="J10" s="9">
        <v>0</v>
      </c>
      <c r="K10" s="9">
        <v>765890</v>
      </c>
      <c r="L10" s="9">
        <v>76589</v>
      </c>
      <c r="M10" s="9">
        <v>842479</v>
      </c>
      <c r="N10" s="6" t="s">
        <v>22</v>
      </c>
    </row>
    <row r="11" spans="1:14" x14ac:dyDescent="0.3">
      <c r="A11" s="5">
        <v>7</v>
      </c>
      <c r="B11" s="6" t="s">
        <v>31</v>
      </c>
      <c r="C11" s="6" t="s">
        <v>16</v>
      </c>
      <c r="D11" s="7" t="s">
        <v>32</v>
      </c>
      <c r="E11" s="8" t="s">
        <v>18</v>
      </c>
      <c r="F11" s="8" t="s">
        <v>24</v>
      </c>
      <c r="G11" s="8" t="s">
        <v>20</v>
      </c>
      <c r="H11" s="8" t="s">
        <v>21</v>
      </c>
      <c r="I11" s="9">
        <v>2488515</v>
      </c>
      <c r="J11" s="9">
        <v>0</v>
      </c>
      <c r="K11" s="9">
        <v>2488515</v>
      </c>
      <c r="L11" s="9">
        <v>248852</v>
      </c>
      <c r="M11" s="9">
        <v>2737367</v>
      </c>
      <c r="N11" s="6" t="s">
        <v>22</v>
      </c>
    </row>
    <row r="12" spans="1:14" x14ac:dyDescent="0.3">
      <c r="A12" s="5">
        <v>8</v>
      </c>
      <c r="B12" s="6" t="s">
        <v>33</v>
      </c>
      <c r="C12" s="6" t="s">
        <v>16</v>
      </c>
      <c r="D12" s="7" t="s">
        <v>32</v>
      </c>
      <c r="E12" s="8" t="s">
        <v>18</v>
      </c>
      <c r="F12" s="8" t="s">
        <v>28</v>
      </c>
      <c r="G12" s="8" t="s">
        <v>20</v>
      </c>
      <c r="H12" s="8" t="s">
        <v>21</v>
      </c>
      <c r="I12" s="9">
        <v>1530505</v>
      </c>
      <c r="J12" s="9">
        <v>0</v>
      </c>
      <c r="K12" s="9">
        <v>1530505</v>
      </c>
      <c r="L12" s="9">
        <v>153051</v>
      </c>
      <c r="M12" s="9">
        <v>1683556</v>
      </c>
      <c r="N12" s="6" t="s">
        <v>22</v>
      </c>
    </row>
    <row r="13" spans="1:14" x14ac:dyDescent="0.3">
      <c r="A13" s="5">
        <v>9</v>
      </c>
      <c r="B13" s="6" t="s">
        <v>34</v>
      </c>
      <c r="C13" s="6" t="s">
        <v>16</v>
      </c>
      <c r="D13" s="7" t="s">
        <v>32</v>
      </c>
      <c r="E13" s="8" t="s">
        <v>18</v>
      </c>
      <c r="F13" s="8" t="s">
        <v>24</v>
      </c>
      <c r="G13" s="8" t="s">
        <v>20</v>
      </c>
      <c r="H13" s="8" t="s">
        <v>21</v>
      </c>
      <c r="I13" s="9">
        <v>1319125</v>
      </c>
      <c r="J13" s="9">
        <v>0</v>
      </c>
      <c r="K13" s="9">
        <v>1319125</v>
      </c>
      <c r="L13" s="9">
        <v>131913</v>
      </c>
      <c r="M13" s="9">
        <v>1451038</v>
      </c>
      <c r="N13" s="6" t="s">
        <v>22</v>
      </c>
    </row>
    <row r="14" spans="1:14" x14ac:dyDescent="0.3">
      <c r="A14" s="5">
        <v>10</v>
      </c>
      <c r="B14" s="6" t="s">
        <v>35</v>
      </c>
      <c r="C14" s="6" t="s">
        <v>16</v>
      </c>
      <c r="D14" s="7" t="s">
        <v>36</v>
      </c>
      <c r="E14" s="8" t="s">
        <v>18</v>
      </c>
      <c r="F14" s="8" t="s">
        <v>37</v>
      </c>
      <c r="G14" s="8" t="s">
        <v>20</v>
      </c>
      <c r="H14" s="8" t="s">
        <v>21</v>
      </c>
      <c r="I14" s="9">
        <v>892208</v>
      </c>
      <c r="J14" s="9">
        <v>0</v>
      </c>
      <c r="K14" s="9">
        <v>892208</v>
      </c>
      <c r="L14" s="9">
        <v>89221</v>
      </c>
      <c r="M14" s="9">
        <v>981429</v>
      </c>
      <c r="N14" s="6" t="s">
        <v>22</v>
      </c>
    </row>
    <row r="15" spans="1:14" x14ac:dyDescent="0.3">
      <c r="A15" s="5">
        <v>11</v>
      </c>
      <c r="B15" s="6" t="s">
        <v>38</v>
      </c>
      <c r="C15" s="6" t="s">
        <v>16</v>
      </c>
      <c r="D15" s="7" t="s">
        <v>39</v>
      </c>
      <c r="E15" s="8" t="s">
        <v>18</v>
      </c>
      <c r="F15" s="8" t="s">
        <v>37</v>
      </c>
      <c r="G15" s="8" t="s">
        <v>20</v>
      </c>
      <c r="H15" s="8" t="s">
        <v>21</v>
      </c>
      <c r="I15" s="9">
        <v>2127647</v>
      </c>
      <c r="J15" s="9">
        <v>0</v>
      </c>
      <c r="K15" s="9">
        <v>2127647</v>
      </c>
      <c r="L15" s="9">
        <v>212765</v>
      </c>
      <c r="M15" s="9">
        <v>2340412</v>
      </c>
      <c r="N15" s="6" t="s">
        <v>40</v>
      </c>
    </row>
    <row r="16" spans="1:14" x14ac:dyDescent="0.3">
      <c r="A16" s="5">
        <v>12</v>
      </c>
      <c r="B16" s="6" t="s">
        <v>41</v>
      </c>
      <c r="C16" s="6" t="s">
        <v>16</v>
      </c>
      <c r="D16" s="7" t="s">
        <v>42</v>
      </c>
      <c r="E16" s="8" t="s">
        <v>18</v>
      </c>
      <c r="F16" s="8" t="s">
        <v>37</v>
      </c>
      <c r="G16" s="8" t="s">
        <v>20</v>
      </c>
      <c r="H16" s="8" t="s">
        <v>21</v>
      </c>
      <c r="I16" s="9">
        <v>834435</v>
      </c>
      <c r="J16" s="9">
        <v>0</v>
      </c>
      <c r="K16" s="9">
        <v>834435</v>
      </c>
      <c r="L16" s="9">
        <v>83444</v>
      </c>
      <c r="M16" s="9">
        <v>917879</v>
      </c>
      <c r="N16" s="6" t="s">
        <v>22</v>
      </c>
    </row>
    <row r="17" spans="1:14" x14ac:dyDescent="0.3">
      <c r="A17" s="5">
        <v>13</v>
      </c>
      <c r="B17" s="6" t="s">
        <v>43</v>
      </c>
      <c r="C17" s="6" t="s">
        <v>16</v>
      </c>
      <c r="D17" s="7" t="s">
        <v>42</v>
      </c>
      <c r="E17" s="8" t="s">
        <v>18</v>
      </c>
      <c r="F17" s="8" t="s">
        <v>37</v>
      </c>
      <c r="G17" s="8" t="s">
        <v>20</v>
      </c>
      <c r="H17" s="8" t="s">
        <v>21</v>
      </c>
      <c r="I17" s="9">
        <v>1753465</v>
      </c>
      <c r="J17" s="9">
        <v>0</v>
      </c>
      <c r="K17" s="9">
        <v>1753465</v>
      </c>
      <c r="L17" s="9">
        <v>175347</v>
      </c>
      <c r="M17" s="9">
        <v>1928812</v>
      </c>
      <c r="N17" s="6" t="s">
        <v>22</v>
      </c>
    </row>
    <row r="18" spans="1:14" x14ac:dyDescent="0.3">
      <c r="I18" s="25">
        <f t="shared" ref="I18:L18" si="0">+SUM(I5:I17)</f>
        <v>17988136</v>
      </c>
      <c r="J18" s="25"/>
      <c r="K18" s="25">
        <f t="shared" si="0"/>
        <v>17988136</v>
      </c>
      <c r="L18" s="25">
        <f t="shared" si="0"/>
        <v>1798816</v>
      </c>
      <c r="M18" s="25">
        <f>+SUM(M5:M17)</f>
        <v>19786952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7FF3-7D59-4612-AD98-5CD92D9C19F4}">
  <dimension ref="A1:L17"/>
  <sheetViews>
    <sheetView workbookViewId="0">
      <selection activeCell="G8" sqref="G8"/>
    </sheetView>
  </sheetViews>
  <sheetFormatPr defaultRowHeight="15.05" x14ac:dyDescent="0.3"/>
  <cols>
    <col min="1" max="1" width="3.5546875" customWidth="1"/>
    <col min="2" max="2" width="13.6640625" customWidth="1"/>
    <col min="3" max="4" width="11.88671875" customWidth="1"/>
    <col min="5" max="5" width="56" customWidth="1"/>
    <col min="6" max="6" width="20.6640625" customWidth="1"/>
    <col min="7" max="7" width="29.88671875" customWidth="1"/>
    <col min="8" max="11" width="17.6640625" customWidth="1"/>
  </cols>
  <sheetData>
    <row r="1" spans="1:12" ht="17.55" x14ac:dyDescent="0.3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3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x14ac:dyDescent="0.3">
      <c r="A3" s="40"/>
      <c r="B3" s="40"/>
      <c r="C3" s="40"/>
      <c r="D3" s="40"/>
      <c r="E3" s="40"/>
      <c r="F3" s="40"/>
      <c r="G3" s="40"/>
      <c r="H3" s="41">
        <f t="shared" ref="H3:J3" si="0">+SUBTOTAL(9,H5:H15)</f>
        <v>13543008</v>
      </c>
      <c r="I3" s="41"/>
      <c r="J3" s="41">
        <f t="shared" si="0"/>
        <v>1080104.6000000001</v>
      </c>
      <c r="K3" s="41">
        <f>+SUBTOTAL(9,K5:K15)</f>
        <v>14623112.600000001</v>
      </c>
      <c r="L3" s="40"/>
    </row>
    <row r="4" spans="1:12" ht="27.1" customHeight="1" x14ac:dyDescent="0.3">
      <c r="A4" s="35"/>
      <c r="B4" s="44" t="s">
        <v>4</v>
      </c>
      <c r="C4" s="45" t="s">
        <v>2</v>
      </c>
      <c r="D4" s="45" t="s">
        <v>65</v>
      </c>
      <c r="E4" s="46" t="s">
        <v>66</v>
      </c>
      <c r="F4" s="45" t="s">
        <v>67</v>
      </c>
      <c r="G4" s="45" t="s">
        <v>68</v>
      </c>
      <c r="H4" s="47" t="s">
        <v>69</v>
      </c>
      <c r="I4" s="45" t="s">
        <v>70</v>
      </c>
      <c r="J4" s="47" t="s">
        <v>12</v>
      </c>
      <c r="K4" s="47" t="s">
        <v>71</v>
      </c>
      <c r="L4" s="35"/>
    </row>
    <row r="5" spans="1:12" x14ac:dyDescent="0.3">
      <c r="A5" s="35"/>
      <c r="B5" s="37">
        <v>45111</v>
      </c>
      <c r="C5" s="36" t="s">
        <v>72</v>
      </c>
      <c r="D5" s="36" t="s">
        <v>16</v>
      </c>
      <c r="E5" s="36" t="s">
        <v>73</v>
      </c>
      <c r="F5" s="36" t="s">
        <v>18</v>
      </c>
      <c r="G5" s="36" t="s">
        <v>20</v>
      </c>
      <c r="H5" s="39">
        <v>2519980</v>
      </c>
      <c r="I5" s="38" t="s">
        <v>74</v>
      </c>
      <c r="J5" s="39">
        <v>201598</v>
      </c>
      <c r="K5" s="39">
        <v>2721578</v>
      </c>
      <c r="L5" s="35"/>
    </row>
    <row r="6" spans="1:12" x14ac:dyDescent="0.3">
      <c r="A6" s="35"/>
      <c r="B6" s="37">
        <v>45113</v>
      </c>
      <c r="C6" s="36" t="s">
        <v>75</v>
      </c>
      <c r="D6" s="36" t="s">
        <v>16</v>
      </c>
      <c r="E6" s="36" t="s">
        <v>73</v>
      </c>
      <c r="F6" s="36" t="s">
        <v>18</v>
      </c>
      <c r="G6" s="36" t="s">
        <v>20</v>
      </c>
      <c r="H6" s="39">
        <v>1961406</v>
      </c>
      <c r="I6" s="38" t="s">
        <v>74</v>
      </c>
      <c r="J6" s="39">
        <v>156912</v>
      </c>
      <c r="K6" s="39">
        <v>2118318</v>
      </c>
      <c r="L6" s="35"/>
    </row>
    <row r="7" spans="1:12" x14ac:dyDescent="0.3">
      <c r="A7" s="35"/>
      <c r="B7" s="37">
        <v>45113</v>
      </c>
      <c r="C7" s="36" t="s">
        <v>76</v>
      </c>
      <c r="D7" s="36" t="s">
        <v>16</v>
      </c>
      <c r="E7" s="36" t="s">
        <v>73</v>
      </c>
      <c r="F7" s="36" t="s">
        <v>18</v>
      </c>
      <c r="G7" s="36" t="s">
        <v>20</v>
      </c>
      <c r="H7" s="39">
        <v>791600</v>
      </c>
      <c r="I7" s="38" t="s">
        <v>74</v>
      </c>
      <c r="J7" s="39">
        <v>63328</v>
      </c>
      <c r="K7" s="39">
        <v>854928</v>
      </c>
      <c r="L7" s="35"/>
    </row>
    <row r="8" spans="1:12" x14ac:dyDescent="0.3">
      <c r="A8" s="35"/>
      <c r="B8" s="37">
        <v>45117</v>
      </c>
      <c r="C8" s="36" t="s">
        <v>77</v>
      </c>
      <c r="D8" s="36" t="s">
        <v>16</v>
      </c>
      <c r="E8" s="36" t="s">
        <v>78</v>
      </c>
      <c r="F8" s="36" t="s">
        <v>18</v>
      </c>
      <c r="G8" s="36" t="s">
        <v>20</v>
      </c>
      <c r="H8" s="39">
        <v>2923736</v>
      </c>
      <c r="I8" s="38" t="s">
        <v>74</v>
      </c>
      <c r="J8" s="39">
        <v>233899</v>
      </c>
      <c r="K8" s="39">
        <v>3157635</v>
      </c>
      <c r="L8" s="35"/>
    </row>
    <row r="9" spans="1:12" x14ac:dyDescent="0.3">
      <c r="A9" s="35"/>
      <c r="B9" s="37">
        <v>45125</v>
      </c>
      <c r="C9" s="36" t="s">
        <v>80</v>
      </c>
      <c r="D9" s="36" t="s">
        <v>16</v>
      </c>
      <c r="E9" s="36" t="s">
        <v>81</v>
      </c>
      <c r="F9" s="36" t="s">
        <v>18</v>
      </c>
      <c r="G9" s="36" t="s">
        <v>20</v>
      </c>
      <c r="H9" s="39">
        <v>6012185</v>
      </c>
      <c r="I9" s="38" t="s">
        <v>74</v>
      </c>
      <c r="J9" s="39">
        <v>480975</v>
      </c>
      <c r="K9" s="39">
        <v>6493160</v>
      </c>
      <c r="L9" s="35"/>
    </row>
    <row r="10" spans="1:12" x14ac:dyDescent="0.3">
      <c r="B10" s="37">
        <v>45121</v>
      </c>
      <c r="C10" s="36" t="s">
        <v>21</v>
      </c>
      <c r="D10" s="36" t="s">
        <v>21</v>
      </c>
      <c r="E10" s="36" t="s">
        <v>79</v>
      </c>
      <c r="F10" s="36" t="s">
        <v>18</v>
      </c>
      <c r="G10" s="36" t="s">
        <v>20</v>
      </c>
      <c r="H10" s="39">
        <v>-115994</v>
      </c>
      <c r="I10" s="38" t="s">
        <v>74</v>
      </c>
      <c r="J10" s="39">
        <v>-9280</v>
      </c>
      <c r="K10" s="39">
        <v>-125274</v>
      </c>
    </row>
    <row r="11" spans="1:12" x14ac:dyDescent="0.3">
      <c r="B11" s="37">
        <v>45125</v>
      </c>
      <c r="C11" s="36" t="s">
        <v>21</v>
      </c>
      <c r="D11" s="36" t="s">
        <v>21</v>
      </c>
      <c r="E11" s="36" t="s">
        <v>79</v>
      </c>
      <c r="F11" s="36" t="s">
        <v>18</v>
      </c>
      <c r="G11" s="36" t="s">
        <v>20</v>
      </c>
      <c r="H11" s="39">
        <v>-216317</v>
      </c>
      <c r="I11" s="38" t="s">
        <v>74</v>
      </c>
      <c r="J11" s="39">
        <v>-17306</v>
      </c>
      <c r="K11" s="39">
        <v>-233623</v>
      </c>
    </row>
    <row r="12" spans="1:12" x14ac:dyDescent="0.3">
      <c r="A12" s="43"/>
      <c r="B12" s="37">
        <v>45126</v>
      </c>
      <c r="C12" s="36" t="s">
        <v>21</v>
      </c>
      <c r="D12" s="36" t="s">
        <v>21</v>
      </c>
      <c r="E12" s="36" t="s">
        <v>79</v>
      </c>
      <c r="F12" s="36" t="s">
        <v>18</v>
      </c>
      <c r="G12" s="36" t="s">
        <v>20</v>
      </c>
      <c r="H12" s="39">
        <v>-83397</v>
      </c>
      <c r="I12" s="38" t="s">
        <v>74</v>
      </c>
      <c r="J12" s="39">
        <v>-6671</v>
      </c>
      <c r="K12" s="39">
        <v>-90068</v>
      </c>
    </row>
    <row r="13" spans="1:12" x14ac:dyDescent="0.3">
      <c r="A13" s="43"/>
      <c r="B13" s="37">
        <v>45132</v>
      </c>
      <c r="C13" s="36" t="s">
        <v>21</v>
      </c>
      <c r="D13" s="36" t="s">
        <v>21</v>
      </c>
      <c r="E13" s="36" t="s">
        <v>79</v>
      </c>
      <c r="F13" s="36" t="s">
        <v>18</v>
      </c>
      <c r="G13" s="36" t="s">
        <v>20</v>
      </c>
      <c r="H13" s="39">
        <v>-83397</v>
      </c>
      <c r="I13" s="38" t="s">
        <v>74</v>
      </c>
      <c r="J13" s="39">
        <v>-6671</v>
      </c>
      <c r="K13" s="39">
        <v>-90068</v>
      </c>
    </row>
    <row r="14" spans="1:12" x14ac:dyDescent="0.3">
      <c r="A14" s="43"/>
      <c r="B14" s="37">
        <v>45135</v>
      </c>
      <c r="C14" s="43"/>
      <c r="D14" s="43"/>
      <c r="E14" s="43" t="s">
        <v>83</v>
      </c>
      <c r="F14" s="36" t="s">
        <v>18</v>
      </c>
      <c r="G14" s="36" t="s">
        <v>20</v>
      </c>
      <c r="H14" s="39">
        <v>-83397</v>
      </c>
      <c r="I14" s="42">
        <v>0.1</v>
      </c>
      <c r="J14" s="39">
        <f>+I14*H14</f>
        <v>-8339.7000000000007</v>
      </c>
      <c r="K14" s="39">
        <f>+J14+H14</f>
        <v>-91736.7</v>
      </c>
    </row>
    <row r="15" spans="1:12" x14ac:dyDescent="0.3">
      <c r="A15" s="43"/>
      <c r="B15" s="37">
        <v>45135</v>
      </c>
      <c r="C15" s="43"/>
      <c r="D15" s="43"/>
      <c r="E15" s="43" t="s">
        <v>84</v>
      </c>
      <c r="F15" s="36" t="s">
        <v>18</v>
      </c>
      <c r="G15" s="36" t="s">
        <v>20</v>
      </c>
      <c r="H15" s="39">
        <v>-83397</v>
      </c>
      <c r="I15" s="42">
        <v>0.1</v>
      </c>
      <c r="J15" s="39">
        <f>+I15*H15</f>
        <v>-8339.7000000000007</v>
      </c>
      <c r="K15" s="39">
        <f>+J15+H15</f>
        <v>-91736.7</v>
      </c>
    </row>
    <row r="16" spans="1:12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</sheetData>
  <autoFilter ref="A4:L15" xr:uid="{BE357FF3-7D59-4612-AD98-5CD92D9C19F4}"/>
  <mergeCells count="2">
    <mergeCell ref="A1:L1"/>
    <mergeCell ref="A2:L2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5461-147E-451C-BC9F-5BC93FC0FE23}">
  <dimension ref="A1:J15"/>
  <sheetViews>
    <sheetView workbookViewId="0">
      <selection activeCell="F15" sqref="F15"/>
    </sheetView>
  </sheetViews>
  <sheetFormatPr defaultRowHeight="15.05" x14ac:dyDescent="0.3"/>
  <cols>
    <col min="5" max="5" width="22.6640625" customWidth="1"/>
    <col min="6" max="6" width="20" customWidth="1"/>
    <col min="7" max="7" width="16" customWidth="1"/>
    <col min="8" max="8" width="13.44140625" customWidth="1"/>
    <col min="9" max="9" width="12.44140625" customWidth="1"/>
    <col min="10" max="10" width="13.109375" customWidth="1"/>
  </cols>
  <sheetData>
    <row r="1" spans="1:10" ht="20.7" x14ac:dyDescent="0.3">
      <c r="A1" s="74" t="s">
        <v>86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6.3" x14ac:dyDescent="0.3">
      <c r="A2" s="75" t="s">
        <v>87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0.7" x14ac:dyDescent="0.3">
      <c r="A3" s="1"/>
      <c r="B3" s="1"/>
      <c r="C3" s="1"/>
      <c r="D3" s="1"/>
      <c r="E3" s="2"/>
      <c r="F3" s="2"/>
      <c r="G3" s="1"/>
      <c r="H3" s="1"/>
      <c r="I3" s="1"/>
      <c r="J3" s="1"/>
    </row>
    <row r="4" spans="1:10" s="48" customFormat="1" ht="26.3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11</v>
      </c>
      <c r="I4" s="3" t="s">
        <v>12</v>
      </c>
      <c r="J4" s="3" t="s">
        <v>13</v>
      </c>
    </row>
    <row r="5" spans="1:10" ht="22.55" customHeight="1" x14ac:dyDescent="0.3">
      <c r="A5" s="5">
        <v>1</v>
      </c>
      <c r="B5" s="6" t="s">
        <v>88</v>
      </c>
      <c r="C5" s="6" t="s">
        <v>16</v>
      </c>
      <c r="D5" s="7" t="s">
        <v>89</v>
      </c>
      <c r="E5" s="8" t="s">
        <v>18</v>
      </c>
      <c r="F5" s="8" t="s">
        <v>28</v>
      </c>
      <c r="G5" s="6" t="s">
        <v>20</v>
      </c>
      <c r="H5" s="9">
        <v>2310321</v>
      </c>
      <c r="I5" s="9">
        <v>184826</v>
      </c>
      <c r="J5" s="9">
        <v>2495147</v>
      </c>
    </row>
    <row r="6" spans="1:10" x14ac:dyDescent="0.3">
      <c r="A6" s="5">
        <v>2</v>
      </c>
      <c r="B6" s="6" t="s">
        <v>90</v>
      </c>
      <c r="C6" s="6" t="s">
        <v>16</v>
      </c>
      <c r="D6" s="7" t="s">
        <v>91</v>
      </c>
      <c r="E6" s="8" t="s">
        <v>18</v>
      </c>
      <c r="F6" s="8" t="s">
        <v>28</v>
      </c>
      <c r="G6" s="6" t="s">
        <v>20</v>
      </c>
      <c r="H6" s="9">
        <v>1954846</v>
      </c>
      <c r="I6" s="9">
        <v>156388</v>
      </c>
      <c r="J6" s="9">
        <v>2111234</v>
      </c>
    </row>
    <row r="7" spans="1:10" x14ac:dyDescent="0.3">
      <c r="A7" s="5">
        <v>3</v>
      </c>
      <c r="B7" s="6" t="s">
        <v>92</v>
      </c>
      <c r="C7" s="6" t="s">
        <v>16</v>
      </c>
      <c r="D7" s="7" t="s">
        <v>91</v>
      </c>
      <c r="E7" s="8" t="s">
        <v>18</v>
      </c>
      <c r="F7" s="8" t="s">
        <v>24</v>
      </c>
      <c r="G7" s="6" t="s">
        <v>20</v>
      </c>
      <c r="H7" s="9">
        <v>929308</v>
      </c>
      <c r="I7" s="9">
        <v>74345</v>
      </c>
      <c r="J7" s="9">
        <v>1003653</v>
      </c>
    </row>
    <row r="8" spans="1:10" x14ac:dyDescent="0.3">
      <c r="A8" s="5">
        <v>4</v>
      </c>
      <c r="B8" s="6" t="s">
        <v>93</v>
      </c>
      <c r="C8" s="6" t="s">
        <v>16</v>
      </c>
      <c r="D8" s="7" t="s">
        <v>91</v>
      </c>
      <c r="E8" s="8" t="s">
        <v>18</v>
      </c>
      <c r="F8" s="8" t="s">
        <v>28</v>
      </c>
      <c r="G8" s="6" t="s">
        <v>20</v>
      </c>
      <c r="H8" s="9">
        <v>723484</v>
      </c>
      <c r="I8" s="9">
        <v>57879</v>
      </c>
      <c r="J8" s="9">
        <v>781363</v>
      </c>
    </row>
    <row r="9" spans="1:10" x14ac:dyDescent="0.3">
      <c r="A9" s="5">
        <v>5</v>
      </c>
      <c r="B9" s="6" t="s">
        <v>94</v>
      </c>
      <c r="C9" s="6" t="s">
        <v>16</v>
      </c>
      <c r="D9" s="7" t="s">
        <v>95</v>
      </c>
      <c r="E9" s="8" t="s">
        <v>18</v>
      </c>
      <c r="F9" s="8" t="s">
        <v>28</v>
      </c>
      <c r="G9" s="6" t="s">
        <v>20</v>
      </c>
      <c r="H9" s="9">
        <v>1802724</v>
      </c>
      <c r="I9" s="9">
        <v>144218</v>
      </c>
      <c r="J9" s="9">
        <v>1946942</v>
      </c>
    </row>
    <row r="10" spans="1:10" x14ac:dyDescent="0.3">
      <c r="A10" s="5">
        <v>6</v>
      </c>
      <c r="B10" s="6" t="s">
        <v>96</v>
      </c>
      <c r="C10" s="6" t="s">
        <v>16</v>
      </c>
      <c r="D10" s="7" t="s">
        <v>97</v>
      </c>
      <c r="E10" s="8" t="s">
        <v>18</v>
      </c>
      <c r="F10" s="8" t="s">
        <v>28</v>
      </c>
      <c r="G10" s="6" t="s">
        <v>20</v>
      </c>
      <c r="H10" s="9">
        <v>755564</v>
      </c>
      <c r="I10" s="9">
        <v>60445</v>
      </c>
      <c r="J10" s="9">
        <v>816009</v>
      </c>
    </row>
    <row r="11" spans="1:10" x14ac:dyDescent="0.3">
      <c r="A11" s="5">
        <v>7</v>
      </c>
      <c r="B11" s="6" t="s">
        <v>98</v>
      </c>
      <c r="C11" s="6" t="s">
        <v>16</v>
      </c>
      <c r="D11" s="7" t="s">
        <v>97</v>
      </c>
      <c r="E11" s="8" t="s">
        <v>18</v>
      </c>
      <c r="F11" s="8" t="s">
        <v>28</v>
      </c>
      <c r="G11" s="6" t="s">
        <v>20</v>
      </c>
      <c r="H11" s="9">
        <v>762389</v>
      </c>
      <c r="I11" s="9">
        <v>60991</v>
      </c>
      <c r="J11" s="9">
        <v>823380</v>
      </c>
    </row>
    <row r="12" spans="1:10" x14ac:dyDescent="0.3">
      <c r="A12" s="5">
        <v>8</v>
      </c>
      <c r="B12" s="6" t="s">
        <v>99</v>
      </c>
      <c r="C12" s="6" t="s">
        <v>16</v>
      </c>
      <c r="D12" s="7" t="s">
        <v>97</v>
      </c>
      <c r="E12" s="8" t="s">
        <v>18</v>
      </c>
      <c r="F12" s="8" t="s">
        <v>28</v>
      </c>
      <c r="G12" s="6" t="s">
        <v>20</v>
      </c>
      <c r="H12" s="9">
        <v>1356514</v>
      </c>
      <c r="I12" s="9">
        <v>108521</v>
      </c>
      <c r="J12" s="9">
        <v>1465035</v>
      </c>
    </row>
    <row r="13" spans="1:10" x14ac:dyDescent="0.3">
      <c r="A13" s="5">
        <v>9</v>
      </c>
      <c r="B13" s="6" t="s">
        <v>100</v>
      </c>
      <c r="C13" s="6" t="s">
        <v>16</v>
      </c>
      <c r="D13" s="7" t="s">
        <v>101</v>
      </c>
      <c r="E13" s="8" t="s">
        <v>18</v>
      </c>
      <c r="F13" s="8" t="s">
        <v>28</v>
      </c>
      <c r="G13" s="6" t="s">
        <v>20</v>
      </c>
      <c r="H13" s="9">
        <v>1609975</v>
      </c>
      <c r="I13" s="9">
        <v>128798</v>
      </c>
      <c r="J13" s="9">
        <v>1738773</v>
      </c>
    </row>
    <row r="14" spans="1:10" ht="15.85" customHeight="1" x14ac:dyDescent="0.3">
      <c r="A14" s="5">
        <v>10</v>
      </c>
      <c r="B14" s="6"/>
      <c r="C14" s="6"/>
      <c r="D14" s="7"/>
      <c r="E14" s="8" t="s">
        <v>104</v>
      </c>
      <c r="F14" s="8" t="s">
        <v>28</v>
      </c>
      <c r="G14" s="6" t="s">
        <v>20</v>
      </c>
      <c r="H14" s="9">
        <v>-69759</v>
      </c>
      <c r="I14" s="9">
        <v>-6976</v>
      </c>
      <c r="J14" s="9">
        <v>-76735</v>
      </c>
    </row>
    <row r="15" spans="1:10" ht="21.8" customHeight="1" x14ac:dyDescent="0.3">
      <c r="A15" s="49"/>
      <c r="B15" s="49"/>
      <c r="C15" s="49"/>
      <c r="D15" s="49"/>
      <c r="E15" s="8" t="s">
        <v>102</v>
      </c>
      <c r="F15" s="49"/>
      <c r="G15" s="49"/>
      <c r="H15" s="49"/>
      <c r="I15" s="49"/>
      <c r="J15" s="9">
        <f>+SUM(J5:J14)</f>
        <v>13104801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5603-8964-4EA2-88C3-4C73A422CAF8}">
  <dimension ref="A1:K12"/>
  <sheetViews>
    <sheetView workbookViewId="0">
      <selection activeCell="H21" sqref="H21"/>
    </sheetView>
  </sheetViews>
  <sheetFormatPr defaultRowHeight="15.05" x14ac:dyDescent="0.3"/>
  <cols>
    <col min="1" max="1" width="3.6640625" customWidth="1"/>
    <col min="7" max="7" width="34.33203125" customWidth="1"/>
    <col min="8" max="11" width="13.6640625" customWidth="1"/>
  </cols>
  <sheetData>
    <row r="1" spans="1:11" ht="17.55" x14ac:dyDescent="0.3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3">
      <c r="A2" s="77" t="s">
        <v>107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31.95" x14ac:dyDescent="0.3">
      <c r="A3" s="35"/>
      <c r="B3" s="51" t="s">
        <v>4</v>
      </c>
      <c r="C3" s="52" t="s">
        <v>2</v>
      </c>
      <c r="D3" s="52" t="s">
        <v>65</v>
      </c>
      <c r="E3" s="52" t="s">
        <v>67</v>
      </c>
      <c r="F3" s="52" t="s">
        <v>68</v>
      </c>
      <c r="G3" s="52" t="s">
        <v>66</v>
      </c>
      <c r="H3" s="53" t="s">
        <v>69</v>
      </c>
      <c r="I3" s="52" t="s">
        <v>70</v>
      </c>
      <c r="J3" s="53" t="s">
        <v>12</v>
      </c>
      <c r="K3" s="53" t="s">
        <v>71</v>
      </c>
    </row>
    <row r="4" spans="1:11" x14ac:dyDescent="0.3">
      <c r="A4" s="35"/>
      <c r="B4" s="54">
        <v>45184</v>
      </c>
      <c r="C4" s="55" t="s">
        <v>111</v>
      </c>
      <c r="D4" s="55" t="s">
        <v>16</v>
      </c>
      <c r="E4" s="55" t="s">
        <v>18</v>
      </c>
      <c r="F4" s="55" t="s">
        <v>20</v>
      </c>
      <c r="G4" s="55" t="s">
        <v>112</v>
      </c>
      <c r="H4" s="56">
        <v>1325311</v>
      </c>
      <c r="I4" s="57" t="s">
        <v>74</v>
      </c>
      <c r="J4" s="56">
        <v>106025</v>
      </c>
      <c r="K4" s="56">
        <v>1431336</v>
      </c>
    </row>
    <row r="5" spans="1:11" x14ac:dyDescent="0.3">
      <c r="A5" s="35"/>
      <c r="B5" s="54">
        <v>45184</v>
      </c>
      <c r="C5" s="55" t="s">
        <v>109</v>
      </c>
      <c r="D5" s="55" t="s">
        <v>16</v>
      </c>
      <c r="E5" s="55" t="s">
        <v>18</v>
      </c>
      <c r="F5" s="55" t="s">
        <v>20</v>
      </c>
      <c r="G5" s="55" t="s">
        <v>110</v>
      </c>
      <c r="H5" s="56">
        <v>833916</v>
      </c>
      <c r="I5" s="57" t="s">
        <v>74</v>
      </c>
      <c r="J5" s="56">
        <v>66713</v>
      </c>
      <c r="K5" s="56">
        <v>900629</v>
      </c>
    </row>
    <row r="6" spans="1:11" x14ac:dyDescent="0.3">
      <c r="A6" s="35"/>
      <c r="B6" s="54">
        <v>45184</v>
      </c>
      <c r="C6" s="55" t="s">
        <v>115</v>
      </c>
      <c r="D6" s="55" t="s">
        <v>16</v>
      </c>
      <c r="E6" s="55" t="s">
        <v>18</v>
      </c>
      <c r="F6" s="55" t="s">
        <v>20</v>
      </c>
      <c r="G6" s="55" t="s">
        <v>116</v>
      </c>
      <c r="H6" s="56">
        <v>510741</v>
      </c>
      <c r="I6" s="57" t="s">
        <v>74</v>
      </c>
      <c r="J6" s="56">
        <v>40859</v>
      </c>
      <c r="K6" s="56">
        <v>551600</v>
      </c>
    </row>
    <row r="7" spans="1:11" x14ac:dyDescent="0.3">
      <c r="A7" s="35"/>
      <c r="B7" s="54">
        <v>45184</v>
      </c>
      <c r="C7" s="55" t="s">
        <v>113</v>
      </c>
      <c r="D7" s="55" t="s">
        <v>16</v>
      </c>
      <c r="E7" s="55" t="s">
        <v>18</v>
      </c>
      <c r="F7" s="55" t="s">
        <v>20</v>
      </c>
      <c r="G7" s="55" t="s">
        <v>114</v>
      </c>
      <c r="H7" s="56">
        <v>440982</v>
      </c>
      <c r="I7" s="57" t="s">
        <v>74</v>
      </c>
      <c r="J7" s="56">
        <v>35279</v>
      </c>
      <c r="K7" s="56">
        <v>476261</v>
      </c>
    </row>
    <row r="8" spans="1:11" x14ac:dyDescent="0.3">
      <c r="A8" s="35"/>
      <c r="B8" s="54">
        <v>45191</v>
      </c>
      <c r="C8" s="55" t="s">
        <v>117</v>
      </c>
      <c r="D8" s="55" t="s">
        <v>16</v>
      </c>
      <c r="E8" s="55" t="s">
        <v>18</v>
      </c>
      <c r="F8" s="55" t="s">
        <v>20</v>
      </c>
      <c r="G8" s="55" t="s">
        <v>118</v>
      </c>
      <c r="H8" s="56">
        <v>2119921</v>
      </c>
      <c r="I8" s="57" t="s">
        <v>74</v>
      </c>
      <c r="J8" s="56">
        <v>169594</v>
      </c>
      <c r="K8" s="56">
        <v>2289515</v>
      </c>
    </row>
    <row r="9" spans="1:11" x14ac:dyDescent="0.3">
      <c r="B9" s="54">
        <v>45174</v>
      </c>
      <c r="C9" s="55" t="s">
        <v>21</v>
      </c>
      <c r="D9" s="55" t="s">
        <v>21</v>
      </c>
      <c r="E9" s="55" t="s">
        <v>18</v>
      </c>
      <c r="F9" s="55" t="s">
        <v>20</v>
      </c>
      <c r="G9" s="55" t="s">
        <v>108</v>
      </c>
      <c r="H9" s="56">
        <v>-211010</v>
      </c>
      <c r="I9" s="57" t="s">
        <v>74</v>
      </c>
      <c r="J9" s="56">
        <v>-16881</v>
      </c>
      <c r="K9" s="56">
        <v>-227891</v>
      </c>
    </row>
    <row r="10" spans="1:11" x14ac:dyDescent="0.3">
      <c r="B10" s="54">
        <v>45175</v>
      </c>
      <c r="C10" s="55" t="s">
        <v>21</v>
      </c>
      <c r="D10" s="55" t="s">
        <v>21</v>
      </c>
      <c r="E10" s="55" t="s">
        <v>18</v>
      </c>
      <c r="F10" s="55" t="s">
        <v>20</v>
      </c>
      <c r="G10" s="55" t="s">
        <v>120</v>
      </c>
      <c r="H10" s="56">
        <v>-316515</v>
      </c>
      <c r="I10" s="57" t="s">
        <v>74</v>
      </c>
      <c r="J10" s="56">
        <v>-25322</v>
      </c>
      <c r="K10" s="56">
        <v>-341837</v>
      </c>
    </row>
    <row r="11" spans="1:11" x14ac:dyDescent="0.3">
      <c r="B11" s="54">
        <v>45185</v>
      </c>
      <c r="C11" s="55" t="s">
        <v>21</v>
      </c>
      <c r="D11" s="55" t="s">
        <v>21</v>
      </c>
      <c r="E11" s="55" t="s">
        <v>18</v>
      </c>
      <c r="F11" s="55" t="s">
        <v>20</v>
      </c>
      <c r="G11" s="55" t="s">
        <v>79</v>
      </c>
      <c r="H11" s="56">
        <v>-57997</v>
      </c>
      <c r="I11" s="57" t="s">
        <v>74</v>
      </c>
      <c r="J11" s="56">
        <v>-4640</v>
      </c>
      <c r="K11" s="56">
        <v>-62637</v>
      </c>
    </row>
    <row r="12" spans="1:11" x14ac:dyDescent="0.3">
      <c r="B12" s="49"/>
      <c r="C12" s="49"/>
      <c r="D12" s="49"/>
      <c r="E12" s="49"/>
      <c r="F12" s="49"/>
      <c r="G12" s="59" t="s">
        <v>121</v>
      </c>
      <c r="H12" s="49"/>
      <c r="I12" s="49"/>
      <c r="J12" s="49"/>
      <c r="K12" s="58">
        <f>+SUM(K4:K11)</f>
        <v>5016976</v>
      </c>
    </row>
  </sheetData>
  <autoFilter ref="A3:K11" xr:uid="{8E3F5603-8964-4EA2-88C3-4C73A422CAF8}">
    <sortState xmlns:xlrd2="http://schemas.microsoft.com/office/spreadsheetml/2017/richdata2" ref="A4:K9">
      <sortCondition ref="B3"/>
    </sortState>
  </autoFilter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D97F-4A02-497C-B76E-AF97BA759D2C}">
  <dimension ref="A1:K11"/>
  <sheetViews>
    <sheetView workbookViewId="0">
      <selection activeCell="K9" sqref="K9:K10"/>
    </sheetView>
  </sheetViews>
  <sheetFormatPr defaultRowHeight="15.05" x14ac:dyDescent="0.3"/>
  <cols>
    <col min="1" max="1" width="2.88671875" customWidth="1"/>
    <col min="3" max="3" width="7.44140625" customWidth="1"/>
    <col min="4" max="4" width="7.77734375" customWidth="1"/>
    <col min="7" max="7" width="37.21875" customWidth="1"/>
  </cols>
  <sheetData>
    <row r="1" spans="1:11" ht="17.55" x14ac:dyDescent="0.3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3">
      <c r="A2" s="77" t="s">
        <v>125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42.6" x14ac:dyDescent="0.3">
      <c r="A3" s="35"/>
      <c r="B3" s="66" t="s">
        <v>4</v>
      </c>
      <c r="C3" s="64" t="s">
        <v>2</v>
      </c>
      <c r="D3" s="64" t="s">
        <v>65</v>
      </c>
      <c r="E3" s="64" t="s">
        <v>67</v>
      </c>
      <c r="F3" s="64" t="s">
        <v>68</v>
      </c>
      <c r="G3" s="64" t="s">
        <v>66</v>
      </c>
      <c r="H3" s="65" t="s">
        <v>69</v>
      </c>
      <c r="I3" s="64" t="s">
        <v>70</v>
      </c>
      <c r="J3" s="65" t="s">
        <v>12</v>
      </c>
      <c r="K3" s="67" t="s">
        <v>102</v>
      </c>
    </row>
    <row r="4" spans="1:11" x14ac:dyDescent="0.3">
      <c r="A4" s="35"/>
      <c r="B4" s="37">
        <v>45205</v>
      </c>
      <c r="C4" s="36" t="s">
        <v>126</v>
      </c>
      <c r="D4" s="36" t="s">
        <v>16</v>
      </c>
      <c r="E4" s="36" t="s">
        <v>18</v>
      </c>
      <c r="F4" s="36" t="s">
        <v>20</v>
      </c>
      <c r="G4" s="36" t="s">
        <v>127</v>
      </c>
      <c r="H4" s="39">
        <v>1296015</v>
      </c>
      <c r="I4" s="38" t="s">
        <v>74</v>
      </c>
      <c r="J4" s="39">
        <v>103681</v>
      </c>
      <c r="K4" s="39">
        <v>1399696</v>
      </c>
    </row>
    <row r="5" spans="1:11" x14ac:dyDescent="0.3">
      <c r="A5" s="35"/>
      <c r="B5" s="37">
        <v>45205</v>
      </c>
      <c r="C5" s="36" t="s">
        <v>128</v>
      </c>
      <c r="D5" s="36" t="s">
        <v>16</v>
      </c>
      <c r="E5" s="36" t="s">
        <v>18</v>
      </c>
      <c r="F5" s="36" t="s">
        <v>20</v>
      </c>
      <c r="G5" s="36" t="s">
        <v>129</v>
      </c>
      <c r="H5" s="39">
        <v>980559</v>
      </c>
      <c r="I5" s="38" t="s">
        <v>74</v>
      </c>
      <c r="J5" s="39">
        <v>78445</v>
      </c>
      <c r="K5" s="39">
        <v>1059004</v>
      </c>
    </row>
    <row r="6" spans="1:11" x14ac:dyDescent="0.3">
      <c r="A6" s="35"/>
      <c r="B6" s="37">
        <v>45213</v>
      </c>
      <c r="C6" s="36" t="s">
        <v>130</v>
      </c>
      <c r="D6" s="36" t="s">
        <v>16</v>
      </c>
      <c r="E6" s="36" t="s">
        <v>18</v>
      </c>
      <c r="F6" s="36" t="s">
        <v>20</v>
      </c>
      <c r="G6" s="36" t="s">
        <v>131</v>
      </c>
      <c r="H6" s="39">
        <v>1802435</v>
      </c>
      <c r="I6" s="38" t="s">
        <v>74</v>
      </c>
      <c r="J6" s="39">
        <v>144195</v>
      </c>
      <c r="K6" s="39">
        <v>1946630</v>
      </c>
    </row>
    <row r="7" spans="1:11" x14ac:dyDescent="0.3">
      <c r="A7" s="35"/>
      <c r="B7" s="37">
        <v>45230</v>
      </c>
      <c r="C7" s="36" t="s">
        <v>132</v>
      </c>
      <c r="D7" s="36" t="s">
        <v>16</v>
      </c>
      <c r="E7" s="36" t="s">
        <v>18</v>
      </c>
      <c r="F7" s="36" t="s">
        <v>20</v>
      </c>
      <c r="G7" s="36" t="s">
        <v>18</v>
      </c>
      <c r="H7" s="39">
        <v>2381726</v>
      </c>
      <c r="I7" s="38" t="s">
        <v>74</v>
      </c>
      <c r="J7" s="39">
        <v>190538</v>
      </c>
      <c r="K7" s="39">
        <v>2572264</v>
      </c>
    </row>
    <row r="8" spans="1:11" x14ac:dyDescent="0.3">
      <c r="A8" s="35"/>
      <c r="B8" s="37">
        <v>45230</v>
      </c>
      <c r="C8" s="36" t="s">
        <v>133</v>
      </c>
      <c r="D8" s="36" t="s">
        <v>16</v>
      </c>
      <c r="E8" s="36" t="s">
        <v>18</v>
      </c>
      <c r="F8" s="36" t="s">
        <v>20</v>
      </c>
      <c r="G8" s="36" t="s">
        <v>116</v>
      </c>
      <c r="H8" s="39">
        <v>1016180</v>
      </c>
      <c r="I8" s="38" t="s">
        <v>74</v>
      </c>
      <c r="J8" s="39">
        <v>81294</v>
      </c>
      <c r="K8" s="39">
        <v>1097474</v>
      </c>
    </row>
    <row r="9" spans="1:11" x14ac:dyDescent="0.3">
      <c r="B9" s="37">
        <v>45203</v>
      </c>
      <c r="C9" s="36" t="s">
        <v>21</v>
      </c>
      <c r="D9" s="36" t="s">
        <v>21</v>
      </c>
      <c r="E9" s="36" t="s">
        <v>18</v>
      </c>
      <c r="F9" s="36" t="s">
        <v>20</v>
      </c>
      <c r="G9" s="36" t="s">
        <v>79</v>
      </c>
      <c r="H9" s="39">
        <v>-211010</v>
      </c>
      <c r="I9" s="38" t="s">
        <v>74</v>
      </c>
      <c r="J9" s="39">
        <v>-16881</v>
      </c>
      <c r="K9" s="39">
        <v>-227891</v>
      </c>
    </row>
    <row r="10" spans="1:11" x14ac:dyDescent="0.3">
      <c r="B10" s="37">
        <v>45223</v>
      </c>
      <c r="C10" s="36" t="s">
        <v>21</v>
      </c>
      <c r="D10" s="36" t="s">
        <v>21</v>
      </c>
      <c r="E10" s="36" t="s">
        <v>18</v>
      </c>
      <c r="F10" s="36" t="s">
        <v>20</v>
      </c>
      <c r="G10" s="36" t="s">
        <v>79</v>
      </c>
      <c r="H10" s="39">
        <v>-188811</v>
      </c>
      <c r="I10" s="38" t="s">
        <v>74</v>
      </c>
      <c r="J10" s="39">
        <v>-15104</v>
      </c>
      <c r="K10" s="39">
        <v>-203915</v>
      </c>
    </row>
    <row r="11" spans="1:11" x14ac:dyDescent="0.3">
      <c r="B11" s="62" t="s">
        <v>134</v>
      </c>
      <c r="C11" s="35"/>
      <c r="D11" s="35"/>
      <c r="E11" s="35"/>
      <c r="F11" s="35"/>
      <c r="G11" s="35"/>
      <c r="H11" s="63">
        <v>7077094</v>
      </c>
      <c r="I11" s="35"/>
      <c r="J11" s="63">
        <v>566168</v>
      </c>
      <c r="K11" s="39">
        <v>7643262</v>
      </c>
    </row>
  </sheetData>
  <autoFilter ref="A3:K10" xr:uid="{4AD0D97F-4A02-497C-B76E-AF97BA759D2C}"/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38C9-4A25-4A25-90BA-4FE914197DBB}">
  <dimension ref="A1:K11"/>
  <sheetViews>
    <sheetView tabSelected="1" workbookViewId="0">
      <selection activeCell="G13" sqref="G13"/>
    </sheetView>
  </sheetViews>
  <sheetFormatPr defaultRowHeight="15.05" x14ac:dyDescent="0.3"/>
  <cols>
    <col min="1" max="1" width="2.88671875" customWidth="1"/>
    <col min="2" max="2" width="11.109375" customWidth="1"/>
    <col min="3" max="3" width="8.109375" customWidth="1"/>
    <col min="4" max="4" width="8.33203125" customWidth="1"/>
    <col min="5" max="5" width="48.109375" customWidth="1"/>
    <col min="6" max="6" width="12.109375" customWidth="1"/>
    <col min="7" max="7" width="25.6640625" customWidth="1"/>
    <col min="8" max="8" width="17" customWidth="1"/>
    <col min="9" max="11" width="11.109375" customWidth="1"/>
  </cols>
  <sheetData>
    <row r="1" spans="1:11" ht="17.55" x14ac:dyDescent="0.3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3">
      <c r="A2" s="77" t="s">
        <v>139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1.3" x14ac:dyDescent="0.3">
      <c r="A3" s="35"/>
      <c r="B3" s="66" t="s">
        <v>4</v>
      </c>
      <c r="C3" s="64" t="s">
        <v>2</v>
      </c>
      <c r="D3" s="64" t="s">
        <v>65</v>
      </c>
      <c r="E3" s="64" t="s">
        <v>67</v>
      </c>
      <c r="F3" s="64" t="s">
        <v>68</v>
      </c>
      <c r="G3" s="64" t="s">
        <v>66</v>
      </c>
      <c r="H3" s="65" t="s">
        <v>69</v>
      </c>
      <c r="I3" s="64" t="s">
        <v>70</v>
      </c>
      <c r="J3" s="65" t="s">
        <v>12</v>
      </c>
      <c r="K3" s="65" t="s">
        <v>71</v>
      </c>
    </row>
    <row r="4" spans="1:11" x14ac:dyDescent="0.3">
      <c r="A4" s="35"/>
      <c r="B4" s="37">
        <v>45240</v>
      </c>
      <c r="C4" s="36" t="s">
        <v>140</v>
      </c>
      <c r="D4" s="36" t="s">
        <v>16</v>
      </c>
      <c r="E4" s="36" t="s">
        <v>18</v>
      </c>
      <c r="F4" s="36" t="s">
        <v>20</v>
      </c>
      <c r="G4" s="36" t="s">
        <v>127</v>
      </c>
      <c r="H4" s="39">
        <v>2491836</v>
      </c>
      <c r="I4" s="38" t="s">
        <v>74</v>
      </c>
      <c r="J4" s="39">
        <v>199347</v>
      </c>
      <c r="K4" s="39">
        <v>2691183</v>
      </c>
    </row>
    <row r="5" spans="1:11" x14ac:dyDescent="0.3">
      <c r="A5" s="35"/>
      <c r="B5" s="37">
        <v>45240</v>
      </c>
      <c r="C5" s="36" t="s">
        <v>141</v>
      </c>
      <c r="D5" s="36" t="s">
        <v>16</v>
      </c>
      <c r="E5" s="36" t="s">
        <v>18</v>
      </c>
      <c r="F5" s="36" t="s">
        <v>20</v>
      </c>
      <c r="G5" s="36" t="s">
        <v>142</v>
      </c>
      <c r="H5" s="39">
        <v>510741</v>
      </c>
      <c r="I5" s="38" t="s">
        <v>74</v>
      </c>
      <c r="J5" s="39">
        <v>40859</v>
      </c>
      <c r="K5" s="39">
        <v>551600</v>
      </c>
    </row>
    <row r="6" spans="1:11" x14ac:dyDescent="0.3">
      <c r="A6" s="35"/>
      <c r="B6" s="37">
        <v>45240</v>
      </c>
      <c r="C6" s="36" t="s">
        <v>143</v>
      </c>
      <c r="D6" s="36" t="s">
        <v>16</v>
      </c>
      <c r="E6" s="36" t="s">
        <v>18</v>
      </c>
      <c r="F6" s="36" t="s">
        <v>20</v>
      </c>
      <c r="G6" s="36" t="s">
        <v>144</v>
      </c>
      <c r="H6" s="39">
        <v>668811</v>
      </c>
      <c r="I6" s="38" t="s">
        <v>74</v>
      </c>
      <c r="J6" s="39">
        <v>53505</v>
      </c>
      <c r="K6" s="39">
        <v>722316</v>
      </c>
    </row>
    <row r="7" spans="1:11" x14ac:dyDescent="0.3">
      <c r="A7" s="35"/>
      <c r="B7" s="37">
        <v>45250</v>
      </c>
      <c r="C7" s="36" t="s">
        <v>145</v>
      </c>
      <c r="D7" s="36" t="s">
        <v>16</v>
      </c>
      <c r="E7" s="36" t="s">
        <v>18</v>
      </c>
      <c r="F7" s="36" t="s">
        <v>20</v>
      </c>
      <c r="G7" s="36" t="s">
        <v>127</v>
      </c>
      <c r="H7" s="39">
        <v>3631215</v>
      </c>
      <c r="I7" s="38" t="s">
        <v>74</v>
      </c>
      <c r="J7" s="39">
        <v>290497</v>
      </c>
      <c r="K7" s="39">
        <v>3921712</v>
      </c>
    </row>
    <row r="8" spans="1:11" x14ac:dyDescent="0.3">
      <c r="A8" s="35"/>
      <c r="B8" s="37">
        <v>45250</v>
      </c>
      <c r="C8" s="36" t="s">
        <v>146</v>
      </c>
      <c r="D8" s="36" t="s">
        <v>16</v>
      </c>
      <c r="E8" s="36" t="s">
        <v>18</v>
      </c>
      <c r="F8" s="36" t="s">
        <v>20</v>
      </c>
      <c r="G8" s="36" t="s">
        <v>142</v>
      </c>
      <c r="H8" s="39">
        <v>908909</v>
      </c>
      <c r="I8" s="38" t="s">
        <v>74</v>
      </c>
      <c r="J8" s="39">
        <v>72713</v>
      </c>
      <c r="K8" s="39">
        <v>981622</v>
      </c>
    </row>
    <row r="9" spans="1:11" x14ac:dyDescent="0.3">
      <c r="A9" s="35"/>
      <c r="B9" s="37">
        <v>45245</v>
      </c>
      <c r="C9" s="36" t="s">
        <v>21</v>
      </c>
      <c r="D9" s="36" t="s">
        <v>21</v>
      </c>
      <c r="E9" s="36" t="s">
        <v>18</v>
      </c>
      <c r="F9" s="36" t="s">
        <v>20</v>
      </c>
      <c r="G9" s="36" t="s">
        <v>120</v>
      </c>
      <c r="H9" s="39">
        <v>-105504</v>
      </c>
      <c r="I9" s="38" t="s">
        <v>74</v>
      </c>
      <c r="J9" s="39">
        <v>-8440</v>
      </c>
      <c r="K9" s="39">
        <v>-113944</v>
      </c>
    </row>
    <row r="10" spans="1:11" x14ac:dyDescent="0.3">
      <c r="A10" s="35"/>
    </row>
    <row r="11" spans="1:11" x14ac:dyDescent="0.3">
      <c r="A11" s="35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 công nợ </vt:lpstr>
      <vt:lpstr>T6</vt:lpstr>
      <vt:lpstr>T7</vt:lpstr>
      <vt:lpstr>T8</vt:lpstr>
      <vt:lpstr>T9</vt:lpstr>
      <vt:lpstr>T10</vt:lpstr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2024-01-16T10:09:56Z</dcterms:modified>
</cp:coreProperties>
</file>