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UNIT\"/>
    </mc:Choice>
  </mc:AlternateContent>
  <xr:revisionPtr revIDLastSave="0" documentId="13_ncr:1_{D492E139-8528-4ACF-9E02-547EF88B26AD}" xr6:coauthVersionLast="47" xr6:coauthVersionMax="47" xr10:uidLastSave="{00000000-0000-0000-0000-000000000000}"/>
  <bookViews>
    <workbookView xWindow="-113" yWindow="-113" windowWidth="24267" windowHeight="13023" activeTab="3" xr2:uid="{00000000-000D-0000-FFFF-FFFF00000000}"/>
  </bookViews>
  <sheets>
    <sheet name="Tổng hợp " sheetId="2" r:id="rId1"/>
    <sheet name="2022" sheetId="4" r:id="rId2"/>
    <sheet name="T6-9" sheetId="1" r:id="rId3"/>
    <sheet name="T10" sheetId="3" r:id="rId4"/>
  </sheets>
  <definedNames>
    <definedName name="_xlnm._FilterDatabase" localSheetId="1" hidden="1">'2022'!$A$4:$J$14</definedName>
    <definedName name="_xlnm._FilterDatabase" localSheetId="2" hidden="1">'T6-9'!$A$2:$U$43</definedName>
  </definedNames>
  <calcPr calcId="191029"/>
</workbook>
</file>

<file path=xl/calcChain.xml><?xml version="1.0" encoding="utf-8"?>
<calcChain xmlns="http://schemas.openxmlformats.org/spreadsheetml/2006/main">
  <c r="H11" i="3" l="1"/>
  <c r="F18" i="2"/>
  <c r="I24" i="1"/>
  <c r="G10" i="3"/>
  <c r="E10" i="3"/>
  <c r="I3" i="4" l="1"/>
  <c r="C12" i="2"/>
  <c r="D12" i="2"/>
  <c r="F17" i="2"/>
  <c r="B22" i="2" l="1"/>
  <c r="I43" i="1"/>
</calcChain>
</file>

<file path=xl/sharedStrings.xml><?xml version="1.0" encoding="utf-8"?>
<sst xmlns="http://schemas.openxmlformats.org/spreadsheetml/2006/main" count="271" uniqueCount="148">
  <si>
    <t>BH2308010</t>
  </si>
  <si>
    <t>BH2306549</t>
  </si>
  <si>
    <t>Ecomart Tầng 1 chung cư Ecolife Tây Hồ , THANH TOÁN 15 HÀNG THÁNG, CK 7%</t>
  </si>
  <si>
    <t>Số nhà 9, Ngõ 7, Đường Lê Đức Thọ, Phường Mỹ Đình 2, Quận Nam Từ Liêm, Thành phố Hà Nội, Việt Nam</t>
  </si>
  <si>
    <t>Địa chỉ</t>
  </si>
  <si>
    <t>Bán hàng Ecomart Helios 75 Tam Trinh , THANH TOÁN 15 HÀNG THÁNG, CK 7%</t>
  </si>
  <si>
    <t>BH2306965</t>
  </si>
  <si>
    <t>Bán hàng Ecomart Lê Đức Thọ , THANH TOÁN 15 HÀNG THÁNG, CK 7%</t>
  </si>
  <si>
    <t>BH2308086</t>
  </si>
  <si>
    <t>BH2307054</t>
  </si>
  <si>
    <t>Ecomart Tầng 1 Sảnh G5 CC Five Star Kim Giang, Thanh Xuân , THANH TOÁN 15 HÀNG THÁNG, CK 7%</t>
  </si>
  <si>
    <t>Bán hàng Ecomart Tầng 1 chưng cư Park Home , THANH TOÁN 15 HÀNG THÁNG, CK 7%</t>
  </si>
  <si>
    <t>Khách hàng</t>
  </si>
  <si>
    <t>Tiền chiết khấu</t>
  </si>
  <si>
    <t>BH2306634</t>
  </si>
  <si>
    <t>BH2306910</t>
  </si>
  <si>
    <t>Bán hàng Ecomart Tầng 1 Green Park , THANH TOÁN 15 HÀNG THÁNG, CK 7%</t>
  </si>
  <si>
    <t>Bán hàng Ecomart Tầng 1 Green Park, THANH TOÁN 15 HÀNG THÁNG, CK 7%</t>
  </si>
  <si>
    <t>Ecomart S2.12 Vinhome Ocean Park, THANH TOÁN 15 HÀNG THÁNG, CK 7%</t>
  </si>
  <si>
    <t>Bán hàng Ecomart Tầng 1, CT3, KĐT nam cường, THANH TOÁN 15 HÀNG THÁNG, CK 7%</t>
  </si>
  <si>
    <t>Bán hàng Ecomart S2.12 Vinhome Ocean Park, THANH TOÁN 15 HÀNG THÁNG, CK 7%</t>
  </si>
  <si>
    <t>BH2306474</t>
  </si>
  <si>
    <t>Tổng tiền hàng</t>
  </si>
  <si>
    <t>BH2307681</t>
  </si>
  <si>
    <t>Tiền thuế GTGT</t>
  </si>
  <si>
    <t>BH2307186</t>
  </si>
  <si>
    <t>BH2307714</t>
  </si>
  <si>
    <t>Ecomart Lê Đức Thọ , THANH TOÁN 15 HÀNG THÁNG, CK 7%</t>
  </si>
  <si>
    <t>BH2307758</t>
  </si>
  <si>
    <t>BH2307629</t>
  </si>
  <si>
    <t>BH2307883</t>
  </si>
  <si>
    <t>BH2306512</t>
  </si>
  <si>
    <t>BH2306295</t>
  </si>
  <si>
    <t>Ngày hạch toán</t>
  </si>
  <si>
    <t>BH2308024</t>
  </si>
  <si>
    <t>BH2307220</t>
  </si>
  <si>
    <t>Số chứng từ</t>
  </si>
  <si>
    <t>BH2307931</t>
  </si>
  <si>
    <t>Diễn giải</t>
  </si>
  <si>
    <t>Bán hàng Ecomart Tầng 1, CT3, KĐT nam cường , THANH TOÁN 15 HÀNG THÁNG, CK 7%</t>
  </si>
  <si>
    <t>Tổng tiền thanh toán</t>
  </si>
  <si>
    <t>Ecomart Tầng 1, CT3, KĐT nam cường, THANH TOÁN 15 HÀNG THÁNG, CK 7%</t>
  </si>
  <si>
    <t>Bán hàng Ecomart Tầng 1 chưng cư Park Home ,  THANH TOÁN 15 HÀNG THÁNG, CK 7%</t>
  </si>
  <si>
    <t>BH2306730</t>
  </si>
  <si>
    <t>Ecomart Tầng 1 Sảnh G5 CC Five Star Kim Giang, Thanh Xuân, THANH TOÁN 15 HÀNG THÁNG, CK 7%</t>
  </si>
  <si>
    <t>BH2307680</t>
  </si>
  <si>
    <t>Bán hàng Ecomart chung cư GELEXIA, 885 Tam Trinh, , THANH TOÁN 15 HÀNG THÁNG, CK 7%</t>
  </si>
  <si>
    <t>CÔNG TY TNHH HÀNG TIÊU DÙNG UNIT</t>
  </si>
  <si>
    <t>Ecomart Tầng 1 chưng cư Park Home , THANH TOÁN 15 HÀNG THÁNG, CK 7%</t>
  </si>
  <si>
    <t>BH2308004</t>
  </si>
  <si>
    <t>BH2307027</t>
  </si>
  <si>
    <t>Bán hàng Ecomart An Hưng, Hà Đông , THANH TOÁN 15 HÀNG THÁNG, CK 7%</t>
  </si>
  <si>
    <t>Bán hàng Ecomart Tầng 1 chưng cư Park Home, THANH TOÁN 15 HÀNG THÁNG, CK 7%</t>
  </si>
  <si>
    <t>BH2306237</t>
  </si>
  <si>
    <t>BH2307030</t>
  </si>
  <si>
    <t>BH2308473</t>
  </si>
  <si>
    <t>BH2307723</t>
  </si>
  <si>
    <t>BH2308518</t>
  </si>
  <si>
    <t>BH2308231</t>
  </si>
  <si>
    <t>BH2307356</t>
  </si>
  <si>
    <t>BH2306611</t>
  </si>
  <si>
    <t>DANH SÁCH BÁN HÀNG</t>
  </si>
  <si>
    <t>HBTL2307/1306</t>
  </si>
  <si>
    <t>Ecomart Tầng 1, CT3, KĐT nam cường</t>
  </si>
  <si>
    <t>HBTL2307/1307</t>
  </si>
  <si>
    <t>Ecomart Tầng 1 chưng cư Park Home</t>
  </si>
  <si>
    <t>HBTL2307/1308</t>
  </si>
  <si>
    <t>Ecomart Tầng 1 Sảnh G5 CC Five Star Kim Giang, Thanh Xuân</t>
  </si>
  <si>
    <t>HBTL2307/1309</t>
  </si>
  <si>
    <t>HBTL2306/922</t>
  </si>
  <si>
    <t>Hàng trả - phiếu THN007089 - Unit0011</t>
  </si>
  <si>
    <t>HBTL2307/1345</t>
  </si>
  <si>
    <t>Ecomart chung cư GELEXIA, 885 Tam Trinh</t>
  </si>
  <si>
    <t>HBTL2307/1487</t>
  </si>
  <si>
    <t>Hàng trả - Ecomart Tầng 1 Green Park - Unit0003</t>
  </si>
  <si>
    <t>HBTL2307/1488</t>
  </si>
  <si>
    <t>Hàng trả - Ecomart Helios 75 Tam Trinh - Unit0001</t>
  </si>
  <si>
    <t>HBTL2307/1486</t>
  </si>
  <si>
    <t>Hàng trả - Ecomart chung cư GELEXIA, 885 Tam Trinh - Unit0009</t>
  </si>
  <si>
    <t>Nội dung</t>
  </si>
  <si>
    <t>Số tiền bán hàng</t>
  </si>
  <si>
    <t>Số tiền hàng trả</t>
  </si>
  <si>
    <t>Giảm trừ</t>
  </si>
  <si>
    <t>Sô tiền khách đã thanh toán</t>
  </si>
  <si>
    <t>Tổng thành tiền</t>
  </si>
  <si>
    <t>Tổng đã thanh toán</t>
  </si>
  <si>
    <t xml:space="preserve">Dư nợ phải thu </t>
  </si>
  <si>
    <t xml:space="preserve">Số dư đầu kỳ </t>
  </si>
  <si>
    <t xml:space="preserve">Thanh toán </t>
  </si>
  <si>
    <t>Chi tiết bán hàng tháng 6/2023</t>
  </si>
  <si>
    <t>Chi tiết bán hàng tháng 7/2023</t>
  </si>
  <si>
    <t>Chi tiết bán hàng tháng 8/2023</t>
  </si>
  <si>
    <t>Chi tiết bán hàng tháng 9/2023</t>
  </si>
  <si>
    <t>Tổng cộng</t>
  </si>
  <si>
    <t>Trong đó bao gồm:</t>
  </si>
  <si>
    <t>Tháng</t>
  </si>
  <si>
    <t>THEO DÕI CÔNG NỢ 2023 / CÔNG TY TNHH HÀNG TIÊU DÙNG UNIT</t>
  </si>
  <si>
    <t>Từ ngày 01/06/2023 đến ngày 30/09/2023</t>
  </si>
  <si>
    <t>HĐ Tháng 06/2022</t>
  </si>
  <si>
    <t>Chi tiết bán hàng tháng 10/2023</t>
  </si>
  <si>
    <t>Ngày chứng từ</t>
  </si>
  <si>
    <t>BH2308706</t>
  </si>
  <si>
    <t>BH2308717</t>
  </si>
  <si>
    <t xml:space="preserve">Ecomart Tầng 1 Green Park </t>
  </si>
  <si>
    <t>BH2308791</t>
  </si>
  <si>
    <t>Ecomart S2.12 Vinhome Ocean Park</t>
  </si>
  <si>
    <t>BH2308825</t>
  </si>
  <si>
    <t>BH2308834</t>
  </si>
  <si>
    <t xml:space="preserve">Ecomart Tầng 1 Sảnh G5 CC Five Star Kim Giang, Thanh Xuân </t>
  </si>
  <si>
    <t>BH2308850</t>
  </si>
  <si>
    <t>Ecomart An Hưng, Hà Đông</t>
  </si>
  <si>
    <t xml:space="preserve">Hàng trả - Ecomart Tầng 1 Green Park </t>
  </si>
  <si>
    <t xml:space="preserve">Tộng cộng </t>
  </si>
  <si>
    <t>HĐ tháng 06/06/2023+10/2023</t>
  </si>
  <si>
    <t xml:space="preserve">BẢNG KÊ HÓA ĐƠN </t>
  </si>
  <si>
    <t>Đơn khai trương năm 2022</t>
  </si>
  <si>
    <t>Mã khách hàng</t>
  </si>
  <si>
    <t>BH2206/01758</t>
  </si>
  <si>
    <t>Unit0005</t>
  </si>
  <si>
    <t>Ecomart Tầng 1 HUB3 60 Nguyễn Đức Cảnh</t>
  </si>
  <si>
    <t>BH2206/01752</t>
  </si>
  <si>
    <t>Unit0007</t>
  </si>
  <si>
    <t>BH2206/01755</t>
  </si>
  <si>
    <t>Unit0011</t>
  </si>
  <si>
    <t>BH2206/01751</t>
  </si>
  <si>
    <t>Unit0006</t>
  </si>
  <si>
    <t>Ecomart Ngõ 21 Lê Văn Lương</t>
  </si>
  <si>
    <t>BH2206/01748</t>
  </si>
  <si>
    <t>Unit0002</t>
  </si>
  <si>
    <t>Ecomart chung cư osaka</t>
  </si>
  <si>
    <t>BH2206/01753</t>
  </si>
  <si>
    <t>Unit0003</t>
  </si>
  <si>
    <t>Ecomart Tầng 1 Green Park</t>
  </si>
  <si>
    <t>BH2206/01750</t>
  </si>
  <si>
    <t>Unit0009</t>
  </si>
  <si>
    <t>Ecomart chung cư genexia, 885 tam trinh</t>
  </si>
  <si>
    <t>BH2206/01757</t>
  </si>
  <si>
    <t>Unit0010</t>
  </si>
  <si>
    <t>Ecomart Tầng 1 chung cư Ecolife Tây Hồ</t>
  </si>
  <si>
    <t>BH2206/01749</t>
  </si>
  <si>
    <t>Unit0001</t>
  </si>
  <si>
    <t>Ecomart Helios 75 tam trinh</t>
  </si>
  <si>
    <t>BH2207-2557</t>
  </si>
  <si>
    <t>Unit0008</t>
  </si>
  <si>
    <t>Ecomart Tầng 1, ct3, KĐT nam cường 02462926807</t>
  </si>
  <si>
    <t>CTT</t>
  </si>
  <si>
    <t xml:space="preserve">Hàng trả - Ecomart Trần Thủ Độ  </t>
  </si>
  <si>
    <t>DANH SÁCH BÁN HÀNG THÁNG 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</si>
</sst>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0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5" fillId="0" borderId="1" xfId="0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/>
    <xf numFmtId="0" fontId="5" fillId="0" borderId="1" xfId="0" applyFont="1" applyBorder="1" applyAlignment="1">
      <alignment horizontal="left"/>
    </xf>
    <xf numFmtId="164" fontId="7" fillId="0" borderId="1" xfId="2" applyNumberFormat="1" applyFont="1" applyBorder="1" applyAlignment="1">
      <alignment horizontal="left" vertical="center"/>
    </xf>
    <xf numFmtId="0" fontId="5" fillId="0" borderId="1" xfId="0" applyFont="1" applyBorder="1"/>
    <xf numFmtId="0" fontId="5" fillId="0" borderId="3" xfId="0" applyFont="1" applyBorder="1" applyAlignment="1">
      <alignment horizontal="left"/>
    </xf>
    <xf numFmtId="14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0" fillId="0" borderId="1" xfId="0" applyNumberFormat="1" applyBorder="1"/>
    <xf numFmtId="0" fontId="0" fillId="0" borderId="1" xfId="0" applyBorder="1"/>
    <xf numFmtId="14" fontId="6" fillId="4" borderId="1" xfId="0" applyNumberFormat="1" applyFont="1" applyFill="1" applyBorder="1" applyAlignment="1">
      <alignment vertical="center" wrapText="1"/>
    </xf>
    <xf numFmtId="165" fontId="6" fillId="4" borderId="1" xfId="1" applyNumberFormat="1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horizontal="center"/>
    </xf>
    <xf numFmtId="1" fontId="7" fillId="0" borderId="0" xfId="0" quotePrefix="1" applyNumberFormat="1" applyFont="1" applyAlignment="1">
      <alignment horizontal="left" vertical="center"/>
    </xf>
    <xf numFmtId="1" fontId="0" fillId="0" borderId="0" xfId="0" applyNumberFormat="1"/>
    <xf numFmtId="164" fontId="0" fillId="0" borderId="0" xfId="0" applyNumberFormat="1"/>
    <xf numFmtId="165" fontId="9" fillId="0" borderId="0" xfId="1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0" fillId="0" borderId="1" xfId="0" applyNumberFormat="1" applyBorder="1"/>
    <xf numFmtId="38" fontId="11" fillId="3" borderId="1" xfId="0" applyNumberFormat="1" applyFont="1" applyFill="1" applyBorder="1"/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2" applyNumberFormat="1" applyFont="1" applyFill="1" applyBorder="1" applyAlignment="1">
      <alignment horizontal="center"/>
    </xf>
    <xf numFmtId="164" fontId="6" fillId="5" borderId="1" xfId="2" applyNumberFormat="1" applyFont="1" applyFill="1" applyBorder="1"/>
    <xf numFmtId="0" fontId="6" fillId="5" borderId="1" xfId="0" applyFont="1" applyFill="1" applyBorder="1"/>
    <xf numFmtId="164" fontId="8" fillId="5" borderId="1" xfId="2" applyNumberFormat="1" applyFont="1" applyFill="1" applyBorder="1" applyAlignment="1">
      <alignment horizontal="center" vertical="center"/>
    </xf>
    <xf numFmtId="164" fontId="8" fillId="5" borderId="1" xfId="2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/>
    <xf numFmtId="164" fontId="9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5" fontId="0" fillId="0" borderId="0" xfId="0" applyNumberFormat="1"/>
    <xf numFmtId="164" fontId="13" fillId="0" borderId="1" xfId="1" applyNumberFormat="1" applyFont="1" applyBorder="1" applyAlignment="1">
      <alignment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38" fontId="14" fillId="0" borderId="1" xfId="0" applyNumberFormat="1" applyFont="1" applyBorder="1"/>
    <xf numFmtId="0" fontId="15" fillId="0" borderId="1" xfId="0" applyFont="1" applyBorder="1" applyAlignment="1">
      <alignment horizontal="left" vertical="center"/>
    </xf>
    <xf numFmtId="14" fontId="12" fillId="0" borderId="0" xfId="0" applyNumberFormat="1" applyFont="1" applyAlignment="1">
      <alignment horizontal="center"/>
    </xf>
    <xf numFmtId="14" fontId="6" fillId="5" borderId="2" xfId="0" applyNumberFormat="1" applyFont="1" applyFill="1" applyBorder="1" applyAlignment="1">
      <alignment horizontal="center"/>
    </xf>
    <xf numFmtId="14" fontId="6" fillId="5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38" fontId="2" fillId="3" borderId="1" xfId="0" applyNumberFormat="1" applyFont="1" applyFill="1" applyBorder="1" applyAlignment="1">
      <alignment horizontal="right" vertical="center"/>
    </xf>
    <xf numFmtId="0" fontId="1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165" fontId="0" fillId="0" borderId="4" xfId="1" applyNumberFormat="1" applyFont="1" applyBorder="1" applyAlignment="1">
      <alignment horizontal="center"/>
    </xf>
  </cellXfs>
  <cellStyles count="3">
    <cellStyle name="Comma" xfId="1" builtinId="3"/>
    <cellStyle name="Comma 2" xfId="2" xr:uid="{D22229CF-4FA9-4711-9113-19FE238F6F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E657-BDE9-4E9E-A5AF-AFEC7188EEFB}">
  <dimension ref="A1:H25"/>
  <sheetViews>
    <sheetView workbookViewId="0">
      <selection activeCell="D26" sqref="D26"/>
    </sheetView>
  </sheetViews>
  <sheetFormatPr defaultRowHeight="15.05" x14ac:dyDescent="0.3"/>
  <cols>
    <col min="1" max="1" width="21" style="25" customWidth="1"/>
    <col min="2" max="2" width="28.88671875" customWidth="1"/>
    <col min="3" max="3" width="17.33203125" customWidth="1"/>
    <col min="4" max="4" width="14.77734375" customWidth="1"/>
    <col min="5" max="5" width="15.77734375" customWidth="1"/>
    <col min="6" max="6" width="17.88671875" customWidth="1"/>
    <col min="8" max="8" width="11.5546875" bestFit="1" customWidth="1"/>
  </cols>
  <sheetData>
    <row r="1" spans="1:6" ht="18.8" x14ac:dyDescent="0.3">
      <c r="A1" s="51" t="s">
        <v>96</v>
      </c>
      <c r="B1" s="51"/>
      <c r="C1" s="51"/>
      <c r="D1" s="51"/>
      <c r="E1" s="51"/>
      <c r="F1" s="51"/>
    </row>
    <row r="2" spans="1:6" ht="15.65" x14ac:dyDescent="0.3">
      <c r="A2" s="57" t="s">
        <v>97</v>
      </c>
      <c r="B2" s="57"/>
      <c r="C2" s="57"/>
      <c r="D2" s="57"/>
      <c r="E2" s="57"/>
      <c r="F2" s="57"/>
    </row>
    <row r="3" spans="1:6" ht="31.3" x14ac:dyDescent="0.3">
      <c r="A3" s="34" t="s">
        <v>95</v>
      </c>
      <c r="B3" s="35" t="s">
        <v>79</v>
      </c>
      <c r="C3" s="35" t="s">
        <v>80</v>
      </c>
      <c r="D3" s="35" t="s">
        <v>81</v>
      </c>
      <c r="E3" s="35" t="s">
        <v>82</v>
      </c>
      <c r="F3" s="35" t="s">
        <v>83</v>
      </c>
    </row>
    <row r="4" spans="1:6" ht="15.65" x14ac:dyDescent="0.3">
      <c r="A4" s="22"/>
      <c r="B4" s="20" t="s">
        <v>87</v>
      </c>
      <c r="C4" s="21">
        <v>37622642</v>
      </c>
      <c r="D4" s="20"/>
      <c r="E4" s="20"/>
      <c r="F4" s="20"/>
    </row>
    <row r="5" spans="1:6" ht="15.65" x14ac:dyDescent="0.3">
      <c r="A5" s="23">
        <v>6</v>
      </c>
      <c r="B5" s="6" t="s">
        <v>89</v>
      </c>
      <c r="C5" s="4">
        <v>9054547</v>
      </c>
      <c r="D5" s="4">
        <v>-509430</v>
      </c>
      <c r="E5" s="5"/>
      <c r="F5" s="5"/>
    </row>
    <row r="6" spans="1:6" ht="15.65" x14ac:dyDescent="0.3">
      <c r="A6" s="23">
        <v>7</v>
      </c>
      <c r="B6" s="6" t="s">
        <v>90</v>
      </c>
      <c r="C6" s="4">
        <v>7970423</v>
      </c>
      <c r="D6" s="45">
        <v>-253765</v>
      </c>
      <c r="E6" s="5"/>
      <c r="F6" s="5"/>
    </row>
    <row r="7" spans="1:6" ht="15.65" x14ac:dyDescent="0.3">
      <c r="A7" s="23">
        <v>8</v>
      </c>
      <c r="B7" s="6" t="s">
        <v>91</v>
      </c>
      <c r="C7" s="4">
        <v>13326857</v>
      </c>
      <c r="D7" s="4">
        <v>-302444</v>
      </c>
      <c r="E7" s="5"/>
      <c r="F7" s="5"/>
    </row>
    <row r="8" spans="1:6" ht="15.65" x14ac:dyDescent="0.3">
      <c r="A8" s="23">
        <v>9</v>
      </c>
      <c r="B8" s="6" t="s">
        <v>92</v>
      </c>
      <c r="C8" s="4">
        <v>4118756</v>
      </c>
      <c r="D8" s="4">
        <v>0</v>
      </c>
      <c r="E8" s="5"/>
      <c r="F8" s="5"/>
    </row>
    <row r="9" spans="1:6" ht="15.65" x14ac:dyDescent="0.3">
      <c r="A9" s="23">
        <v>10</v>
      </c>
      <c r="B9" s="6" t="s">
        <v>99</v>
      </c>
      <c r="C9" s="4">
        <v>5760698</v>
      </c>
      <c r="D9" s="7">
        <v>-178477</v>
      </c>
      <c r="E9" s="5"/>
      <c r="F9" s="8"/>
    </row>
    <row r="10" spans="1:6" ht="15.65" x14ac:dyDescent="0.3">
      <c r="A10" s="23"/>
      <c r="B10" s="9"/>
      <c r="C10" s="4"/>
      <c r="D10" s="4"/>
      <c r="E10" s="5"/>
      <c r="F10" s="8"/>
    </row>
    <row r="11" spans="1:6" ht="15.65" x14ac:dyDescent="0.3">
      <c r="A11" s="23"/>
      <c r="B11" s="9"/>
      <c r="C11" s="4"/>
      <c r="D11" s="4"/>
      <c r="E11" s="5"/>
      <c r="F11" s="8"/>
    </row>
    <row r="12" spans="1:6" ht="15.65" x14ac:dyDescent="0.3">
      <c r="A12" s="52" t="s">
        <v>84</v>
      </c>
      <c r="B12" s="53"/>
      <c r="C12" s="36">
        <f>+SUM(C5:C9)</f>
        <v>40231281</v>
      </c>
      <c r="D12" s="36">
        <f>+SUM(D5:D10)</f>
        <v>-1244116</v>
      </c>
      <c r="E12" s="37"/>
      <c r="F12" s="38"/>
    </row>
    <row r="13" spans="1:6" ht="15.65" x14ac:dyDescent="0.3">
      <c r="A13" s="3">
        <v>45131</v>
      </c>
      <c r="B13" s="6" t="s">
        <v>88</v>
      </c>
      <c r="C13" s="4"/>
      <c r="D13" s="4"/>
      <c r="E13" s="5"/>
      <c r="F13" s="5">
        <v>18157000</v>
      </c>
    </row>
    <row r="14" spans="1:6" ht="15.65" x14ac:dyDescent="0.3">
      <c r="A14" s="23"/>
      <c r="B14" s="6" t="s">
        <v>88</v>
      </c>
      <c r="C14" s="4"/>
      <c r="D14" s="4"/>
      <c r="E14" s="5"/>
      <c r="F14" s="45">
        <v>40280359</v>
      </c>
    </row>
    <row r="15" spans="1:6" ht="15.65" x14ac:dyDescent="0.3">
      <c r="A15" s="23"/>
      <c r="B15" s="6"/>
      <c r="C15" s="4"/>
      <c r="D15" s="4"/>
      <c r="E15" s="5"/>
      <c r="F15" s="5"/>
    </row>
    <row r="16" spans="1:6" ht="15.65" x14ac:dyDescent="0.3">
      <c r="A16" s="23"/>
      <c r="B16" s="6"/>
      <c r="C16" s="4"/>
      <c r="D16" s="4"/>
      <c r="E16" s="5"/>
      <c r="F16" s="5"/>
    </row>
    <row r="17" spans="1:8" ht="15.65" x14ac:dyDescent="0.3">
      <c r="A17" s="52" t="s">
        <v>85</v>
      </c>
      <c r="B17" s="53"/>
      <c r="C17" s="39"/>
      <c r="D17" s="40"/>
      <c r="E17" s="38"/>
      <c r="F17" s="41">
        <f>+SUM(F13:F16)</f>
        <v>58437359</v>
      </c>
    </row>
    <row r="18" spans="1:8" ht="22.55" customHeight="1" x14ac:dyDescent="0.3">
      <c r="A18" s="54" t="s">
        <v>86</v>
      </c>
      <c r="B18" s="55"/>
      <c r="C18" s="55"/>
      <c r="D18" s="55"/>
      <c r="E18" s="56"/>
      <c r="F18" s="42">
        <f>+C4+C12+D12-F17</f>
        <v>18172448</v>
      </c>
    </row>
    <row r="19" spans="1:8" ht="15.65" x14ac:dyDescent="0.3">
      <c r="A19" s="24"/>
      <c r="B19" s="10"/>
      <c r="C19" s="11"/>
      <c r="D19" s="12"/>
    </row>
    <row r="20" spans="1:8" ht="15.65" x14ac:dyDescent="0.3">
      <c r="A20" s="24" t="s">
        <v>94</v>
      </c>
      <c r="B20" s="10"/>
      <c r="C20" s="14"/>
      <c r="D20" s="12"/>
      <c r="E20" s="13"/>
      <c r="F20" s="13"/>
      <c r="H20" s="26"/>
    </row>
    <row r="21" spans="1:8" ht="15.65" x14ac:dyDescent="0.3">
      <c r="A21" s="28" t="s">
        <v>98</v>
      </c>
      <c r="B21" s="27">
        <v>11600735</v>
      </c>
      <c r="C21" s="13"/>
      <c r="D21" s="12"/>
      <c r="E21" s="13"/>
      <c r="F21" s="13"/>
    </row>
    <row r="22" spans="1:8" ht="15.65" x14ac:dyDescent="0.3">
      <c r="A22" s="28" t="s">
        <v>113</v>
      </c>
      <c r="B22" s="27">
        <f>+F18-B21</f>
        <v>6571713</v>
      </c>
      <c r="C22" s="44"/>
      <c r="E22" s="26"/>
    </row>
    <row r="23" spans="1:8" x14ac:dyDescent="0.3">
      <c r="C23" s="44"/>
    </row>
    <row r="24" spans="1:8" x14ac:dyDescent="0.3">
      <c r="C24" s="44"/>
    </row>
    <row r="25" spans="1:8" x14ac:dyDescent="0.3">
      <c r="C25" s="44"/>
    </row>
  </sheetData>
  <mergeCells count="5">
    <mergeCell ref="A1:F1"/>
    <mergeCell ref="A12:B12"/>
    <mergeCell ref="A17:B17"/>
    <mergeCell ref="A18:E18"/>
    <mergeCell ref="A2:F2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C5D2-91CE-45D7-8FAC-6119549E418F}">
  <dimension ref="A1:J15"/>
  <sheetViews>
    <sheetView workbookViewId="0">
      <selection activeCell="I9" sqref="I9"/>
    </sheetView>
  </sheetViews>
  <sheetFormatPr defaultRowHeight="15.05" x14ac:dyDescent="0.3"/>
  <cols>
    <col min="3" max="3" width="14.109375" customWidth="1"/>
    <col min="4" max="4" width="11" customWidth="1"/>
    <col min="5" max="5" width="42.109375" customWidth="1"/>
    <col min="7" max="7" width="11.21875" customWidth="1"/>
    <col min="9" max="9" width="14.44140625" customWidth="1"/>
  </cols>
  <sheetData>
    <row r="1" spans="1:10" ht="18.2" x14ac:dyDescent="0.35">
      <c r="A1" s="63" t="s">
        <v>114</v>
      </c>
      <c r="B1" s="63"/>
      <c r="C1" s="63"/>
      <c r="D1" s="63"/>
      <c r="E1" s="63"/>
      <c r="F1" s="63"/>
      <c r="G1" s="63"/>
      <c r="H1" s="63"/>
      <c r="I1" s="63"/>
    </row>
    <row r="2" spans="1:10" x14ac:dyDescent="0.3">
      <c r="A2" s="64" t="s">
        <v>115</v>
      </c>
      <c r="B2" s="64"/>
      <c r="C2" s="64"/>
      <c r="D2" s="64"/>
      <c r="E2" s="64"/>
      <c r="F2" s="64"/>
      <c r="G2" s="64"/>
      <c r="H2" s="64"/>
      <c r="I2" s="64"/>
    </row>
    <row r="3" spans="1:10" x14ac:dyDescent="0.3">
      <c r="A3" s="65"/>
      <c r="B3" s="65"/>
      <c r="C3" s="65"/>
      <c r="D3" s="65"/>
      <c r="E3" s="65"/>
      <c r="F3" s="65"/>
      <c r="G3" s="65"/>
      <c r="H3" s="65"/>
      <c r="I3" s="69">
        <f>+SUBTOTAL(9,I5:I14)</f>
        <v>19465642</v>
      </c>
    </row>
    <row r="4" spans="1:10" ht="28.2" customHeight="1" x14ac:dyDescent="0.3">
      <c r="A4" s="46" t="s">
        <v>33</v>
      </c>
      <c r="B4" s="46" t="s">
        <v>100</v>
      </c>
      <c r="C4" s="47" t="s">
        <v>36</v>
      </c>
      <c r="D4" s="47" t="s">
        <v>116</v>
      </c>
      <c r="E4" s="47" t="s">
        <v>12</v>
      </c>
      <c r="F4" s="48" t="s">
        <v>22</v>
      </c>
      <c r="G4" s="48" t="s">
        <v>13</v>
      </c>
      <c r="H4" s="48" t="s">
        <v>24</v>
      </c>
      <c r="I4" s="48" t="s">
        <v>40</v>
      </c>
    </row>
    <row r="5" spans="1:10" x14ac:dyDescent="0.3">
      <c r="A5" s="66">
        <v>44737</v>
      </c>
      <c r="B5" s="66">
        <v>44737</v>
      </c>
      <c r="C5" s="67" t="s">
        <v>117</v>
      </c>
      <c r="D5" s="67" t="s">
        <v>118</v>
      </c>
      <c r="E5" s="67" t="s">
        <v>119</v>
      </c>
      <c r="F5" s="68">
        <v>1966226</v>
      </c>
      <c r="G5" s="68">
        <v>196624</v>
      </c>
      <c r="H5" s="68">
        <v>0</v>
      </c>
      <c r="I5" s="68">
        <v>1769602</v>
      </c>
      <c r="J5" t="s">
        <v>145</v>
      </c>
    </row>
    <row r="6" spans="1:10" x14ac:dyDescent="0.3">
      <c r="A6" s="66">
        <v>44737</v>
      </c>
      <c r="B6" s="66">
        <v>44737</v>
      </c>
      <c r="C6" s="67" t="s">
        <v>120</v>
      </c>
      <c r="D6" s="67" t="s">
        <v>121</v>
      </c>
      <c r="E6" s="67" t="s">
        <v>65</v>
      </c>
      <c r="F6" s="68">
        <v>1966226</v>
      </c>
      <c r="G6" s="68">
        <v>0</v>
      </c>
      <c r="H6" s="68">
        <v>0</v>
      </c>
      <c r="I6" s="68">
        <v>1966226</v>
      </c>
      <c r="J6" t="s">
        <v>145</v>
      </c>
    </row>
    <row r="7" spans="1:10" x14ac:dyDescent="0.3">
      <c r="A7" s="66">
        <v>44737</v>
      </c>
      <c r="B7" s="66">
        <v>44737</v>
      </c>
      <c r="C7" s="67" t="s">
        <v>122</v>
      </c>
      <c r="D7" s="67" t="s">
        <v>123</v>
      </c>
      <c r="E7" s="67" t="s">
        <v>67</v>
      </c>
      <c r="F7" s="68">
        <v>1966226</v>
      </c>
      <c r="G7" s="68">
        <v>0</v>
      </c>
      <c r="H7" s="68">
        <v>0</v>
      </c>
      <c r="I7" s="68">
        <v>1966226</v>
      </c>
      <c r="J7" t="s">
        <v>145</v>
      </c>
    </row>
    <row r="8" spans="1:10" x14ac:dyDescent="0.3">
      <c r="A8" s="66">
        <v>44737</v>
      </c>
      <c r="B8" s="66">
        <v>44737</v>
      </c>
      <c r="C8" s="67" t="s">
        <v>124</v>
      </c>
      <c r="D8" s="67" t="s">
        <v>125</v>
      </c>
      <c r="E8" s="67" t="s">
        <v>126</v>
      </c>
      <c r="F8" s="68">
        <v>1966229</v>
      </c>
      <c r="G8" s="68">
        <v>0</v>
      </c>
      <c r="H8" s="68">
        <v>0</v>
      </c>
      <c r="I8" s="68">
        <v>1966229</v>
      </c>
      <c r="J8" t="s">
        <v>145</v>
      </c>
    </row>
    <row r="9" spans="1:10" x14ac:dyDescent="0.3">
      <c r="A9" s="66">
        <v>44737</v>
      </c>
      <c r="B9" s="66">
        <v>44737</v>
      </c>
      <c r="C9" s="67" t="s">
        <v>127</v>
      </c>
      <c r="D9" s="67" t="s">
        <v>128</v>
      </c>
      <c r="E9" s="67" t="s">
        <v>129</v>
      </c>
      <c r="F9" s="68">
        <v>1966226</v>
      </c>
      <c r="G9" s="68">
        <v>0</v>
      </c>
      <c r="H9" s="68">
        <v>0</v>
      </c>
      <c r="I9" s="68">
        <v>1966226</v>
      </c>
    </row>
    <row r="10" spans="1:10" x14ac:dyDescent="0.3">
      <c r="A10" s="66">
        <v>44737</v>
      </c>
      <c r="B10" s="66">
        <v>44737</v>
      </c>
      <c r="C10" s="67" t="s">
        <v>130</v>
      </c>
      <c r="D10" s="67" t="s">
        <v>131</v>
      </c>
      <c r="E10" s="67" t="s">
        <v>132</v>
      </c>
      <c r="F10" s="68">
        <v>1966229</v>
      </c>
      <c r="G10" s="68">
        <v>0</v>
      </c>
      <c r="H10" s="68">
        <v>0</v>
      </c>
      <c r="I10" s="68">
        <v>1966229</v>
      </c>
    </row>
    <row r="11" spans="1:10" x14ac:dyDescent="0.3">
      <c r="A11" s="66">
        <v>44737</v>
      </c>
      <c r="B11" s="66">
        <v>44737</v>
      </c>
      <c r="C11" s="67" t="s">
        <v>133</v>
      </c>
      <c r="D11" s="67" t="s">
        <v>134</v>
      </c>
      <c r="E11" s="67" t="s">
        <v>135</v>
      </c>
      <c r="F11" s="68">
        <v>1966226</v>
      </c>
      <c r="G11" s="68">
        <v>0</v>
      </c>
      <c r="H11" s="68">
        <v>0</v>
      </c>
      <c r="I11" s="68">
        <v>1966226</v>
      </c>
    </row>
    <row r="12" spans="1:10" x14ac:dyDescent="0.3">
      <c r="A12" s="66">
        <v>44737</v>
      </c>
      <c r="B12" s="66">
        <v>44737</v>
      </c>
      <c r="C12" s="67" t="s">
        <v>136</v>
      </c>
      <c r="D12" s="67" t="s">
        <v>137</v>
      </c>
      <c r="E12" s="67" t="s">
        <v>138</v>
      </c>
      <c r="F12" s="68">
        <v>1966226</v>
      </c>
      <c r="G12" s="68">
        <v>0</v>
      </c>
      <c r="H12" s="68">
        <v>0</v>
      </c>
      <c r="I12" s="68">
        <v>1966226</v>
      </c>
      <c r="J12" t="s">
        <v>145</v>
      </c>
    </row>
    <row r="13" spans="1:10" x14ac:dyDescent="0.3">
      <c r="A13" s="66">
        <v>44737</v>
      </c>
      <c r="B13" s="66">
        <v>44737</v>
      </c>
      <c r="C13" s="67" t="s">
        <v>139</v>
      </c>
      <c r="D13" s="67" t="s">
        <v>140</v>
      </c>
      <c r="E13" s="67" t="s">
        <v>141</v>
      </c>
      <c r="F13" s="68">
        <v>1966226</v>
      </c>
      <c r="G13" s="68">
        <v>0</v>
      </c>
      <c r="H13" s="68">
        <v>0</v>
      </c>
      <c r="I13" s="68">
        <v>1966226</v>
      </c>
    </row>
    <row r="14" spans="1:10" x14ac:dyDescent="0.3">
      <c r="A14" s="15">
        <v>44767</v>
      </c>
      <c r="B14" s="15">
        <v>44767</v>
      </c>
      <c r="C14" s="16" t="s">
        <v>142</v>
      </c>
      <c r="D14" s="16" t="s">
        <v>143</v>
      </c>
      <c r="E14" s="16" t="s">
        <v>144</v>
      </c>
      <c r="F14" s="17">
        <v>1966226</v>
      </c>
      <c r="G14" s="17">
        <v>0</v>
      </c>
      <c r="H14" s="17">
        <v>0</v>
      </c>
      <c r="I14" s="17">
        <v>1966226</v>
      </c>
      <c r="J14" t="s">
        <v>145</v>
      </c>
    </row>
    <row r="15" spans="1:10" x14ac:dyDescent="0.3">
      <c r="I15" s="1"/>
    </row>
  </sheetData>
  <autoFilter ref="A4:J14" xr:uid="{CD08C5D2-91CE-45D7-8FAC-6119549E418F}"/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3"/>
  <sheetViews>
    <sheetView zoomScaleNormal="100" workbookViewId="0">
      <selection activeCell="I24" sqref="I24"/>
    </sheetView>
  </sheetViews>
  <sheetFormatPr defaultColWidth="9.109375" defaultRowHeight="15.05" x14ac:dyDescent="0.3"/>
  <cols>
    <col min="1" max="1" width="14.33203125" style="2" customWidth="1"/>
    <col min="2" max="2" width="17.109375" customWidth="1"/>
    <col min="3" max="4" width="30" hidden="1" customWidth="1"/>
    <col min="5" max="5" width="63.77734375" customWidth="1"/>
    <col min="6" max="9" width="14.5546875" style="1" customWidth="1"/>
  </cols>
  <sheetData>
    <row r="1" spans="1:10" ht="17.55" x14ac:dyDescent="0.3">
      <c r="A1" s="58" t="s">
        <v>61</v>
      </c>
      <c r="B1" s="58"/>
      <c r="C1" s="58"/>
      <c r="D1" s="58"/>
      <c r="E1" s="58"/>
      <c r="F1" s="58"/>
      <c r="G1" s="58"/>
      <c r="H1" s="58"/>
      <c r="I1" s="58"/>
    </row>
    <row r="2" spans="1:10" ht="32.25" customHeight="1" x14ac:dyDescent="0.3">
      <c r="A2" s="29" t="s">
        <v>33</v>
      </c>
      <c r="B2" s="30" t="s">
        <v>36</v>
      </c>
      <c r="C2" s="30" t="s">
        <v>12</v>
      </c>
      <c r="D2" s="30" t="s">
        <v>4</v>
      </c>
      <c r="E2" s="30" t="s">
        <v>38</v>
      </c>
      <c r="F2" s="31" t="s">
        <v>22</v>
      </c>
      <c r="G2" s="31" t="s">
        <v>13</v>
      </c>
      <c r="H2" s="31" t="s">
        <v>24</v>
      </c>
      <c r="I2" s="31" t="s">
        <v>40</v>
      </c>
    </row>
    <row r="3" spans="1:10" x14ac:dyDescent="0.3">
      <c r="A3" s="15">
        <v>45078</v>
      </c>
      <c r="B3" s="16" t="s">
        <v>53</v>
      </c>
      <c r="C3" s="16" t="s">
        <v>47</v>
      </c>
      <c r="D3" s="16" t="s">
        <v>3</v>
      </c>
      <c r="E3" s="16" t="s">
        <v>39</v>
      </c>
      <c r="F3" s="17">
        <v>1377776</v>
      </c>
      <c r="G3" s="17">
        <v>96444</v>
      </c>
      <c r="H3" s="17">
        <v>128133</v>
      </c>
      <c r="I3" s="17">
        <v>1409465</v>
      </c>
    </row>
    <row r="4" spans="1:10" x14ac:dyDescent="0.3">
      <c r="A4" s="60">
        <v>45083</v>
      </c>
      <c r="B4" s="61" t="s">
        <v>32</v>
      </c>
      <c r="C4" s="61" t="s">
        <v>47</v>
      </c>
      <c r="D4" s="61" t="s">
        <v>3</v>
      </c>
      <c r="E4" s="61" t="s">
        <v>17</v>
      </c>
      <c r="F4" s="62">
        <v>966617</v>
      </c>
      <c r="G4" s="62">
        <v>67664</v>
      </c>
      <c r="H4" s="62">
        <v>89895</v>
      </c>
      <c r="I4" s="62">
        <v>988848</v>
      </c>
      <c r="J4" t="s">
        <v>145</v>
      </c>
    </row>
    <row r="5" spans="1:10" x14ac:dyDescent="0.3">
      <c r="A5" s="15">
        <v>45084</v>
      </c>
      <c r="B5" s="16" t="s">
        <v>62</v>
      </c>
      <c r="C5" s="16" t="s">
        <v>47</v>
      </c>
      <c r="D5" s="16" t="s">
        <v>3</v>
      </c>
      <c r="E5" s="16" t="s">
        <v>63</v>
      </c>
      <c r="F5" s="17">
        <v>-69759</v>
      </c>
      <c r="G5" s="17">
        <v>0</v>
      </c>
      <c r="H5" s="17">
        <v>-5581</v>
      </c>
      <c r="I5" s="17">
        <v>-75340</v>
      </c>
    </row>
    <row r="6" spans="1:10" x14ac:dyDescent="0.3">
      <c r="A6" s="15">
        <v>45090</v>
      </c>
      <c r="B6" s="16" t="s">
        <v>21</v>
      </c>
      <c r="C6" s="16" t="s">
        <v>47</v>
      </c>
      <c r="D6" s="16" t="s">
        <v>3</v>
      </c>
      <c r="E6" s="16" t="s">
        <v>20</v>
      </c>
      <c r="F6" s="17">
        <v>1322917</v>
      </c>
      <c r="G6" s="17">
        <v>92604</v>
      </c>
      <c r="H6" s="17">
        <v>123031</v>
      </c>
      <c r="I6" s="17">
        <v>1353344</v>
      </c>
    </row>
    <row r="7" spans="1:10" x14ac:dyDescent="0.3">
      <c r="A7" s="15">
        <v>45090</v>
      </c>
      <c r="B7" s="16" t="s">
        <v>31</v>
      </c>
      <c r="C7" s="16" t="s">
        <v>47</v>
      </c>
      <c r="D7" s="16" t="s">
        <v>3</v>
      </c>
      <c r="E7" s="16" t="s">
        <v>42</v>
      </c>
      <c r="F7" s="17">
        <v>230000</v>
      </c>
      <c r="G7" s="17">
        <v>16100</v>
      </c>
      <c r="H7" s="17">
        <v>21390</v>
      </c>
      <c r="I7" s="17">
        <v>235290</v>
      </c>
    </row>
    <row r="8" spans="1:10" x14ac:dyDescent="0.3">
      <c r="A8" s="15">
        <v>45090</v>
      </c>
      <c r="B8" s="16" t="s">
        <v>64</v>
      </c>
      <c r="C8" s="16" t="s">
        <v>47</v>
      </c>
      <c r="D8" s="16" t="s">
        <v>3</v>
      </c>
      <c r="E8" s="16" t="s">
        <v>65</v>
      </c>
      <c r="F8" s="17">
        <v>-101698</v>
      </c>
      <c r="G8" s="17">
        <v>0</v>
      </c>
      <c r="H8" s="17">
        <v>-8136</v>
      </c>
      <c r="I8" s="17">
        <v>-109834</v>
      </c>
    </row>
    <row r="9" spans="1:10" x14ac:dyDescent="0.3">
      <c r="A9" s="15">
        <v>45091</v>
      </c>
      <c r="B9" s="16" t="s">
        <v>66</v>
      </c>
      <c r="C9" s="16" t="s">
        <v>47</v>
      </c>
      <c r="D9" s="16" t="s">
        <v>3</v>
      </c>
      <c r="E9" s="16" t="s">
        <v>67</v>
      </c>
      <c r="F9" s="17">
        <v>-43700</v>
      </c>
      <c r="G9" s="17">
        <v>0</v>
      </c>
      <c r="H9" s="17">
        <v>-3496</v>
      </c>
      <c r="I9" s="17">
        <v>-47196</v>
      </c>
    </row>
    <row r="10" spans="1:10" x14ac:dyDescent="0.3">
      <c r="A10" s="15">
        <v>45091</v>
      </c>
      <c r="B10" s="16" t="s">
        <v>68</v>
      </c>
      <c r="C10" s="16" t="s">
        <v>47</v>
      </c>
      <c r="D10" s="16" t="s">
        <v>3</v>
      </c>
      <c r="E10" s="16" t="s">
        <v>67</v>
      </c>
      <c r="F10" s="17">
        <v>-105630</v>
      </c>
      <c r="G10" s="17">
        <v>0</v>
      </c>
      <c r="H10" s="17">
        <v>-8450</v>
      </c>
      <c r="I10" s="17">
        <v>-114080</v>
      </c>
    </row>
    <row r="11" spans="1:10" x14ac:dyDescent="0.3">
      <c r="A11" s="15">
        <v>45092</v>
      </c>
      <c r="B11" s="16" t="s">
        <v>1</v>
      </c>
      <c r="C11" s="16" t="s">
        <v>47</v>
      </c>
      <c r="D11" s="16" t="s">
        <v>3</v>
      </c>
      <c r="E11" s="16" t="s">
        <v>2</v>
      </c>
      <c r="F11" s="17">
        <v>1302991</v>
      </c>
      <c r="G11" s="17">
        <v>91209</v>
      </c>
      <c r="H11" s="17">
        <v>121178</v>
      </c>
      <c r="I11" s="17">
        <v>1332960</v>
      </c>
    </row>
    <row r="12" spans="1:10" x14ac:dyDescent="0.3">
      <c r="A12" s="15">
        <v>45094</v>
      </c>
      <c r="B12" s="16" t="s">
        <v>60</v>
      </c>
      <c r="C12" s="16" t="s">
        <v>47</v>
      </c>
      <c r="D12" s="16" t="s">
        <v>3</v>
      </c>
      <c r="E12" s="16" t="s">
        <v>44</v>
      </c>
      <c r="F12" s="17">
        <v>1118634</v>
      </c>
      <c r="G12" s="17">
        <v>78304</v>
      </c>
      <c r="H12" s="17">
        <v>104033</v>
      </c>
      <c r="I12" s="17">
        <v>1144363</v>
      </c>
    </row>
    <row r="13" spans="1:10" x14ac:dyDescent="0.3">
      <c r="A13" s="15">
        <v>45096</v>
      </c>
      <c r="B13" s="16" t="s">
        <v>14</v>
      </c>
      <c r="C13" s="16" t="s">
        <v>47</v>
      </c>
      <c r="D13" s="16" t="s">
        <v>3</v>
      </c>
      <c r="E13" s="16" t="s">
        <v>41</v>
      </c>
      <c r="F13" s="17">
        <v>1560926</v>
      </c>
      <c r="G13" s="17">
        <v>109265</v>
      </c>
      <c r="H13" s="17">
        <v>145166</v>
      </c>
      <c r="I13" s="17">
        <v>1596827</v>
      </c>
    </row>
    <row r="14" spans="1:10" x14ac:dyDescent="0.3">
      <c r="A14" s="15">
        <v>45100</v>
      </c>
      <c r="B14" s="16" t="s">
        <v>43</v>
      </c>
      <c r="C14" s="16" t="s">
        <v>47</v>
      </c>
      <c r="D14" s="16" t="s">
        <v>3</v>
      </c>
      <c r="E14" s="16" t="s">
        <v>52</v>
      </c>
      <c r="F14" s="17">
        <v>971114</v>
      </c>
      <c r="G14" s="17">
        <v>67978</v>
      </c>
      <c r="H14" s="17">
        <v>90314</v>
      </c>
      <c r="I14" s="17">
        <v>993450</v>
      </c>
      <c r="J14" s="1"/>
    </row>
    <row r="15" spans="1:10" x14ac:dyDescent="0.3">
      <c r="A15" s="15">
        <v>45100</v>
      </c>
      <c r="B15" s="16" t="s">
        <v>69</v>
      </c>
      <c r="C15" s="16" t="s">
        <v>47</v>
      </c>
      <c r="D15" s="16" t="s">
        <v>3</v>
      </c>
      <c r="E15" s="16" t="s">
        <v>70</v>
      </c>
      <c r="F15" s="17">
        <v>-148163</v>
      </c>
      <c r="G15" s="17">
        <v>0</v>
      </c>
      <c r="H15" s="17">
        <v>-14817</v>
      </c>
      <c r="I15" s="17">
        <v>-162980</v>
      </c>
    </row>
    <row r="16" spans="1:10" x14ac:dyDescent="0.3">
      <c r="A16" s="15">
        <v>45110</v>
      </c>
      <c r="B16" s="16" t="s">
        <v>15</v>
      </c>
      <c r="C16" s="16" t="s">
        <v>47</v>
      </c>
      <c r="D16" s="16" t="s">
        <v>3</v>
      </c>
      <c r="E16" s="16" t="s">
        <v>20</v>
      </c>
      <c r="F16" s="17">
        <v>1322917</v>
      </c>
      <c r="G16" s="17">
        <v>92604</v>
      </c>
      <c r="H16" s="17">
        <v>98425</v>
      </c>
      <c r="I16" s="17">
        <v>1328738</v>
      </c>
    </row>
    <row r="17" spans="1:9" x14ac:dyDescent="0.3">
      <c r="A17" s="15">
        <v>45111</v>
      </c>
      <c r="B17" s="16" t="s">
        <v>6</v>
      </c>
      <c r="C17" s="16" t="s">
        <v>47</v>
      </c>
      <c r="D17" s="16" t="s">
        <v>3</v>
      </c>
      <c r="E17" s="16" t="s">
        <v>16</v>
      </c>
      <c r="F17" s="17">
        <v>920617</v>
      </c>
      <c r="G17" s="17">
        <v>64444</v>
      </c>
      <c r="H17" s="17">
        <v>68494</v>
      </c>
      <c r="I17" s="17">
        <v>924667</v>
      </c>
    </row>
    <row r="18" spans="1:9" x14ac:dyDescent="0.3">
      <c r="A18" s="15">
        <v>45113</v>
      </c>
      <c r="B18" s="16" t="s">
        <v>50</v>
      </c>
      <c r="C18" s="16" t="s">
        <v>47</v>
      </c>
      <c r="D18" s="16" t="s">
        <v>3</v>
      </c>
      <c r="E18" s="16" t="s">
        <v>5</v>
      </c>
      <c r="F18" s="17">
        <v>525078</v>
      </c>
      <c r="G18" s="17">
        <v>36756</v>
      </c>
      <c r="H18" s="17">
        <v>39066</v>
      </c>
      <c r="I18" s="17">
        <v>527388</v>
      </c>
    </row>
    <row r="19" spans="1:9" x14ac:dyDescent="0.3">
      <c r="A19" s="15">
        <v>45113</v>
      </c>
      <c r="B19" s="16" t="s">
        <v>54</v>
      </c>
      <c r="C19" s="16" t="s">
        <v>47</v>
      </c>
      <c r="D19" s="16" t="s">
        <v>3</v>
      </c>
      <c r="E19" s="16" t="s">
        <v>52</v>
      </c>
      <c r="F19" s="17">
        <v>230000</v>
      </c>
      <c r="G19" s="17">
        <v>16100</v>
      </c>
      <c r="H19" s="17">
        <v>17112</v>
      </c>
      <c r="I19" s="17">
        <v>231012</v>
      </c>
    </row>
    <row r="20" spans="1:9" x14ac:dyDescent="0.3">
      <c r="A20" s="15">
        <v>45114</v>
      </c>
      <c r="B20" s="16" t="s">
        <v>9</v>
      </c>
      <c r="C20" s="16" t="s">
        <v>47</v>
      </c>
      <c r="D20" s="16" t="s">
        <v>3</v>
      </c>
      <c r="E20" s="16" t="s">
        <v>2</v>
      </c>
      <c r="F20" s="17">
        <v>1414181</v>
      </c>
      <c r="G20" s="17">
        <v>98992</v>
      </c>
      <c r="H20" s="17">
        <v>105215</v>
      </c>
      <c r="I20" s="17">
        <v>1420404</v>
      </c>
    </row>
    <row r="21" spans="1:9" x14ac:dyDescent="0.3">
      <c r="A21" s="15">
        <v>45120</v>
      </c>
      <c r="B21" s="16" t="s">
        <v>25</v>
      </c>
      <c r="C21" s="16" t="s">
        <v>47</v>
      </c>
      <c r="D21" s="16" t="s">
        <v>3</v>
      </c>
      <c r="E21" s="16" t="s">
        <v>41</v>
      </c>
      <c r="F21" s="17">
        <v>1560926</v>
      </c>
      <c r="G21" s="17">
        <v>109265</v>
      </c>
      <c r="H21" s="17">
        <v>116133</v>
      </c>
      <c r="I21" s="17">
        <v>1567794</v>
      </c>
    </row>
    <row r="22" spans="1:9" x14ac:dyDescent="0.3">
      <c r="A22" s="15">
        <v>45122</v>
      </c>
      <c r="B22" s="16" t="s">
        <v>35</v>
      </c>
      <c r="C22" s="16" t="s">
        <v>47</v>
      </c>
      <c r="D22" s="16" t="s">
        <v>3</v>
      </c>
      <c r="E22" s="16" t="s">
        <v>44</v>
      </c>
      <c r="F22" s="17">
        <v>1141883</v>
      </c>
      <c r="G22" s="17">
        <v>79931</v>
      </c>
      <c r="H22" s="17">
        <v>84956</v>
      </c>
      <c r="I22" s="17">
        <v>1146908</v>
      </c>
    </row>
    <row r="23" spans="1:9" x14ac:dyDescent="0.3">
      <c r="A23" s="15">
        <v>45127</v>
      </c>
      <c r="B23" s="16" t="s">
        <v>59</v>
      </c>
      <c r="C23" s="16" t="s">
        <v>47</v>
      </c>
      <c r="D23" s="16" t="s">
        <v>3</v>
      </c>
      <c r="E23" s="16" t="s">
        <v>2</v>
      </c>
      <c r="F23" s="17">
        <v>819905</v>
      </c>
      <c r="G23" s="17">
        <v>57394</v>
      </c>
      <c r="H23" s="17">
        <v>61001</v>
      </c>
      <c r="I23" s="17">
        <v>823512</v>
      </c>
    </row>
    <row r="24" spans="1:9" x14ac:dyDescent="0.3">
      <c r="A24" s="15">
        <v>45138</v>
      </c>
      <c r="B24" s="16" t="s">
        <v>71</v>
      </c>
      <c r="C24" s="16" t="s">
        <v>47</v>
      </c>
      <c r="D24" s="16" t="s">
        <v>3</v>
      </c>
      <c r="E24" s="16" t="s">
        <v>72</v>
      </c>
      <c r="F24" s="17">
        <v>-230419</v>
      </c>
      <c r="G24" s="17">
        <v>0</v>
      </c>
      <c r="H24" s="17">
        <v>-18434</v>
      </c>
      <c r="I24" s="17">
        <f>-253765</f>
        <v>-253765</v>
      </c>
    </row>
    <row r="25" spans="1:9" x14ac:dyDescent="0.3">
      <c r="A25" s="15">
        <v>45143</v>
      </c>
      <c r="B25" s="16" t="s">
        <v>29</v>
      </c>
      <c r="C25" s="16" t="s">
        <v>47</v>
      </c>
      <c r="D25" s="16" t="s">
        <v>3</v>
      </c>
      <c r="E25" s="16" t="s">
        <v>18</v>
      </c>
      <c r="F25" s="17">
        <v>1303628</v>
      </c>
      <c r="G25" s="17">
        <v>91254</v>
      </c>
      <c r="H25" s="17">
        <v>96990</v>
      </c>
      <c r="I25" s="17">
        <v>1309364</v>
      </c>
    </row>
    <row r="26" spans="1:9" x14ac:dyDescent="0.3">
      <c r="A26" s="15">
        <v>45147</v>
      </c>
      <c r="B26" s="16" t="s">
        <v>45</v>
      </c>
      <c r="C26" s="16" t="s">
        <v>47</v>
      </c>
      <c r="D26" s="16" t="s">
        <v>3</v>
      </c>
      <c r="E26" s="16" t="s">
        <v>11</v>
      </c>
      <c r="F26" s="17">
        <v>593274</v>
      </c>
      <c r="G26" s="17">
        <v>41529</v>
      </c>
      <c r="H26" s="17">
        <v>44140</v>
      </c>
      <c r="I26" s="17">
        <v>595885</v>
      </c>
    </row>
    <row r="27" spans="1:9" x14ac:dyDescent="0.3">
      <c r="A27" s="15">
        <v>45147</v>
      </c>
      <c r="B27" s="16" t="s">
        <v>23</v>
      </c>
      <c r="C27" s="16" t="s">
        <v>47</v>
      </c>
      <c r="D27" s="16" t="s">
        <v>3</v>
      </c>
      <c r="E27" s="16" t="s">
        <v>19</v>
      </c>
      <c r="F27" s="17">
        <v>1433741</v>
      </c>
      <c r="G27" s="17">
        <v>0</v>
      </c>
      <c r="H27" s="17">
        <v>114699</v>
      </c>
      <c r="I27" s="17">
        <v>1548440</v>
      </c>
    </row>
    <row r="28" spans="1:9" x14ac:dyDescent="0.3">
      <c r="A28" s="15">
        <v>45148</v>
      </c>
      <c r="B28" s="16" t="s">
        <v>26</v>
      </c>
      <c r="C28" s="16" t="s">
        <v>47</v>
      </c>
      <c r="D28" s="16" t="s">
        <v>3</v>
      </c>
      <c r="E28" s="16" t="s">
        <v>51</v>
      </c>
      <c r="F28" s="17">
        <v>1428711</v>
      </c>
      <c r="G28" s="17">
        <v>0</v>
      </c>
      <c r="H28" s="17">
        <v>114297</v>
      </c>
      <c r="I28" s="17">
        <v>1543008</v>
      </c>
    </row>
    <row r="29" spans="1:9" x14ac:dyDescent="0.3">
      <c r="A29" s="15">
        <v>45148</v>
      </c>
      <c r="B29" s="16" t="s">
        <v>56</v>
      </c>
      <c r="C29" s="16" t="s">
        <v>47</v>
      </c>
      <c r="D29" s="16" t="s">
        <v>3</v>
      </c>
      <c r="E29" s="16" t="s">
        <v>7</v>
      </c>
      <c r="F29" s="17">
        <v>1600529</v>
      </c>
      <c r="G29" s="17">
        <v>0</v>
      </c>
      <c r="H29" s="17">
        <v>128042</v>
      </c>
      <c r="I29" s="17">
        <v>1728571</v>
      </c>
    </row>
    <row r="30" spans="1:9" x14ac:dyDescent="0.3">
      <c r="A30" s="15">
        <v>45150</v>
      </c>
      <c r="B30" s="16" t="s">
        <v>77</v>
      </c>
      <c r="C30" s="16" t="s">
        <v>47</v>
      </c>
      <c r="D30" s="16" t="s">
        <v>3</v>
      </c>
      <c r="E30" s="16" t="s">
        <v>78</v>
      </c>
      <c r="F30" s="17">
        <v>-85560</v>
      </c>
      <c r="G30" s="17">
        <v>0</v>
      </c>
      <c r="H30" s="17">
        <v>-8556</v>
      </c>
      <c r="I30" s="17">
        <v>-94116</v>
      </c>
    </row>
    <row r="31" spans="1:9" x14ac:dyDescent="0.3">
      <c r="A31" s="15">
        <v>45150</v>
      </c>
      <c r="B31" s="16" t="s">
        <v>75</v>
      </c>
      <c r="C31" s="16" t="s">
        <v>47</v>
      </c>
      <c r="D31" s="16" t="s">
        <v>3</v>
      </c>
      <c r="E31" s="16" t="s">
        <v>76</v>
      </c>
      <c r="F31" s="17">
        <v>-93340</v>
      </c>
      <c r="G31" s="17">
        <v>0</v>
      </c>
      <c r="H31" s="17">
        <v>-7467</v>
      </c>
      <c r="I31" s="17">
        <v>-100807</v>
      </c>
    </row>
    <row r="32" spans="1:9" x14ac:dyDescent="0.3">
      <c r="A32" s="15">
        <v>45150</v>
      </c>
      <c r="B32" s="16" t="s">
        <v>73</v>
      </c>
      <c r="C32" s="16" t="s">
        <v>47</v>
      </c>
      <c r="D32" s="16" t="s">
        <v>3</v>
      </c>
      <c r="E32" s="16" t="s">
        <v>74</v>
      </c>
      <c r="F32" s="17">
        <v>-99557</v>
      </c>
      <c r="G32" s="17">
        <v>0</v>
      </c>
      <c r="H32" s="17">
        <v>-7964</v>
      </c>
      <c r="I32" s="17">
        <v>-107521</v>
      </c>
    </row>
    <row r="33" spans="1:9" x14ac:dyDescent="0.3">
      <c r="A33" s="15">
        <v>45152</v>
      </c>
      <c r="B33" s="16" t="s">
        <v>28</v>
      </c>
      <c r="C33" s="16" t="s">
        <v>47</v>
      </c>
      <c r="D33" s="16" t="s">
        <v>3</v>
      </c>
      <c r="E33" s="16" t="s">
        <v>16</v>
      </c>
      <c r="F33" s="17">
        <v>553467</v>
      </c>
      <c r="G33" s="17">
        <v>38743</v>
      </c>
      <c r="H33" s="17">
        <v>41178</v>
      </c>
      <c r="I33" s="17">
        <v>555902</v>
      </c>
    </row>
    <row r="34" spans="1:9" x14ac:dyDescent="0.3">
      <c r="A34" s="15">
        <v>45159</v>
      </c>
      <c r="B34" s="16" t="s">
        <v>30</v>
      </c>
      <c r="C34" s="16" t="s">
        <v>47</v>
      </c>
      <c r="D34" s="16" t="s">
        <v>3</v>
      </c>
      <c r="E34" s="16" t="s">
        <v>10</v>
      </c>
      <c r="F34" s="17">
        <v>808709</v>
      </c>
      <c r="G34" s="17">
        <v>56609</v>
      </c>
      <c r="H34" s="17">
        <v>60168</v>
      </c>
      <c r="I34" s="17">
        <v>812268</v>
      </c>
    </row>
    <row r="35" spans="1:9" x14ac:dyDescent="0.3">
      <c r="A35" s="15">
        <v>45162</v>
      </c>
      <c r="B35" s="16" t="s">
        <v>37</v>
      </c>
      <c r="C35" s="16" t="s">
        <v>47</v>
      </c>
      <c r="D35" s="16" t="s">
        <v>3</v>
      </c>
      <c r="E35" s="16" t="s">
        <v>2</v>
      </c>
      <c r="F35" s="17">
        <v>1469776</v>
      </c>
      <c r="G35" s="17">
        <v>102884</v>
      </c>
      <c r="H35" s="17">
        <v>109351</v>
      </c>
      <c r="I35" s="17">
        <v>1476243</v>
      </c>
    </row>
    <row r="36" spans="1:9" x14ac:dyDescent="0.3">
      <c r="A36" s="15">
        <v>45166</v>
      </c>
      <c r="B36" s="16" t="s">
        <v>34</v>
      </c>
      <c r="C36" s="16" t="s">
        <v>47</v>
      </c>
      <c r="D36" s="16" t="s">
        <v>3</v>
      </c>
      <c r="E36" s="16" t="s">
        <v>46</v>
      </c>
      <c r="F36" s="17">
        <v>1044602</v>
      </c>
      <c r="G36" s="17">
        <v>73122</v>
      </c>
      <c r="H36" s="17">
        <v>77718</v>
      </c>
      <c r="I36" s="17">
        <v>1049198</v>
      </c>
    </row>
    <row r="37" spans="1:9" x14ac:dyDescent="0.3">
      <c r="A37" s="15">
        <v>45166</v>
      </c>
      <c r="B37" s="16" t="s">
        <v>0</v>
      </c>
      <c r="C37" s="16" t="s">
        <v>47</v>
      </c>
      <c r="D37" s="16" t="s">
        <v>3</v>
      </c>
      <c r="E37" s="16" t="s">
        <v>27</v>
      </c>
      <c r="F37" s="17">
        <v>1010624</v>
      </c>
      <c r="G37" s="17">
        <v>70743</v>
      </c>
      <c r="H37" s="17">
        <v>75190</v>
      </c>
      <c r="I37" s="17">
        <v>1015071</v>
      </c>
    </row>
    <row r="38" spans="1:9" x14ac:dyDescent="0.3">
      <c r="A38" s="15">
        <v>45166</v>
      </c>
      <c r="B38" s="16" t="s">
        <v>49</v>
      </c>
      <c r="C38" s="16" t="s">
        <v>47</v>
      </c>
      <c r="D38" s="16" t="s">
        <v>3</v>
      </c>
      <c r="E38" s="16" t="s">
        <v>18</v>
      </c>
      <c r="F38" s="17">
        <v>1011258</v>
      </c>
      <c r="G38" s="17">
        <v>70788</v>
      </c>
      <c r="H38" s="17">
        <v>75238</v>
      </c>
      <c r="I38" s="17">
        <v>1015708</v>
      </c>
    </row>
    <row r="39" spans="1:9" x14ac:dyDescent="0.3">
      <c r="A39" s="15">
        <v>45168</v>
      </c>
      <c r="B39" s="16" t="s">
        <v>8</v>
      </c>
      <c r="C39" s="16" t="s">
        <v>47</v>
      </c>
      <c r="D39" s="16" t="s">
        <v>3</v>
      </c>
      <c r="E39" s="16" t="s">
        <v>11</v>
      </c>
      <c r="F39" s="17">
        <v>674232</v>
      </c>
      <c r="G39" s="17">
        <v>47196</v>
      </c>
      <c r="H39" s="17">
        <v>50163</v>
      </c>
      <c r="I39" s="17">
        <v>677199</v>
      </c>
    </row>
    <row r="40" spans="1:9" x14ac:dyDescent="0.3">
      <c r="A40" s="15">
        <v>45178</v>
      </c>
      <c r="B40" s="16" t="s">
        <v>58</v>
      </c>
      <c r="C40" s="16" t="s">
        <v>47</v>
      </c>
      <c r="D40" s="16" t="s">
        <v>3</v>
      </c>
      <c r="E40" s="16" t="s">
        <v>41</v>
      </c>
      <c r="F40" s="17">
        <v>1600526</v>
      </c>
      <c r="G40" s="17">
        <v>112037</v>
      </c>
      <c r="H40" s="17">
        <v>119079</v>
      </c>
      <c r="I40" s="17">
        <v>1607568</v>
      </c>
    </row>
    <row r="41" spans="1:9" x14ac:dyDescent="0.3">
      <c r="A41" s="15">
        <v>45189</v>
      </c>
      <c r="B41" s="16" t="s">
        <v>55</v>
      </c>
      <c r="C41" s="16" t="s">
        <v>47</v>
      </c>
      <c r="D41" s="16" t="s">
        <v>3</v>
      </c>
      <c r="E41" s="16" t="s">
        <v>48</v>
      </c>
      <c r="F41" s="17">
        <v>589271</v>
      </c>
      <c r="G41" s="17">
        <v>41249</v>
      </c>
      <c r="H41" s="17">
        <v>43842</v>
      </c>
      <c r="I41" s="17">
        <v>591864</v>
      </c>
    </row>
    <row r="42" spans="1:9" x14ac:dyDescent="0.3">
      <c r="A42" s="15">
        <v>45194</v>
      </c>
      <c r="B42" s="16" t="s">
        <v>57</v>
      </c>
      <c r="C42" s="16" t="s">
        <v>47</v>
      </c>
      <c r="D42" s="16" t="s">
        <v>3</v>
      </c>
      <c r="E42" s="16" t="s">
        <v>7</v>
      </c>
      <c r="F42" s="17">
        <v>1910917</v>
      </c>
      <c r="G42" s="17">
        <v>133765</v>
      </c>
      <c r="H42" s="17">
        <v>142172</v>
      </c>
      <c r="I42" s="17">
        <v>1919324</v>
      </c>
    </row>
    <row r="43" spans="1:9" x14ac:dyDescent="0.3">
      <c r="A43" s="18"/>
      <c r="B43" s="19"/>
      <c r="C43" s="19"/>
      <c r="D43" s="19"/>
      <c r="E43" s="43" t="s">
        <v>93</v>
      </c>
      <c r="F43" s="32"/>
      <c r="G43" s="32"/>
      <c r="H43" s="32"/>
      <c r="I43" s="33">
        <f>+SUM(I3:I42)</f>
        <v>33404944</v>
      </c>
    </row>
  </sheetData>
  <autoFilter ref="A2:U43" xr:uid="{00000000-0001-0000-0000-000000000000}">
    <sortState xmlns:xlrd2="http://schemas.microsoft.com/office/spreadsheetml/2017/richdata2" ref="A3:I43">
      <sortCondition ref="A2:A43"/>
    </sortState>
  </autoFilter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7559-2056-4875-99EE-87D29A91897C}">
  <dimension ref="A1:H11"/>
  <sheetViews>
    <sheetView tabSelected="1" workbookViewId="0">
      <selection activeCell="H17" sqref="H17"/>
    </sheetView>
  </sheetViews>
  <sheetFormatPr defaultRowHeight="15.05" x14ac:dyDescent="0.3"/>
  <cols>
    <col min="3" max="3" width="30" customWidth="1"/>
    <col min="4" max="4" width="43.33203125" customWidth="1"/>
    <col min="8" max="8" width="16" customWidth="1"/>
  </cols>
  <sheetData>
    <row r="1" spans="1:8" ht="17.55" x14ac:dyDescent="0.3">
      <c r="A1" s="59" t="s">
        <v>147</v>
      </c>
      <c r="B1" s="59"/>
      <c r="C1" s="59"/>
      <c r="D1" s="59"/>
      <c r="E1" s="59"/>
      <c r="F1" s="59"/>
      <c r="G1" s="59"/>
      <c r="H1" s="59"/>
    </row>
    <row r="2" spans="1:8" ht="30.7" customHeight="1" x14ac:dyDescent="0.3">
      <c r="A2" s="46" t="s">
        <v>100</v>
      </c>
      <c r="B2" s="47" t="s">
        <v>36</v>
      </c>
      <c r="C2" s="47" t="s">
        <v>12</v>
      </c>
      <c r="D2" s="47" t="s">
        <v>38</v>
      </c>
      <c r="E2" s="48" t="s">
        <v>22</v>
      </c>
      <c r="F2" s="48" t="s">
        <v>13</v>
      </c>
      <c r="G2" s="48" t="s">
        <v>24</v>
      </c>
      <c r="H2" s="48" t="s">
        <v>40</v>
      </c>
    </row>
    <row r="3" spans="1:8" x14ac:dyDescent="0.3">
      <c r="A3" s="15">
        <v>45203</v>
      </c>
      <c r="B3" s="16" t="s">
        <v>101</v>
      </c>
      <c r="C3" s="16" t="s">
        <v>47</v>
      </c>
      <c r="D3" s="16" t="s">
        <v>65</v>
      </c>
      <c r="E3" s="17">
        <v>367155</v>
      </c>
      <c r="F3" s="17">
        <v>25701</v>
      </c>
      <c r="G3" s="17">
        <v>27316</v>
      </c>
      <c r="H3" s="17">
        <v>368770</v>
      </c>
    </row>
    <row r="4" spans="1:8" x14ac:dyDescent="0.3">
      <c r="A4" s="15">
        <v>45203</v>
      </c>
      <c r="B4" s="16" t="s">
        <v>102</v>
      </c>
      <c r="C4" s="16" t="s">
        <v>47</v>
      </c>
      <c r="D4" s="16" t="s">
        <v>103</v>
      </c>
      <c r="E4" s="17">
        <v>704016</v>
      </c>
      <c r="F4" s="17">
        <v>49281</v>
      </c>
      <c r="G4" s="17">
        <v>52379</v>
      </c>
      <c r="H4" s="17">
        <v>707114</v>
      </c>
    </row>
    <row r="5" spans="1:8" x14ac:dyDescent="0.3">
      <c r="A5" s="15">
        <v>45208</v>
      </c>
      <c r="B5" s="16" t="s">
        <v>104</v>
      </c>
      <c r="C5" s="16" t="s">
        <v>47</v>
      </c>
      <c r="D5" s="16" t="s">
        <v>105</v>
      </c>
      <c r="E5" s="17">
        <v>1060445</v>
      </c>
      <c r="F5" s="17">
        <v>74231</v>
      </c>
      <c r="G5" s="17">
        <v>78897</v>
      </c>
      <c r="H5" s="17">
        <v>1065111</v>
      </c>
    </row>
    <row r="6" spans="1:8" x14ac:dyDescent="0.3">
      <c r="A6" s="15">
        <v>45209</v>
      </c>
      <c r="B6" s="16" t="s">
        <v>106</v>
      </c>
      <c r="C6" s="16" t="s">
        <v>47</v>
      </c>
      <c r="D6" s="16" t="s">
        <v>63</v>
      </c>
      <c r="E6" s="17">
        <v>1433741</v>
      </c>
      <c r="F6" s="17">
        <v>100362</v>
      </c>
      <c r="G6" s="17">
        <v>106670</v>
      </c>
      <c r="H6" s="17">
        <v>1440049</v>
      </c>
    </row>
    <row r="7" spans="1:8" x14ac:dyDescent="0.3">
      <c r="A7" s="15">
        <v>45210</v>
      </c>
      <c r="B7" s="16" t="s">
        <v>107</v>
      </c>
      <c r="C7" s="16" t="s">
        <v>47</v>
      </c>
      <c r="D7" s="16" t="s">
        <v>108</v>
      </c>
      <c r="E7" s="17">
        <v>1247660</v>
      </c>
      <c r="F7" s="17">
        <v>87336</v>
      </c>
      <c r="G7" s="17">
        <v>92826</v>
      </c>
      <c r="H7" s="17">
        <v>1253150</v>
      </c>
    </row>
    <row r="8" spans="1:8" x14ac:dyDescent="0.3">
      <c r="A8" s="15">
        <v>45211</v>
      </c>
      <c r="B8" s="16" t="s">
        <v>109</v>
      </c>
      <c r="C8" s="16" t="s">
        <v>47</v>
      </c>
      <c r="D8" s="16" t="s">
        <v>110</v>
      </c>
      <c r="E8" s="17">
        <v>922445</v>
      </c>
      <c r="F8" s="17">
        <v>64571</v>
      </c>
      <c r="G8" s="17">
        <v>68630</v>
      </c>
      <c r="H8" s="17">
        <v>926504</v>
      </c>
    </row>
    <row r="9" spans="1:8" x14ac:dyDescent="0.3">
      <c r="A9" s="15"/>
      <c r="B9" s="16"/>
      <c r="C9" s="16"/>
      <c r="D9" s="16" t="s">
        <v>111</v>
      </c>
      <c r="E9" s="17">
        <v>-113554</v>
      </c>
      <c r="F9" s="17">
        <v>0</v>
      </c>
      <c r="G9" s="17">
        <v>-9084</v>
      </c>
      <c r="H9" s="17">
        <v>-122638</v>
      </c>
    </row>
    <row r="10" spans="1:8" x14ac:dyDescent="0.3">
      <c r="A10" s="15"/>
      <c r="B10" s="16"/>
      <c r="C10" s="16"/>
      <c r="D10" s="16" t="s">
        <v>146</v>
      </c>
      <c r="E10" s="17">
        <f>+H10/1.08</f>
        <v>-51702.777777777774</v>
      </c>
      <c r="F10" s="17">
        <v>0</v>
      </c>
      <c r="G10" s="17">
        <f>+H10-E10</f>
        <v>-4136.2222222222263</v>
      </c>
      <c r="H10" s="17">
        <v>-55839</v>
      </c>
    </row>
    <row r="11" spans="1:8" x14ac:dyDescent="0.3">
      <c r="A11" s="18"/>
      <c r="B11" s="19"/>
      <c r="C11" s="19"/>
      <c r="D11" s="50" t="s">
        <v>112</v>
      </c>
      <c r="E11" s="32"/>
      <c r="F11" s="32"/>
      <c r="G11" s="32"/>
      <c r="H11" s="49">
        <f>+SUM(H3:H10)</f>
        <v>5582221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2022</vt:lpstr>
      <vt:lpstr>T6-9</vt:lpstr>
      <vt:lpstr>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2023-10-20T01:03:52Z</dcterms:created>
  <dcterms:modified xsi:type="dcterms:W3CDTF">2023-11-28T02:27:50Z</dcterms:modified>
</cp:coreProperties>
</file>