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OMO\"/>
    </mc:Choice>
  </mc:AlternateContent>
  <xr:revisionPtr revIDLastSave="0" documentId="13_ncr:1_{C2195FA9-873E-4D90-B075-78466025D5E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ông nợ " sheetId="2" r:id="rId1"/>
    <sheet name="T11" sheetId="7" r:id="rId2"/>
    <sheet name="T10" sheetId="6" r:id="rId3"/>
    <sheet name="T9" sheetId="5" r:id="rId4"/>
    <sheet name="T8" sheetId="4" r:id="rId5"/>
    <sheet name="T6-7" sheetId="3" r:id="rId6"/>
    <sheet name="T1-5 " sheetId="1" r:id="rId7"/>
  </sheets>
  <definedNames>
    <definedName name="_xlnm._FilterDatabase" localSheetId="5" hidden="1">'T6-7'!$A$14:$I$14</definedName>
    <definedName name="_xlnm.Print_Area" localSheetId="0">'Công nợ '!$A$1:$F$36</definedName>
  </definedNames>
  <calcPr calcId="191029"/>
</workbook>
</file>

<file path=xl/calcChain.xml><?xml version="1.0" encoding="utf-8"?>
<calcChain xmlns="http://schemas.openxmlformats.org/spreadsheetml/2006/main">
  <c r="E25" i="2" l="1"/>
  <c r="D15" i="2"/>
  <c r="I7" i="4"/>
  <c r="G17" i="3"/>
  <c r="G18" i="3"/>
  <c r="G19" i="3"/>
  <c r="G16" i="3"/>
  <c r="G20" i="3" s="1"/>
  <c r="I11" i="3"/>
  <c r="J18" i="1"/>
  <c r="H29" i="1"/>
  <c r="I10" i="1" l="1"/>
  <c r="F29" i="2"/>
  <c r="F30" i="2" s="1"/>
</calcChain>
</file>

<file path=xl/sharedStrings.xml><?xml version="1.0" encoding="utf-8"?>
<sst xmlns="http://schemas.openxmlformats.org/spreadsheetml/2006/main" count="285" uniqueCount="119">
  <si>
    <t>Số hóa đơn</t>
  </si>
  <si>
    <t>BH2307097</t>
  </si>
  <si>
    <t>BH2304624</t>
  </si>
  <si>
    <t>Ngày chứng từ</t>
  </si>
  <si>
    <t>CK CỐ ĐỊNH 2%, Phân khu TK1 - Tokin 1 - Shophouse 12A - Vinhomes Smart City - Tây Mỗ - Nam Từ Liêm - Hà Nội</t>
  </si>
  <si>
    <t>BH2305990</t>
  </si>
  <si>
    <t>00002871</t>
  </si>
  <si>
    <t>CK CỐ ĐỊNH 2% - CÔNG TY TNHH VB HTL / Sakura Smart City, Nam Từ Liêm, HN SĐT: 0852457306</t>
  </si>
  <si>
    <t>ĐƠN KHÁCH LẼ C6, CK CỐ ĐỊNH 2%</t>
  </si>
  <si>
    <t>CK CỐ ĐỊNH 2%</t>
  </si>
  <si>
    <t>00028621</t>
  </si>
  <si>
    <t>Khách hàng</t>
  </si>
  <si>
    <t>Tiền chiết khấu</t>
  </si>
  <si>
    <t>00032824</t>
  </si>
  <si>
    <t>CÔNG TY TNHH VB TOMO</t>
  </si>
  <si>
    <t>00030028</t>
  </si>
  <si>
    <t>Bán hàng CÔNG TY TNHH VB HTL /Vinhomes Smart City , CK 2%</t>
  </si>
  <si>
    <t>00022190</t>
  </si>
  <si>
    <t>00013602</t>
  </si>
  <si>
    <t>00034533</t>
  </si>
  <si>
    <t>BH2303261</t>
  </si>
  <si>
    <t>Bán hàng CÔNG TY TNHH VB HTL / Sakura Smart City, Nam Từ Liêm, HN , CK CỐ ĐỊNH 2%, SĐT: 0852457306</t>
  </si>
  <si>
    <t>Bán hàng CÔNG TY TNHH VB HTL /Vinhomes Smart City, CK CỐ ĐỊNH 2%</t>
  </si>
  <si>
    <t>BH2304052</t>
  </si>
  <si>
    <t>00025572</t>
  </si>
  <si>
    <t>00020489</t>
  </si>
  <si>
    <t>Tổng tiền hàng</t>
  </si>
  <si>
    <t>Tiền thuế GTGT</t>
  </si>
  <si>
    <t>Bán hàng CÔNG TY TNHH VB HTL / Sakura Smart City, Nam Từ Liêm, HN, SĐT: 0852457306, ck cố định 2%</t>
  </si>
  <si>
    <t>BH2304169</t>
  </si>
  <si>
    <t>00017533</t>
  </si>
  <si>
    <t>CÔNG TY TNHH VB HTL /Mipec Rubik 360 , CK CỐ ĐỊNH 2% + 10% ĐƠN KHAI TRƯƠNG</t>
  </si>
  <si>
    <t>Bán hàng CÔNG TY TNHH VB HTL /Vinhomes Smart City theo hóa đơn 00045255 , ck 2%</t>
  </si>
  <si>
    <t>BH2301084</t>
  </si>
  <si>
    <t>BH2303027</t>
  </si>
  <si>
    <t>BH2307017</t>
  </si>
  <si>
    <t>00002870</t>
  </si>
  <si>
    <t>BH2305848</t>
  </si>
  <si>
    <t>BH2305989</t>
  </si>
  <si>
    <t>CK CỐ ĐỊNH 2% - SĐT: 0852457306 - CÔNG TY TNHH VB HTL /Vinhomes Smart City</t>
  </si>
  <si>
    <t>CK CỐ ĐỊNH 2%, CÔNG TY TNHH VB HTL /Vinhomes Smart City theo hóa đơn 00022190, Phân khu TK1 - Tokin 1</t>
  </si>
  <si>
    <t>ĐƠN KHÁCH C6, CK CỐ ĐỊNH 2%</t>
  </si>
  <si>
    <t>00030027</t>
  </si>
  <si>
    <t>CK CỐ ĐỊNH 2%, SĐT: 0973300215,  CÔNG TY TNHH VB HTL /Vinhomes Smart City, Phân khu TK1 - Tokin 1</t>
  </si>
  <si>
    <t>Số chứng từ</t>
  </si>
  <si>
    <t>BH2306434</t>
  </si>
  <si>
    <t>BH2304560</t>
  </si>
  <si>
    <t>Diễn giải</t>
  </si>
  <si>
    <t>BH2301244</t>
  </si>
  <si>
    <t>Tổng tiền thanh toán</t>
  </si>
  <si>
    <t>BH2306243</t>
  </si>
  <si>
    <t>Bán hàng CÔNG TY TNHH VB HTL /Vinhomes Smart City, ck cố định 2%</t>
  </si>
  <si>
    <t>00025449</t>
  </si>
  <si>
    <t>00001709</t>
  </si>
  <si>
    <t>CK CỐ ĐỊNH 2% - SĐT: 0852457306</t>
  </si>
  <si>
    <t>BH2302280</t>
  </si>
  <si>
    <t>BH2301108</t>
  </si>
  <si>
    <t>CK CỐ ĐỊNH 2%,  CÔNG TY TNHH VB HTL / Sakura Smart City, Nam Từ Liêm, HN</t>
  </si>
  <si>
    <t>BH2301245</t>
  </si>
  <si>
    <t>00045255</t>
  </si>
  <si>
    <t>CÔNG TY TNHH VB HTL</t>
  </si>
  <si>
    <t>00001525</t>
  </si>
  <si>
    <t>DANH SÁCH BÁN HÀNG</t>
  </si>
  <si>
    <t>BH2307506</t>
  </si>
  <si>
    <t>00009049</t>
  </si>
  <si>
    <t>Ngày tháng</t>
  </si>
  <si>
    <t>Nội dung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</si>
  <si>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</si>
  <si>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</si>
  <si>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</si>
  <si>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</si>
  <si>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</si>
  <si>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</si>
  <si>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</si>
  <si>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 xml:space="preserve">Thanh toán </t>
  </si>
  <si>
    <t>Tổng đã thanh toán</t>
  </si>
  <si>
    <t xml:space="preserve">Dư nợ phải thu </t>
  </si>
  <si>
    <t>Số tiền bán hàng  (+V)</t>
  </si>
  <si>
    <t>THEO DÕI CÔNG NỢ/ TOMOTOMO</t>
  </si>
  <si>
    <t>xuất trả</t>
  </si>
  <si>
    <t>Xuất trả</t>
  </si>
  <si>
    <t>CÔNG TY TNHH VB HTL /Vinhomes Smart City</t>
  </si>
  <si>
    <t>hàng xuất trả</t>
  </si>
  <si>
    <t>CÔNG TY TNHH VB HTL / Sakura Smart City, Nam Từ Liêm, HN</t>
  </si>
  <si>
    <t>Hàng xuất trả</t>
  </si>
  <si>
    <t>hàng trả</t>
  </si>
  <si>
    <t xml:space="preserve">hàng trả </t>
  </si>
  <si>
    <t>Dđiều chỉnh giảm hóa đơn do không giao GTNH250</t>
  </si>
  <si>
    <t>Hàng trả</t>
  </si>
  <si>
    <t>DANH SÁCH HÀNG TRẢ</t>
  </si>
  <si>
    <t>Ngày hạch toán</t>
  </si>
  <si>
    <t>Địa chỉ</t>
  </si>
  <si>
    <t>BH2307638</t>
  </si>
  <si>
    <t>Tổ 4, Thị trấn Quang Minh, Huyện Mê Linh, Thành phố Hà Nội, Việt Nam</t>
  </si>
  <si>
    <t>Bán hàng CÔNG TY TNHH VB HTL / Sakura Smart City, Nam Từ Liêm, HN, CK 2%</t>
  </si>
  <si>
    <t>BH2307791</t>
  </si>
  <si>
    <t>BH2307873</t>
  </si>
  <si>
    <t>Bán hàng CÔNG TY TNHH VB HTL / Sakura Smart City, Nam Từ Liêm, HN , CK 2%</t>
  </si>
  <si>
    <t>Hàng trả - Tomo Mart Tonkin 1</t>
  </si>
  <si>
    <t>BH2308248</t>
  </si>
  <si>
    <t>Bán hàng CÔNG TY TNHH VB HTL /Vinhomes Smart City , CK 2% CỐ ĐỊNH</t>
  </si>
  <si>
    <t>BH2308247</t>
  </si>
  <si>
    <t>Bán hàng CÔNG TY TNHH VB HTL / Sakura Smart City, Nam Từ Liêm, HN , CK 2% CỐ ĐỊNH</t>
  </si>
  <si>
    <t>BH2308540</t>
  </si>
  <si>
    <t>Hàng trả - CÔNG TY TNHH VB HTL /Vinhomes Smart City - htl0003</t>
  </si>
  <si>
    <t>BH2308802</t>
  </si>
  <si>
    <t>BH2308803</t>
  </si>
  <si>
    <t>Bán hàng CÔNG TY TNHH VB HTL /Vinhomes Smart City,  CK 2% CỐ ĐỊNH</t>
  </si>
  <si>
    <t>Số dòng = 2</t>
  </si>
  <si>
    <t xml:space="preserve">Hàng trả  </t>
  </si>
  <si>
    <t>BH2309181</t>
  </si>
  <si>
    <t>CÔNG TY TNHH VB HTL /Vinhomes Smart City , CK 2%</t>
  </si>
  <si>
    <t>BH2309243</t>
  </si>
  <si>
    <t>BH2309627</t>
  </si>
  <si>
    <t>BH2309811</t>
  </si>
  <si>
    <t>BH2309865</t>
  </si>
  <si>
    <t>BH2309888</t>
  </si>
  <si>
    <t>Bán hàng CÔNG TY TNHH VB HTL /Vinhomes Smart City , ck 2%</t>
  </si>
  <si>
    <t>Số dòng =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</si>
</sst>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5" fillId="0" borderId="1" xfId="0" applyNumberFormat="1" applyFont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right" vertical="center"/>
    </xf>
    <xf numFmtId="0" fontId="11" fillId="0" borderId="3" xfId="1" applyFont="1" applyBorder="1" applyAlignment="1">
      <alignment horizontal="center" vertical="center" wrapText="1"/>
    </xf>
    <xf numFmtId="0" fontId="1" fillId="0" borderId="0" xfId="1"/>
    <xf numFmtId="14" fontId="10" fillId="0" borderId="3" xfId="1" applyNumberFormat="1" applyFont="1" applyBorder="1" applyAlignment="1">
      <alignment horizontal="center"/>
    </xf>
    <xf numFmtId="0" fontId="10" fillId="0" borderId="3" xfId="1" applyFont="1" applyBorder="1" applyAlignment="1">
      <alignment horizontal="left"/>
    </xf>
    <xf numFmtId="165" fontId="10" fillId="0" borderId="3" xfId="2" applyNumberFormat="1" applyFont="1" applyBorder="1" applyAlignment="1">
      <alignment horizontal="center"/>
    </xf>
    <xf numFmtId="165" fontId="10" fillId="0" borderId="3" xfId="2" applyNumberFormat="1" applyFont="1" applyBorder="1"/>
    <xf numFmtId="0" fontId="10" fillId="0" borderId="3" xfId="1" applyFont="1" applyBorder="1"/>
    <xf numFmtId="0" fontId="10" fillId="0" borderId="4" xfId="1" applyFont="1" applyBorder="1" applyAlignment="1">
      <alignment horizontal="left"/>
    </xf>
    <xf numFmtId="14" fontId="9" fillId="0" borderId="0" xfId="1" quotePrefix="1" applyNumberFormat="1" applyFont="1" applyAlignment="1">
      <alignment horizontal="left" vertical="center"/>
    </xf>
    <xf numFmtId="164" fontId="11" fillId="0" borderId="3" xfId="2" applyNumberFormat="1" applyFont="1" applyFill="1" applyBorder="1" applyAlignment="1">
      <alignment horizontal="right" vertical="center" wrapText="1"/>
    </xf>
    <xf numFmtId="164" fontId="10" fillId="0" borderId="3" xfId="2" applyNumberFormat="1" applyFont="1" applyBorder="1" applyAlignment="1">
      <alignment horizontal="center"/>
    </xf>
    <xf numFmtId="164" fontId="9" fillId="0" borderId="0" xfId="2" applyNumberFormat="1" applyFont="1" applyAlignment="1">
      <alignment horizontal="center" vertical="center"/>
    </xf>
    <xf numFmtId="0" fontId="10" fillId="0" borderId="3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9" fillId="0" borderId="0" xfId="1" quotePrefix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10" fillId="0" borderId="3" xfId="1" applyFont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right" vertical="center" wrapText="1"/>
    </xf>
    <xf numFmtId="0" fontId="11" fillId="4" borderId="3" xfId="1" applyFont="1" applyFill="1" applyBorder="1" applyAlignment="1">
      <alignment horizontal="center" vertical="center" wrapText="1"/>
    </xf>
    <xf numFmtId="164" fontId="11" fillId="4" borderId="3" xfId="2" applyNumberFormat="1" applyFont="1" applyFill="1" applyBorder="1" applyAlignment="1">
      <alignment horizontal="center" vertical="center" wrapText="1"/>
    </xf>
    <xf numFmtId="164" fontId="11" fillId="4" borderId="3" xfId="2" applyNumberFormat="1" applyFont="1" applyFill="1" applyBorder="1" applyAlignment="1">
      <alignment horizontal="center"/>
    </xf>
    <xf numFmtId="165" fontId="11" fillId="4" borderId="3" xfId="2" applyNumberFormat="1" applyFont="1" applyFill="1" applyBorder="1" applyAlignment="1">
      <alignment horizontal="center"/>
    </xf>
    <xf numFmtId="0" fontId="11" fillId="4" borderId="3" xfId="1" applyFont="1" applyFill="1" applyBorder="1"/>
    <xf numFmtId="164" fontId="7" fillId="4" borderId="3" xfId="2" applyNumberFormat="1" applyFont="1" applyFill="1" applyBorder="1" applyAlignment="1">
      <alignment horizontal="center" vertical="center"/>
    </xf>
    <xf numFmtId="165" fontId="11" fillId="4" borderId="3" xfId="1" applyNumberFormat="1" applyFont="1" applyFill="1" applyBorder="1"/>
    <xf numFmtId="165" fontId="8" fillId="5" borderId="3" xfId="1" applyNumberFormat="1" applyFont="1" applyFill="1" applyBorder="1"/>
    <xf numFmtId="164" fontId="0" fillId="0" borderId="0" xfId="0" applyNumberFormat="1"/>
    <xf numFmtId="43" fontId="4" fillId="5" borderId="0" xfId="3" applyFont="1" applyFill="1" applyBorder="1" applyAlignment="1">
      <alignment horizontal="center" vertical="center" wrapText="1"/>
    </xf>
    <xf numFmtId="14" fontId="4" fillId="5" borderId="0" xfId="3" applyNumberFormat="1" applyFont="1" applyFill="1" applyBorder="1" applyAlignment="1">
      <alignment horizontal="center" vertical="center" wrapText="1"/>
    </xf>
    <xf numFmtId="164" fontId="4" fillId="5" borderId="0" xfId="3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14" fillId="0" borderId="0" xfId="0" applyNumberFormat="1" applyFont="1"/>
    <xf numFmtId="0" fontId="4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65" fontId="0" fillId="0" borderId="0" xfId="0" applyNumberFormat="1"/>
    <xf numFmtId="14" fontId="6" fillId="0" borderId="0" xfId="1" applyNumberFormat="1" applyFont="1" applyAlignment="1">
      <alignment horizontal="center"/>
    </xf>
    <xf numFmtId="14" fontId="11" fillId="4" borderId="5" xfId="1" applyNumberFormat="1" applyFont="1" applyFill="1" applyBorder="1" applyAlignment="1">
      <alignment horizontal="center"/>
    </xf>
    <xf numFmtId="14" fontId="11" fillId="4" borderId="4" xfId="1" applyNumberFormat="1" applyFont="1" applyFill="1" applyBorder="1" applyAlignment="1">
      <alignment horizontal="center"/>
    </xf>
    <xf numFmtId="14" fontId="8" fillId="5" borderId="5" xfId="1" quotePrefix="1" applyNumberFormat="1" applyFont="1" applyFill="1" applyBorder="1" applyAlignment="1">
      <alignment horizontal="center" vertical="center"/>
    </xf>
    <xf numFmtId="14" fontId="8" fillId="5" borderId="6" xfId="1" quotePrefix="1" applyNumberFormat="1" applyFont="1" applyFill="1" applyBorder="1" applyAlignment="1">
      <alignment horizontal="center" vertical="center"/>
    </xf>
    <xf numFmtId="14" fontId="8" fillId="5" borderId="4" xfId="1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3" fillId="0" borderId="7" xfId="0" applyNumberFormat="1" applyFont="1" applyBorder="1" applyAlignment="1">
      <alignment horizontal="center"/>
    </xf>
  </cellXfs>
  <cellStyles count="4">
    <cellStyle name="Comma" xfId="3" builtinId="3"/>
    <cellStyle name="Comma 2" xfId="2" xr:uid="{2A609749-E71D-4665-867B-3CCA58618F10}"/>
    <cellStyle name="Normal" xfId="0" builtinId="0"/>
    <cellStyle name="Normal 2" xfId="1" xr:uid="{D7CB1D3C-730A-4EDF-9013-555359A9D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9A3B-EB4A-40DF-BEFD-3679B5A85AF0}">
  <dimension ref="B1:J32"/>
  <sheetViews>
    <sheetView tabSelected="1" zoomScaleNormal="100" workbookViewId="0">
      <selection activeCell="F32" sqref="F32"/>
    </sheetView>
  </sheetViews>
  <sheetFormatPr defaultRowHeight="15.05" x14ac:dyDescent="0.3"/>
  <cols>
    <col min="1" max="1" width="5.88671875" customWidth="1"/>
    <col min="2" max="3" width="18.5546875" customWidth="1"/>
    <col min="4" max="4" width="17.44140625" customWidth="1"/>
    <col min="5" max="5" width="17.33203125" customWidth="1"/>
    <col min="6" max="6" width="16.6640625" customWidth="1"/>
    <col min="7" max="7" width="10.5546875" bestFit="1" customWidth="1"/>
    <col min="10" max="10" width="10.5546875" bestFit="1" customWidth="1"/>
  </cols>
  <sheetData>
    <row r="1" spans="2:7" ht="18.8" x14ac:dyDescent="0.3">
      <c r="B1" s="51" t="s">
        <v>78</v>
      </c>
      <c r="C1" s="51"/>
      <c r="D1" s="51"/>
      <c r="E1" s="51"/>
      <c r="F1" s="51"/>
    </row>
    <row r="2" spans="2:7" ht="31.3" x14ac:dyDescent="0.3">
      <c r="B2" s="30" t="s">
        <v>65</v>
      </c>
      <c r="C2" s="30" t="s">
        <v>66</v>
      </c>
      <c r="D2" s="31" t="s">
        <v>77</v>
      </c>
      <c r="E2" s="30" t="s">
        <v>67</v>
      </c>
      <c r="F2" s="30" t="s">
        <v>68</v>
      </c>
    </row>
    <row r="3" spans="2:7" ht="15.65" x14ac:dyDescent="0.3">
      <c r="B3" s="10"/>
      <c r="C3" s="10" t="s">
        <v>69</v>
      </c>
      <c r="D3" s="19">
        <v>4276474</v>
      </c>
      <c r="E3" s="10"/>
      <c r="F3" s="10"/>
    </row>
    <row r="4" spans="2:7" ht="15.65" x14ac:dyDescent="0.3">
      <c r="B4" s="28">
        <v>1</v>
      </c>
      <c r="C4" s="28" t="s">
        <v>70</v>
      </c>
      <c r="D4" s="29">
        <v>2903004</v>
      </c>
      <c r="E4" s="10"/>
      <c r="F4" s="10"/>
    </row>
    <row r="5" spans="2:7" ht="15.65" x14ac:dyDescent="0.3">
      <c r="B5" s="28">
        <v>2</v>
      </c>
      <c r="C5" s="28" t="s">
        <v>70</v>
      </c>
      <c r="D5" s="29">
        <v>4708267</v>
      </c>
      <c r="E5" s="10"/>
      <c r="F5" s="10"/>
      <c r="G5" s="38"/>
    </row>
    <row r="6" spans="2:7" ht="15.65" x14ac:dyDescent="0.3">
      <c r="B6" s="28">
        <v>3</v>
      </c>
      <c r="C6" s="28" t="s">
        <v>70</v>
      </c>
      <c r="D6" s="29">
        <v>2134207</v>
      </c>
      <c r="E6" s="10"/>
      <c r="F6" s="10"/>
      <c r="G6" s="38"/>
    </row>
    <row r="7" spans="2:7" ht="15.65" x14ac:dyDescent="0.3">
      <c r="B7" s="22">
        <v>4</v>
      </c>
      <c r="C7" s="28" t="s">
        <v>70</v>
      </c>
      <c r="D7" s="29">
        <v>1665087</v>
      </c>
      <c r="E7" s="14"/>
      <c r="F7" s="16"/>
    </row>
    <row r="8" spans="2:7" ht="15.65" x14ac:dyDescent="0.3">
      <c r="B8" s="23">
        <v>5</v>
      </c>
      <c r="C8" s="28" t="s">
        <v>70</v>
      </c>
      <c r="D8" s="29">
        <v>4004400</v>
      </c>
      <c r="E8" s="15"/>
      <c r="F8" s="16"/>
    </row>
    <row r="9" spans="2:7" ht="15.65" x14ac:dyDescent="0.3">
      <c r="B9" s="23">
        <v>6</v>
      </c>
      <c r="C9" s="28" t="s">
        <v>70</v>
      </c>
      <c r="D9" s="29">
        <v>2027007</v>
      </c>
      <c r="E9" s="15"/>
      <c r="F9" s="16"/>
    </row>
    <row r="10" spans="2:7" ht="15.65" x14ac:dyDescent="0.3">
      <c r="B10" s="23">
        <v>7</v>
      </c>
      <c r="C10" s="28" t="s">
        <v>70</v>
      </c>
      <c r="D10" s="29">
        <v>3130933</v>
      </c>
      <c r="E10" s="15"/>
      <c r="F10" s="16"/>
    </row>
    <row r="11" spans="2:7" ht="15.65" x14ac:dyDescent="0.3">
      <c r="B11" s="23">
        <v>8</v>
      </c>
      <c r="C11" s="28" t="s">
        <v>70</v>
      </c>
      <c r="D11" s="29">
        <v>2815933</v>
      </c>
      <c r="E11" s="15"/>
      <c r="F11" s="16"/>
    </row>
    <row r="12" spans="2:7" ht="15.65" x14ac:dyDescent="0.3">
      <c r="B12" s="23">
        <v>9</v>
      </c>
      <c r="C12" s="28" t="s">
        <v>70</v>
      </c>
      <c r="D12" s="29">
        <v>3959794</v>
      </c>
      <c r="E12" s="15"/>
      <c r="F12" s="16"/>
    </row>
    <row r="13" spans="2:7" ht="15.65" x14ac:dyDescent="0.3">
      <c r="B13" s="23">
        <v>10</v>
      </c>
      <c r="C13" s="28" t="s">
        <v>70</v>
      </c>
      <c r="D13" s="29">
        <v>1274187</v>
      </c>
      <c r="E13" s="15"/>
      <c r="F13" s="16"/>
    </row>
    <row r="14" spans="2:7" ht="15.65" x14ac:dyDescent="0.3">
      <c r="B14" s="23">
        <v>11</v>
      </c>
      <c r="C14" s="28" t="s">
        <v>70</v>
      </c>
      <c r="D14" s="29">
        <v>5721341</v>
      </c>
      <c r="E14" s="15"/>
      <c r="F14" s="16"/>
    </row>
    <row r="15" spans="2:7" ht="15.65" x14ac:dyDescent="0.3">
      <c r="B15" s="52" t="s">
        <v>71</v>
      </c>
      <c r="C15" s="53"/>
      <c r="D15" s="32">
        <f>+SUM(D4:D14)</f>
        <v>34344160</v>
      </c>
      <c r="E15" s="33"/>
      <c r="F15" s="34"/>
    </row>
    <row r="16" spans="2:7" ht="15.65" x14ac:dyDescent="0.3">
      <c r="B16" s="22">
        <v>2</v>
      </c>
      <c r="C16" s="17" t="s">
        <v>72</v>
      </c>
      <c r="D16" s="20"/>
      <c r="E16" s="14">
        <v>569149</v>
      </c>
      <c r="F16" s="16"/>
    </row>
    <row r="17" spans="2:10" ht="15.65" x14ac:dyDescent="0.3">
      <c r="B17" s="22">
        <v>3</v>
      </c>
      <c r="C17" s="17" t="s">
        <v>72</v>
      </c>
      <c r="D17" s="20"/>
      <c r="E17" s="14">
        <v>878933</v>
      </c>
      <c r="F17" s="16"/>
    </row>
    <row r="18" spans="2:10" ht="15.65" x14ac:dyDescent="0.3">
      <c r="B18" s="22">
        <v>4</v>
      </c>
      <c r="C18" s="17" t="s">
        <v>72</v>
      </c>
      <c r="D18" s="20"/>
      <c r="E18" s="14">
        <v>877279</v>
      </c>
      <c r="F18" s="16"/>
    </row>
    <row r="19" spans="2:10" ht="15.65" x14ac:dyDescent="0.3">
      <c r="B19" s="22">
        <v>5</v>
      </c>
      <c r="C19" s="17" t="s">
        <v>72</v>
      </c>
      <c r="D19" s="20"/>
      <c r="E19" s="14">
        <v>181182</v>
      </c>
      <c r="F19" s="16"/>
      <c r="G19" s="50"/>
    </row>
    <row r="20" spans="2:10" ht="15.65" x14ac:dyDescent="0.3">
      <c r="B20" s="22">
        <v>6</v>
      </c>
      <c r="C20" s="17" t="s">
        <v>72</v>
      </c>
      <c r="D20" s="20"/>
      <c r="E20" s="14">
        <v>402591</v>
      </c>
      <c r="F20" s="16"/>
    </row>
    <row r="21" spans="2:10" ht="15.65" x14ac:dyDescent="0.3">
      <c r="B21" s="22">
        <v>7</v>
      </c>
      <c r="C21" s="17" t="s">
        <v>72</v>
      </c>
      <c r="D21" s="20"/>
      <c r="E21" s="14">
        <v>514544</v>
      </c>
      <c r="F21" s="16"/>
    </row>
    <row r="22" spans="2:10" ht="15.65" x14ac:dyDescent="0.3">
      <c r="B22" s="22">
        <v>8</v>
      </c>
      <c r="C22" s="17" t="s">
        <v>72</v>
      </c>
      <c r="D22" s="20"/>
      <c r="E22" s="14">
        <v>197734</v>
      </c>
      <c r="F22" s="16"/>
    </row>
    <row r="23" spans="2:10" ht="15.65" x14ac:dyDescent="0.3">
      <c r="B23" s="22">
        <v>9</v>
      </c>
      <c r="C23" s="17" t="s">
        <v>72</v>
      </c>
      <c r="D23" s="20"/>
      <c r="E23" s="14">
        <v>170634</v>
      </c>
      <c r="F23" s="16"/>
    </row>
    <row r="24" spans="2:10" ht="15.65" x14ac:dyDescent="0.3">
      <c r="B24" s="23">
        <v>10</v>
      </c>
      <c r="C24" s="17" t="s">
        <v>72</v>
      </c>
      <c r="D24" s="20"/>
      <c r="E24" s="14">
        <v>230341</v>
      </c>
      <c r="F24" s="16"/>
    </row>
    <row r="25" spans="2:10" ht="15.65" x14ac:dyDescent="0.3">
      <c r="B25" s="52" t="s">
        <v>73</v>
      </c>
      <c r="C25" s="53"/>
      <c r="D25" s="32"/>
      <c r="E25" s="32">
        <f>+SUM(E16:E24)</f>
        <v>4022387</v>
      </c>
      <c r="F25" s="34"/>
      <c r="J25" s="38"/>
    </row>
    <row r="26" spans="2:10" ht="15.65" x14ac:dyDescent="0.3">
      <c r="B26" s="12">
        <v>44998</v>
      </c>
      <c r="C26" s="13" t="s">
        <v>74</v>
      </c>
      <c r="D26" s="20"/>
      <c r="E26" s="14"/>
      <c r="F26" s="29">
        <v>11145518</v>
      </c>
    </row>
    <row r="27" spans="2:10" ht="15.65" x14ac:dyDescent="0.3">
      <c r="B27" s="12">
        <v>45092</v>
      </c>
      <c r="C27" s="13" t="s">
        <v>74</v>
      </c>
      <c r="D27" s="20"/>
      <c r="E27" s="14"/>
      <c r="F27" s="29">
        <v>6039380</v>
      </c>
    </row>
    <row r="28" spans="2:10" ht="15.65" x14ac:dyDescent="0.3">
      <c r="B28" s="12">
        <v>45225</v>
      </c>
      <c r="C28" s="13" t="s">
        <v>74</v>
      </c>
      <c r="D28" s="20"/>
      <c r="E28" s="14"/>
      <c r="F28" s="15">
        <v>10648164</v>
      </c>
    </row>
    <row r="29" spans="2:10" ht="15.65" x14ac:dyDescent="0.3">
      <c r="B29" s="52" t="s">
        <v>75</v>
      </c>
      <c r="C29" s="53"/>
      <c r="D29" s="35"/>
      <c r="E29" s="36"/>
      <c r="F29" s="36">
        <f>+SUM(F26:F28)</f>
        <v>27833062</v>
      </c>
      <c r="J29" s="38"/>
    </row>
    <row r="30" spans="2:10" ht="15.65" x14ac:dyDescent="0.3">
      <c r="B30" s="54" t="s">
        <v>76</v>
      </c>
      <c r="C30" s="55"/>
      <c r="D30" s="55"/>
      <c r="E30" s="56"/>
      <c r="F30" s="37">
        <f>+D3+D15-E25-F29</f>
        <v>6765185</v>
      </c>
    </row>
    <row r="31" spans="2:10" ht="15.65" x14ac:dyDescent="0.3">
      <c r="B31" s="24"/>
      <c r="C31" s="18"/>
      <c r="D31" s="21"/>
      <c r="E31" s="11"/>
      <c r="F31" s="11"/>
    </row>
    <row r="32" spans="2:10" ht="15.65" x14ac:dyDescent="0.3">
      <c r="B32" s="24"/>
      <c r="C32" s="18"/>
      <c r="D32" s="21"/>
    </row>
  </sheetData>
  <mergeCells count="5">
    <mergeCell ref="B1:F1"/>
    <mergeCell ref="B15:C15"/>
    <mergeCell ref="B25:C25"/>
    <mergeCell ref="B29:C29"/>
    <mergeCell ref="B30:E30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60C4-D596-4D2C-890F-9A8001CB96FA}">
  <dimension ref="A1:I9"/>
  <sheetViews>
    <sheetView workbookViewId="0">
      <selection activeCell="E9" sqref="E9"/>
    </sheetView>
  </sheetViews>
  <sheetFormatPr defaultRowHeight="15.05" x14ac:dyDescent="0.3"/>
  <cols>
    <col min="5" max="5" width="16.77734375" customWidth="1"/>
    <col min="6" max="9" width="13.33203125" customWidth="1"/>
  </cols>
  <sheetData>
    <row r="1" spans="1:9" ht="17.55" x14ac:dyDescent="0.3">
      <c r="A1" s="57" t="s">
        <v>62</v>
      </c>
      <c r="B1" s="57"/>
      <c r="C1" s="57"/>
      <c r="D1" s="57"/>
      <c r="E1" s="57"/>
      <c r="F1" s="57"/>
      <c r="G1" s="57"/>
      <c r="H1" s="57"/>
      <c r="I1" s="57"/>
    </row>
    <row r="2" spans="1:9" ht="21.3" x14ac:dyDescent="0.3">
      <c r="A2" s="7" t="s">
        <v>90</v>
      </c>
      <c r="B2" s="1" t="s">
        <v>44</v>
      </c>
      <c r="C2" s="1" t="s">
        <v>11</v>
      </c>
      <c r="D2" s="1" t="s">
        <v>91</v>
      </c>
      <c r="E2" s="1" t="s">
        <v>47</v>
      </c>
      <c r="F2" s="2" t="s">
        <v>26</v>
      </c>
      <c r="G2" s="2" t="s">
        <v>12</v>
      </c>
      <c r="H2" s="2" t="s">
        <v>27</v>
      </c>
      <c r="I2" s="2" t="s">
        <v>49</v>
      </c>
    </row>
    <row r="3" spans="1:9" x14ac:dyDescent="0.3">
      <c r="A3" s="25">
        <v>45231</v>
      </c>
      <c r="B3" s="26" t="s">
        <v>110</v>
      </c>
      <c r="C3" s="26" t="s">
        <v>14</v>
      </c>
      <c r="D3" s="26" t="s">
        <v>93</v>
      </c>
      <c r="E3" s="26" t="s">
        <v>111</v>
      </c>
      <c r="F3" s="27">
        <v>691722</v>
      </c>
      <c r="G3" s="27">
        <v>0</v>
      </c>
      <c r="H3" s="27">
        <v>55338</v>
      </c>
      <c r="I3" s="27">
        <v>747060</v>
      </c>
    </row>
    <row r="4" spans="1:9" x14ac:dyDescent="0.3">
      <c r="A4" s="25">
        <v>45237</v>
      </c>
      <c r="B4" s="26" t="s">
        <v>112</v>
      </c>
      <c r="C4" s="26" t="s">
        <v>14</v>
      </c>
      <c r="D4" s="26" t="s">
        <v>93</v>
      </c>
      <c r="E4" s="26" t="s">
        <v>107</v>
      </c>
      <c r="F4" s="27">
        <v>949818</v>
      </c>
      <c r="G4" s="27">
        <v>0</v>
      </c>
      <c r="H4" s="27">
        <v>75985</v>
      </c>
      <c r="I4" s="27">
        <v>1025803</v>
      </c>
    </row>
    <row r="5" spans="1:9" x14ac:dyDescent="0.3">
      <c r="A5" s="25">
        <v>45250</v>
      </c>
      <c r="B5" s="26" t="s">
        <v>113</v>
      </c>
      <c r="C5" s="26" t="s">
        <v>14</v>
      </c>
      <c r="D5" s="26" t="s">
        <v>93</v>
      </c>
      <c r="E5" s="26" t="s">
        <v>16</v>
      </c>
      <c r="F5" s="27">
        <v>1527923</v>
      </c>
      <c r="G5" s="27">
        <v>0</v>
      </c>
      <c r="H5" s="27">
        <v>122234</v>
      </c>
      <c r="I5" s="27">
        <v>1650157</v>
      </c>
    </row>
    <row r="6" spans="1:9" x14ac:dyDescent="0.3">
      <c r="A6" s="25">
        <v>45254</v>
      </c>
      <c r="B6" s="26" t="s">
        <v>114</v>
      </c>
      <c r="C6" s="26" t="s">
        <v>14</v>
      </c>
      <c r="D6" s="26" t="s">
        <v>93</v>
      </c>
      <c r="E6" s="26" t="s">
        <v>97</v>
      </c>
      <c r="F6" s="27">
        <v>614359</v>
      </c>
      <c r="G6" s="27">
        <v>0</v>
      </c>
      <c r="H6" s="27">
        <v>49149</v>
      </c>
      <c r="I6" s="27">
        <v>663508</v>
      </c>
    </row>
    <row r="7" spans="1:9" x14ac:dyDescent="0.3">
      <c r="A7" s="25">
        <v>45258</v>
      </c>
      <c r="B7" s="26" t="s">
        <v>115</v>
      </c>
      <c r="C7" s="26" t="s">
        <v>14</v>
      </c>
      <c r="D7" s="26" t="s">
        <v>93</v>
      </c>
      <c r="E7" s="26" t="s">
        <v>97</v>
      </c>
      <c r="F7" s="27">
        <v>609720</v>
      </c>
      <c r="G7" s="27">
        <v>0</v>
      </c>
      <c r="H7" s="27">
        <v>48778</v>
      </c>
      <c r="I7" s="27">
        <v>658498</v>
      </c>
    </row>
    <row r="8" spans="1:9" x14ac:dyDescent="0.3">
      <c r="A8" s="25">
        <v>45259</v>
      </c>
      <c r="B8" s="26" t="s">
        <v>116</v>
      </c>
      <c r="C8" s="26" t="s">
        <v>14</v>
      </c>
      <c r="D8" s="26" t="s">
        <v>93</v>
      </c>
      <c r="E8" s="26" t="s">
        <v>117</v>
      </c>
      <c r="F8" s="27">
        <v>903995</v>
      </c>
      <c r="G8" s="27">
        <v>0</v>
      </c>
      <c r="H8" s="27">
        <v>72320</v>
      </c>
      <c r="I8" s="27">
        <v>976315</v>
      </c>
    </row>
    <row r="9" spans="1:9" x14ac:dyDescent="0.3">
      <c r="A9" s="48" t="s">
        <v>118</v>
      </c>
      <c r="F9" s="9">
        <v>5297537</v>
      </c>
      <c r="G9" s="9">
        <v>0</v>
      </c>
      <c r="H9" s="9">
        <v>423804</v>
      </c>
      <c r="I9" s="9">
        <v>5721341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8A67-A37D-45BB-BD0B-CFDAF1EEBB5A}">
  <dimension ref="A1:I7"/>
  <sheetViews>
    <sheetView workbookViewId="0">
      <selection activeCell="I5" sqref="I5:I6"/>
    </sheetView>
  </sheetViews>
  <sheetFormatPr defaultRowHeight="15.05" x14ac:dyDescent="0.3"/>
  <cols>
    <col min="8" max="8" width="12.88671875" customWidth="1"/>
    <col min="9" max="9" width="16.21875" customWidth="1"/>
  </cols>
  <sheetData>
    <row r="1" spans="1:9" ht="17.55" x14ac:dyDescent="0.3">
      <c r="A1" s="57" t="s">
        <v>62</v>
      </c>
      <c r="B1" s="57"/>
      <c r="C1" s="57"/>
      <c r="D1" s="57"/>
      <c r="E1" s="57"/>
      <c r="F1" s="57"/>
      <c r="G1" s="57"/>
      <c r="H1" s="57"/>
      <c r="I1" s="57"/>
    </row>
    <row r="2" spans="1:9" ht="25.05" customHeight="1" x14ac:dyDescent="0.3">
      <c r="A2" s="7" t="s">
        <v>90</v>
      </c>
      <c r="B2" s="1" t="s">
        <v>44</v>
      </c>
      <c r="C2" s="1" t="s">
        <v>11</v>
      </c>
      <c r="D2" s="1" t="s">
        <v>91</v>
      </c>
      <c r="E2" s="1" t="s">
        <v>47</v>
      </c>
      <c r="F2" s="2" t="s">
        <v>26</v>
      </c>
      <c r="G2" s="2" t="s">
        <v>12</v>
      </c>
      <c r="H2" s="2" t="s">
        <v>27</v>
      </c>
      <c r="I2" s="2" t="s">
        <v>49</v>
      </c>
    </row>
    <row r="3" spans="1:9" x14ac:dyDescent="0.3">
      <c r="A3" s="25">
        <v>45209</v>
      </c>
      <c r="B3" s="26" t="s">
        <v>105</v>
      </c>
      <c r="C3" s="26" t="s">
        <v>14</v>
      </c>
      <c r="D3" s="26" t="s">
        <v>93</v>
      </c>
      <c r="E3" s="26" t="s">
        <v>100</v>
      </c>
      <c r="F3" s="27">
        <v>816380</v>
      </c>
      <c r="G3" s="27">
        <v>0</v>
      </c>
      <c r="H3" s="27">
        <v>65310</v>
      </c>
      <c r="I3" s="27">
        <v>881690</v>
      </c>
    </row>
    <row r="4" spans="1:9" x14ac:dyDescent="0.3">
      <c r="A4" s="25">
        <v>45209</v>
      </c>
      <c r="B4" s="26" t="s">
        <v>106</v>
      </c>
      <c r="C4" s="26" t="s">
        <v>14</v>
      </c>
      <c r="D4" s="26" t="s">
        <v>93</v>
      </c>
      <c r="E4" s="26" t="s">
        <v>107</v>
      </c>
      <c r="F4" s="27">
        <v>363423</v>
      </c>
      <c r="G4" s="27">
        <v>0</v>
      </c>
      <c r="H4" s="27">
        <v>29074</v>
      </c>
      <c r="I4" s="27">
        <v>392497</v>
      </c>
    </row>
    <row r="5" spans="1:9" x14ac:dyDescent="0.3">
      <c r="A5" s="25">
        <v>45201</v>
      </c>
      <c r="B5" s="46"/>
      <c r="C5" s="26" t="s">
        <v>14</v>
      </c>
      <c r="D5" s="26" t="s">
        <v>93</v>
      </c>
      <c r="E5" s="46" t="s">
        <v>88</v>
      </c>
      <c r="F5" s="27">
        <v>-140514</v>
      </c>
      <c r="G5" s="27">
        <v>0</v>
      </c>
      <c r="H5" s="27">
        <v>-11241</v>
      </c>
      <c r="I5" s="27">
        <v>-151755</v>
      </c>
    </row>
    <row r="6" spans="1:9" x14ac:dyDescent="0.3">
      <c r="A6" s="25">
        <v>45211</v>
      </c>
      <c r="B6" s="46"/>
      <c r="C6" s="26" t="s">
        <v>14</v>
      </c>
      <c r="D6" s="26" t="s">
        <v>93</v>
      </c>
      <c r="E6" s="46" t="s">
        <v>88</v>
      </c>
      <c r="F6" s="27">
        <v>-72765</v>
      </c>
      <c r="G6" s="27">
        <v>0</v>
      </c>
      <c r="H6" s="27">
        <v>-5821</v>
      </c>
      <c r="I6" s="27">
        <v>-78586</v>
      </c>
    </row>
    <row r="7" spans="1:9" x14ac:dyDescent="0.3">
      <c r="A7" s="48" t="s">
        <v>108</v>
      </c>
      <c r="F7" s="9">
        <v>1179803</v>
      </c>
      <c r="G7" s="9">
        <v>0</v>
      </c>
      <c r="H7" s="9">
        <v>94384</v>
      </c>
      <c r="I7" s="9">
        <v>1274187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85EA-480F-49CB-99D7-4EF945A41A6C}">
  <dimension ref="A1:I6"/>
  <sheetViews>
    <sheetView workbookViewId="0">
      <selection activeCell="I7" sqref="I7"/>
    </sheetView>
  </sheetViews>
  <sheetFormatPr defaultRowHeight="15.05" x14ac:dyDescent="0.3"/>
  <cols>
    <col min="1" max="1" width="12.33203125" customWidth="1"/>
    <col min="4" max="4" width="50.5546875" customWidth="1"/>
    <col min="5" max="5" width="64.88671875" customWidth="1"/>
    <col min="6" max="9" width="12.6640625" customWidth="1"/>
  </cols>
  <sheetData>
    <row r="1" spans="1:9" ht="17.55" x14ac:dyDescent="0.3">
      <c r="A1" s="57" t="s">
        <v>62</v>
      </c>
      <c r="B1" s="57"/>
      <c r="C1" s="57"/>
      <c r="D1" s="57"/>
      <c r="E1" s="57"/>
      <c r="F1" s="57"/>
      <c r="G1" s="57"/>
      <c r="H1" s="57"/>
      <c r="I1" s="57"/>
    </row>
    <row r="2" spans="1:9" ht="29.3" customHeight="1" x14ac:dyDescent="0.3">
      <c r="A2" s="7" t="s">
        <v>90</v>
      </c>
      <c r="B2" s="1" t="s">
        <v>44</v>
      </c>
      <c r="C2" s="1" t="s">
        <v>11</v>
      </c>
      <c r="D2" s="1" t="s">
        <v>91</v>
      </c>
      <c r="E2" s="1" t="s">
        <v>47</v>
      </c>
      <c r="F2" s="2" t="s">
        <v>26</v>
      </c>
      <c r="G2" s="2" t="s">
        <v>12</v>
      </c>
      <c r="H2" s="2" t="s">
        <v>27</v>
      </c>
      <c r="I2" s="2" t="s">
        <v>49</v>
      </c>
    </row>
    <row r="3" spans="1:9" x14ac:dyDescent="0.3">
      <c r="A3" s="25">
        <v>45180</v>
      </c>
      <c r="B3" s="26" t="s">
        <v>99</v>
      </c>
      <c r="C3" s="26" t="s">
        <v>14</v>
      </c>
      <c r="D3" s="26" t="s">
        <v>93</v>
      </c>
      <c r="E3" s="26" t="s">
        <v>100</v>
      </c>
      <c r="F3" s="27">
        <v>1269827</v>
      </c>
      <c r="G3" s="27">
        <v>0</v>
      </c>
      <c r="H3" s="27">
        <v>101586</v>
      </c>
      <c r="I3" s="27">
        <v>1371413</v>
      </c>
    </row>
    <row r="4" spans="1:9" x14ac:dyDescent="0.3">
      <c r="A4" s="25">
        <v>45180</v>
      </c>
      <c r="B4" s="26" t="s">
        <v>101</v>
      </c>
      <c r="C4" s="26" t="s">
        <v>14</v>
      </c>
      <c r="D4" s="26" t="s">
        <v>93</v>
      </c>
      <c r="E4" s="26" t="s">
        <v>102</v>
      </c>
      <c r="F4" s="27">
        <v>981292</v>
      </c>
      <c r="G4" s="27">
        <v>0</v>
      </c>
      <c r="H4" s="27">
        <v>78503</v>
      </c>
      <c r="I4" s="27">
        <v>1059795</v>
      </c>
    </row>
    <row r="5" spans="1:9" x14ac:dyDescent="0.3">
      <c r="A5" s="25">
        <v>45195</v>
      </c>
      <c r="B5" s="26" t="s">
        <v>103</v>
      </c>
      <c r="C5" s="26" t="s">
        <v>14</v>
      </c>
      <c r="D5" s="26" t="s">
        <v>93</v>
      </c>
      <c r="E5" s="26" t="s">
        <v>100</v>
      </c>
      <c r="F5" s="27">
        <v>1415357</v>
      </c>
      <c r="G5" s="27">
        <v>0</v>
      </c>
      <c r="H5" s="27">
        <v>113229</v>
      </c>
      <c r="I5" s="27">
        <v>1528586</v>
      </c>
    </row>
    <row r="6" spans="1:9" x14ac:dyDescent="0.3">
      <c r="A6" s="4">
        <v>45181</v>
      </c>
      <c r="C6" s="26" t="s">
        <v>14</v>
      </c>
      <c r="D6" s="26" t="s">
        <v>93</v>
      </c>
      <c r="E6" s="46" t="s">
        <v>104</v>
      </c>
      <c r="F6" s="47">
        <v>-157994</v>
      </c>
      <c r="G6" s="27">
        <v>0</v>
      </c>
      <c r="H6" s="47">
        <v>-12640</v>
      </c>
      <c r="I6" s="47">
        <v>-170634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1272-E1C8-4716-8FF3-0BD65D4B6CD5}">
  <dimension ref="A1:I7"/>
  <sheetViews>
    <sheetView workbookViewId="0">
      <selection activeCell="I6" sqref="I6:I7"/>
    </sheetView>
  </sheetViews>
  <sheetFormatPr defaultRowHeight="15.05" x14ac:dyDescent="0.3"/>
  <cols>
    <col min="1" max="1" width="12" customWidth="1"/>
    <col min="2" max="2" width="10.5546875" customWidth="1"/>
    <col min="3" max="3" width="20.33203125" customWidth="1"/>
    <col min="4" max="4" width="22.6640625" customWidth="1"/>
    <col min="5" max="5" width="58.33203125" customWidth="1"/>
    <col min="6" max="9" width="12.109375" customWidth="1"/>
  </cols>
  <sheetData>
    <row r="1" spans="1:9" ht="17.55" x14ac:dyDescent="0.3">
      <c r="A1" s="57" t="s">
        <v>62</v>
      </c>
      <c r="B1" s="57"/>
      <c r="C1" s="57"/>
      <c r="D1" s="57"/>
      <c r="E1" s="57"/>
      <c r="F1" s="57"/>
      <c r="G1" s="57"/>
      <c r="H1" s="57"/>
      <c r="I1" s="57"/>
    </row>
    <row r="2" spans="1:9" ht="28.5" customHeight="1" x14ac:dyDescent="0.3">
      <c r="A2" s="7" t="s">
        <v>90</v>
      </c>
      <c r="B2" s="1" t="s">
        <v>44</v>
      </c>
      <c r="C2" s="1" t="s">
        <v>11</v>
      </c>
      <c r="D2" s="1" t="s">
        <v>91</v>
      </c>
      <c r="E2" s="1" t="s">
        <v>47</v>
      </c>
      <c r="F2" s="2" t="s">
        <v>26</v>
      </c>
      <c r="G2" s="2" t="s">
        <v>12</v>
      </c>
      <c r="H2" s="2" t="s">
        <v>27</v>
      </c>
      <c r="I2" s="2" t="s">
        <v>49</v>
      </c>
    </row>
    <row r="3" spans="1:9" x14ac:dyDescent="0.3">
      <c r="A3" s="25">
        <v>45145</v>
      </c>
      <c r="B3" s="26" t="s">
        <v>92</v>
      </c>
      <c r="C3" s="26" t="s">
        <v>14</v>
      </c>
      <c r="D3" s="26" t="s">
        <v>93</v>
      </c>
      <c r="E3" s="26" t="s">
        <v>94</v>
      </c>
      <c r="F3" s="27">
        <v>832033</v>
      </c>
      <c r="G3" s="27">
        <v>0</v>
      </c>
      <c r="H3" s="27">
        <v>66563</v>
      </c>
      <c r="I3" s="27">
        <v>898596</v>
      </c>
    </row>
    <row r="4" spans="1:9" x14ac:dyDescent="0.3">
      <c r="A4" s="25">
        <v>45153</v>
      </c>
      <c r="B4" s="26" t="s">
        <v>95</v>
      </c>
      <c r="C4" s="26" t="s">
        <v>14</v>
      </c>
      <c r="D4" s="26" t="s">
        <v>93</v>
      </c>
      <c r="E4" s="26" t="s">
        <v>16</v>
      </c>
      <c r="F4" s="27">
        <v>1122290</v>
      </c>
      <c r="G4" s="27">
        <v>0</v>
      </c>
      <c r="H4" s="27">
        <v>89783</v>
      </c>
      <c r="I4" s="27">
        <v>1212073</v>
      </c>
    </row>
    <row r="5" spans="1:9" x14ac:dyDescent="0.3">
      <c r="A5" s="25">
        <v>45157</v>
      </c>
      <c r="B5" s="26" t="s">
        <v>96</v>
      </c>
      <c r="C5" s="26" t="s">
        <v>14</v>
      </c>
      <c r="D5" s="26" t="s">
        <v>93</v>
      </c>
      <c r="E5" s="26" t="s">
        <v>97</v>
      </c>
      <c r="F5" s="27">
        <v>653022</v>
      </c>
      <c r="G5" s="27">
        <v>0</v>
      </c>
      <c r="H5" s="27">
        <v>52242</v>
      </c>
      <c r="I5" s="27">
        <v>705264</v>
      </c>
    </row>
    <row r="6" spans="1:9" x14ac:dyDescent="0.3">
      <c r="A6" s="25">
        <v>45139</v>
      </c>
      <c r="B6" s="46"/>
      <c r="C6" s="46" t="s">
        <v>14</v>
      </c>
      <c r="D6" s="46" t="s">
        <v>93</v>
      </c>
      <c r="E6" s="46" t="s">
        <v>98</v>
      </c>
      <c r="F6" s="27">
        <v>-74250</v>
      </c>
      <c r="G6" s="27">
        <v>0</v>
      </c>
      <c r="H6" s="27">
        <v>-5940</v>
      </c>
      <c r="I6" s="27">
        <v>-80190</v>
      </c>
    </row>
    <row r="7" spans="1:9" x14ac:dyDescent="0.3">
      <c r="A7" s="25">
        <v>45167</v>
      </c>
      <c r="C7" s="46" t="s">
        <v>14</v>
      </c>
      <c r="D7" s="46" t="s">
        <v>93</v>
      </c>
      <c r="E7" s="46" t="s">
        <v>109</v>
      </c>
      <c r="F7" s="47">
        <v>-108837</v>
      </c>
      <c r="G7" s="27">
        <v>0</v>
      </c>
      <c r="H7" s="47">
        <v>-8707</v>
      </c>
      <c r="I7" s="27">
        <f>+H7+F7</f>
        <v>-117544</v>
      </c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2A50-63FB-4F94-8497-869A24B64CE1}">
  <dimension ref="A4:I22"/>
  <sheetViews>
    <sheetView workbookViewId="0">
      <selection activeCell="G17" sqref="G17:G19"/>
    </sheetView>
  </sheetViews>
  <sheetFormatPr defaultRowHeight="15.05" x14ac:dyDescent="0.3"/>
  <cols>
    <col min="1" max="1" width="10.6640625" customWidth="1"/>
    <col min="2" max="2" width="12" customWidth="1"/>
    <col min="3" max="3" width="10.33203125" customWidth="1"/>
    <col min="4" max="4" width="12.44140625" customWidth="1"/>
    <col min="5" max="5" width="13.33203125" customWidth="1"/>
    <col min="6" max="6" width="12.109375" customWidth="1"/>
    <col min="7" max="7" width="12.44140625" customWidth="1"/>
  </cols>
  <sheetData>
    <row r="4" spans="1:9" ht="17.55" x14ac:dyDescent="0.3">
      <c r="A4" s="57" t="s">
        <v>62</v>
      </c>
      <c r="B4" s="57"/>
      <c r="C4" s="57"/>
      <c r="D4" s="57"/>
      <c r="E4" s="57"/>
      <c r="F4" s="57"/>
      <c r="G4" s="57"/>
      <c r="H4" s="57"/>
      <c r="I4" s="57"/>
    </row>
    <row r="5" spans="1:9" ht="25.55" customHeight="1" x14ac:dyDescent="0.3">
      <c r="A5" s="7" t="s">
        <v>3</v>
      </c>
      <c r="B5" s="1" t="s">
        <v>44</v>
      </c>
      <c r="C5" s="1" t="s">
        <v>0</v>
      </c>
      <c r="D5" s="1" t="s">
        <v>11</v>
      </c>
      <c r="E5" s="1" t="s">
        <v>47</v>
      </c>
      <c r="F5" s="2" t="s">
        <v>26</v>
      </c>
      <c r="G5" s="2" t="s">
        <v>12</v>
      </c>
      <c r="H5" s="2" t="s">
        <v>27</v>
      </c>
      <c r="I5" s="2" t="s">
        <v>49</v>
      </c>
    </row>
    <row r="6" spans="1:9" x14ac:dyDescent="0.3">
      <c r="A6" s="8">
        <v>45078</v>
      </c>
      <c r="B6" s="3" t="s">
        <v>50</v>
      </c>
      <c r="C6" s="3" t="s">
        <v>13</v>
      </c>
      <c r="D6" s="3" t="s">
        <v>14</v>
      </c>
      <c r="E6" s="3" t="s">
        <v>31</v>
      </c>
      <c r="F6" s="6">
        <v>720444</v>
      </c>
      <c r="G6" s="6">
        <v>0</v>
      </c>
      <c r="H6" s="6">
        <v>72044</v>
      </c>
      <c r="I6" s="6">
        <v>792488</v>
      </c>
    </row>
    <row r="7" spans="1:9" x14ac:dyDescent="0.3">
      <c r="A7" s="8">
        <v>45087</v>
      </c>
      <c r="B7" s="3" t="s">
        <v>45</v>
      </c>
      <c r="C7" s="3" t="s">
        <v>19</v>
      </c>
      <c r="D7" s="3" t="s">
        <v>14</v>
      </c>
      <c r="E7" s="3" t="s">
        <v>22</v>
      </c>
      <c r="F7" s="6">
        <v>1122290</v>
      </c>
      <c r="G7" s="6">
        <v>0</v>
      </c>
      <c r="H7" s="6">
        <v>112229</v>
      </c>
      <c r="I7" s="6">
        <v>1234519</v>
      </c>
    </row>
    <row r="8" spans="1:9" x14ac:dyDescent="0.3">
      <c r="A8" s="8">
        <v>45112</v>
      </c>
      <c r="B8" s="3" t="s">
        <v>35</v>
      </c>
      <c r="C8" s="3"/>
      <c r="D8" s="3" t="s">
        <v>14</v>
      </c>
      <c r="E8" s="3" t="s">
        <v>21</v>
      </c>
      <c r="F8" s="6">
        <v>1056779</v>
      </c>
      <c r="G8" s="6">
        <v>0</v>
      </c>
      <c r="H8" s="6">
        <v>84542</v>
      </c>
      <c r="I8" s="6">
        <v>1141321</v>
      </c>
    </row>
    <row r="9" spans="1:9" x14ac:dyDescent="0.3">
      <c r="A9" s="8">
        <v>45117</v>
      </c>
      <c r="B9" s="3" t="s">
        <v>1</v>
      </c>
      <c r="C9" s="3"/>
      <c r="D9" s="3" t="s">
        <v>14</v>
      </c>
      <c r="E9" s="3" t="s">
        <v>16</v>
      </c>
      <c r="F9" s="6">
        <v>1051532</v>
      </c>
      <c r="G9" s="6">
        <v>0</v>
      </c>
      <c r="H9" s="6">
        <v>84123</v>
      </c>
      <c r="I9" s="6">
        <v>1135655</v>
      </c>
    </row>
    <row r="10" spans="1:9" x14ac:dyDescent="0.3">
      <c r="A10" s="8">
        <v>45136</v>
      </c>
      <c r="B10" s="3" t="s">
        <v>63</v>
      </c>
      <c r="C10" s="3" t="s">
        <v>59</v>
      </c>
      <c r="D10" s="3" t="s">
        <v>14</v>
      </c>
      <c r="E10" s="3" t="s">
        <v>32</v>
      </c>
      <c r="F10" s="6">
        <v>790701</v>
      </c>
      <c r="G10" s="6">
        <v>0</v>
      </c>
      <c r="H10" s="6">
        <v>63256</v>
      </c>
      <c r="I10" s="6">
        <v>853957</v>
      </c>
    </row>
    <row r="11" spans="1:9" x14ac:dyDescent="0.3">
      <c r="I11" s="5">
        <f>+SUM(I6:I10)</f>
        <v>5157940</v>
      </c>
    </row>
    <row r="13" spans="1:9" ht="16.899999999999999" x14ac:dyDescent="0.3">
      <c r="A13" s="58" t="s">
        <v>89</v>
      </c>
      <c r="B13" s="58"/>
      <c r="C13" s="58"/>
      <c r="D13" s="58"/>
      <c r="E13" s="58"/>
      <c r="F13" s="58"/>
      <c r="G13" s="58"/>
    </row>
    <row r="14" spans="1:9" ht="23.95" customHeight="1" x14ac:dyDescent="0.3">
      <c r="A14" s="7" t="s">
        <v>3</v>
      </c>
      <c r="B14" s="1" t="s">
        <v>11</v>
      </c>
      <c r="C14" s="1" t="s">
        <v>47</v>
      </c>
      <c r="D14" s="2" t="s">
        <v>26</v>
      </c>
      <c r="E14" s="2" t="s">
        <v>12</v>
      </c>
      <c r="F14" s="2" t="s">
        <v>27</v>
      </c>
      <c r="G14" s="2" t="s">
        <v>49</v>
      </c>
    </row>
    <row r="15" spans="1:9" x14ac:dyDescent="0.3">
      <c r="A15" s="25">
        <v>45090</v>
      </c>
      <c r="B15" s="26" t="s">
        <v>83</v>
      </c>
      <c r="C15" s="26" t="s">
        <v>72</v>
      </c>
      <c r="D15" s="27">
        <v>279960</v>
      </c>
      <c r="E15" s="27"/>
      <c r="F15" s="27">
        <v>27997</v>
      </c>
      <c r="G15" s="27">
        <v>307957</v>
      </c>
    </row>
    <row r="16" spans="1:9" x14ac:dyDescent="0.3">
      <c r="A16" s="49">
        <v>45092</v>
      </c>
      <c r="B16" s="26" t="s">
        <v>83</v>
      </c>
      <c r="C16" s="26" t="s">
        <v>72</v>
      </c>
      <c r="D16" s="47">
        <v>86031</v>
      </c>
      <c r="E16" s="47"/>
      <c r="F16" s="47">
        <v>8603</v>
      </c>
      <c r="G16" s="47">
        <f>+F16+D16</f>
        <v>94634</v>
      </c>
    </row>
    <row r="17" spans="1:7" x14ac:dyDescent="0.3">
      <c r="A17" s="49">
        <v>45118</v>
      </c>
      <c r="B17" s="46" t="s">
        <v>83</v>
      </c>
      <c r="C17" s="46" t="s">
        <v>72</v>
      </c>
      <c r="D17" s="47">
        <v>69759</v>
      </c>
      <c r="E17" s="47"/>
      <c r="F17" s="47">
        <v>5581</v>
      </c>
      <c r="G17" s="47">
        <f t="shared" ref="G17:G19" si="0">+F17+D17</f>
        <v>75340</v>
      </c>
    </row>
    <row r="18" spans="1:7" x14ac:dyDescent="0.3">
      <c r="A18" s="49">
        <v>45135</v>
      </c>
      <c r="B18" s="46" t="s">
        <v>83</v>
      </c>
      <c r="C18" s="46" t="s">
        <v>72</v>
      </c>
      <c r="D18" s="47">
        <v>181602</v>
      </c>
      <c r="E18" s="47"/>
      <c r="F18" s="47">
        <v>18161</v>
      </c>
      <c r="G18" s="47">
        <f t="shared" si="0"/>
        <v>199763</v>
      </c>
    </row>
    <row r="19" spans="1:7" x14ac:dyDescent="0.3">
      <c r="A19" s="49">
        <v>45136</v>
      </c>
      <c r="B19" s="46" t="s">
        <v>83</v>
      </c>
      <c r="C19" s="46" t="s">
        <v>72</v>
      </c>
      <c r="D19" s="47">
        <v>217674</v>
      </c>
      <c r="E19" s="47"/>
      <c r="F19" s="47">
        <v>21767</v>
      </c>
      <c r="G19" s="47">
        <f t="shared" si="0"/>
        <v>239441</v>
      </c>
    </row>
    <row r="20" spans="1:7" x14ac:dyDescent="0.3">
      <c r="A20" s="49"/>
      <c r="B20" s="46"/>
      <c r="C20" s="46"/>
      <c r="D20" s="47"/>
      <c r="E20" s="47"/>
      <c r="F20" s="47"/>
      <c r="G20" s="47">
        <f>+SUM(G15:G17)</f>
        <v>477931</v>
      </c>
    </row>
    <row r="21" spans="1:7" x14ac:dyDescent="0.3">
      <c r="G21" s="5"/>
    </row>
    <row r="22" spans="1:7" x14ac:dyDescent="0.3">
      <c r="G22" s="5"/>
    </row>
  </sheetData>
  <autoFilter ref="A14:I14" xr:uid="{C88A2A50-63FB-4F94-8497-869A24B64CE1}">
    <sortState xmlns:xlrd2="http://schemas.microsoft.com/office/spreadsheetml/2017/richdata2" ref="A15:I18">
      <sortCondition ref="A14"/>
    </sortState>
  </autoFilter>
  <mergeCells count="2">
    <mergeCell ref="A4:I4"/>
    <mergeCell ref="A13:G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J29"/>
  <sheetViews>
    <sheetView zoomScaleNormal="100" workbookViewId="0">
      <selection activeCell="B19" sqref="B19:H19"/>
    </sheetView>
  </sheetViews>
  <sheetFormatPr defaultColWidth="9.109375" defaultRowHeight="15.05" x14ac:dyDescent="0.3"/>
  <cols>
    <col min="1" max="1" width="5.33203125" customWidth="1"/>
    <col min="2" max="2" width="14.33203125" style="4" customWidth="1"/>
    <col min="3" max="3" width="17.109375" customWidth="1"/>
    <col min="4" max="4" width="17" customWidth="1"/>
    <col min="5" max="6" width="30" customWidth="1"/>
    <col min="7" max="10" width="17.109375" style="5" customWidth="1"/>
  </cols>
  <sheetData>
    <row r="1" spans="2:10" ht="17.55" x14ac:dyDescent="0.3">
      <c r="B1" s="57" t="s">
        <v>62</v>
      </c>
      <c r="C1" s="57"/>
      <c r="D1" s="57"/>
      <c r="E1" s="57"/>
      <c r="F1" s="57"/>
      <c r="G1" s="57"/>
      <c r="H1" s="57"/>
      <c r="I1" s="57"/>
      <c r="J1" s="57"/>
    </row>
    <row r="2" spans="2:10" ht="15.05" customHeight="1" x14ac:dyDescent="0.3">
      <c r="B2" s="7" t="s">
        <v>3</v>
      </c>
      <c r="C2" s="1" t="s">
        <v>44</v>
      </c>
      <c r="D2" s="1" t="s">
        <v>0</v>
      </c>
      <c r="E2" s="1" t="s">
        <v>11</v>
      </c>
      <c r="F2" s="1" t="s">
        <v>47</v>
      </c>
      <c r="G2" s="2" t="s">
        <v>26</v>
      </c>
      <c r="H2" s="2" t="s">
        <v>12</v>
      </c>
      <c r="I2" s="2" t="s">
        <v>27</v>
      </c>
      <c r="J2" s="2" t="s">
        <v>49</v>
      </c>
    </row>
    <row r="3" spans="2:10" x14ac:dyDescent="0.3">
      <c r="B3" s="8">
        <v>44940</v>
      </c>
      <c r="C3" s="3" t="s">
        <v>33</v>
      </c>
      <c r="D3" s="3" t="s">
        <v>61</v>
      </c>
      <c r="E3" s="3" t="s">
        <v>60</v>
      </c>
      <c r="F3" s="3" t="s">
        <v>41</v>
      </c>
      <c r="G3" s="6">
        <v>846934</v>
      </c>
      <c r="H3" s="6">
        <v>16939</v>
      </c>
      <c r="I3" s="6">
        <v>83000</v>
      </c>
      <c r="J3" s="6">
        <v>912995</v>
      </c>
    </row>
    <row r="4" spans="2:10" x14ac:dyDescent="0.3">
      <c r="B4" s="8">
        <v>44943</v>
      </c>
      <c r="C4" s="3" t="s">
        <v>56</v>
      </c>
      <c r="D4" s="3" t="s">
        <v>53</v>
      </c>
      <c r="E4" s="3" t="s">
        <v>60</v>
      </c>
      <c r="F4" s="3" t="s">
        <v>41</v>
      </c>
      <c r="G4" s="6">
        <v>1846020</v>
      </c>
      <c r="H4" s="6">
        <v>36921</v>
      </c>
      <c r="I4" s="6">
        <v>180910</v>
      </c>
      <c r="J4" s="6">
        <v>1990009</v>
      </c>
    </row>
    <row r="5" spans="2:10" x14ac:dyDescent="0.3">
      <c r="B5" s="8">
        <v>44958</v>
      </c>
      <c r="C5" s="3" t="s">
        <v>48</v>
      </c>
      <c r="D5" s="3" t="s">
        <v>36</v>
      </c>
      <c r="E5" s="3" t="s">
        <v>60</v>
      </c>
      <c r="F5" s="3" t="s">
        <v>8</v>
      </c>
      <c r="G5" s="6">
        <v>1231551</v>
      </c>
      <c r="H5" s="6">
        <v>24631</v>
      </c>
      <c r="I5" s="6">
        <v>120692</v>
      </c>
      <c r="J5" s="6">
        <v>1327612</v>
      </c>
    </row>
    <row r="6" spans="2:10" x14ac:dyDescent="0.3">
      <c r="B6" s="8">
        <v>44958</v>
      </c>
      <c r="C6" s="3" t="s">
        <v>58</v>
      </c>
      <c r="D6" s="3" t="s">
        <v>6</v>
      </c>
      <c r="E6" s="3" t="s">
        <v>60</v>
      </c>
      <c r="F6" s="3" t="s">
        <v>9</v>
      </c>
      <c r="G6" s="6">
        <v>1021623</v>
      </c>
      <c r="H6" s="6">
        <v>20433</v>
      </c>
      <c r="I6" s="6">
        <v>100119</v>
      </c>
      <c r="J6" s="6">
        <v>1101309</v>
      </c>
    </row>
    <row r="7" spans="2:10" x14ac:dyDescent="0.3">
      <c r="B7" s="8">
        <v>44984</v>
      </c>
      <c r="C7" s="3" t="s">
        <v>55</v>
      </c>
      <c r="D7" s="3" t="s">
        <v>64</v>
      </c>
      <c r="E7" s="3" t="s">
        <v>60</v>
      </c>
      <c r="F7" s="3" t="s">
        <v>54</v>
      </c>
      <c r="G7" s="6">
        <v>2114422</v>
      </c>
      <c r="H7" s="6">
        <v>42289</v>
      </c>
      <c r="I7" s="6">
        <v>207213</v>
      </c>
      <c r="J7" s="6">
        <v>2279346</v>
      </c>
    </row>
    <row r="8" spans="2:10" x14ac:dyDescent="0.3">
      <c r="B8" s="8">
        <v>44999</v>
      </c>
      <c r="C8" s="3" t="s">
        <v>34</v>
      </c>
      <c r="D8" s="3" t="s">
        <v>18</v>
      </c>
      <c r="E8" s="3" t="s">
        <v>60</v>
      </c>
      <c r="F8" s="3" t="s">
        <v>39</v>
      </c>
      <c r="G8" s="6">
        <v>1158483</v>
      </c>
      <c r="H8" s="6">
        <v>23169</v>
      </c>
      <c r="I8" s="6">
        <v>113531</v>
      </c>
      <c r="J8" s="6">
        <v>1248845</v>
      </c>
    </row>
    <row r="9" spans="2:10" x14ac:dyDescent="0.3">
      <c r="B9" s="8">
        <v>45012</v>
      </c>
      <c r="C9" s="3" t="s">
        <v>20</v>
      </c>
      <c r="D9" s="3" t="s">
        <v>30</v>
      </c>
      <c r="E9" s="3" t="s">
        <v>60</v>
      </c>
      <c r="F9" s="3" t="s">
        <v>7</v>
      </c>
      <c r="G9" s="6">
        <v>981856</v>
      </c>
      <c r="H9" s="6">
        <v>19638</v>
      </c>
      <c r="I9" s="6">
        <v>96222</v>
      </c>
      <c r="J9" s="6">
        <v>1058440</v>
      </c>
    </row>
    <row r="10" spans="2:10" x14ac:dyDescent="0.3">
      <c r="B10" s="8">
        <v>44994</v>
      </c>
      <c r="C10" s="3"/>
      <c r="D10" s="3">
        <v>13036</v>
      </c>
      <c r="E10" s="3" t="s">
        <v>60</v>
      </c>
      <c r="F10" s="26" t="s">
        <v>87</v>
      </c>
      <c r="G10" s="6">
        <v>-157344</v>
      </c>
      <c r="H10" s="6">
        <v>0</v>
      </c>
      <c r="I10" s="6">
        <f>-15734</f>
        <v>-15734</v>
      </c>
      <c r="J10" s="6">
        <v>-173078</v>
      </c>
    </row>
    <row r="11" spans="2:10" x14ac:dyDescent="0.3">
      <c r="B11" s="8">
        <v>45024</v>
      </c>
      <c r="C11" s="3" t="s">
        <v>23</v>
      </c>
      <c r="D11" s="3" t="s">
        <v>25</v>
      </c>
      <c r="E11" s="3" t="s">
        <v>60</v>
      </c>
      <c r="F11" s="3" t="s">
        <v>43</v>
      </c>
      <c r="G11" s="6">
        <v>908010</v>
      </c>
      <c r="H11" s="6">
        <v>0</v>
      </c>
      <c r="I11" s="6">
        <v>90801</v>
      </c>
      <c r="J11" s="6">
        <v>998811</v>
      </c>
    </row>
    <row r="12" spans="2:10" x14ac:dyDescent="0.3">
      <c r="B12" s="8">
        <v>45030</v>
      </c>
      <c r="C12" s="3" t="s">
        <v>29</v>
      </c>
      <c r="D12" s="3" t="s">
        <v>17</v>
      </c>
      <c r="E12" s="3" t="s">
        <v>60</v>
      </c>
      <c r="F12" s="3" t="s">
        <v>40</v>
      </c>
      <c r="G12" s="6">
        <v>605705</v>
      </c>
      <c r="H12" s="6">
        <v>0</v>
      </c>
      <c r="I12" s="6">
        <v>60571</v>
      </c>
      <c r="J12" s="6">
        <v>666276</v>
      </c>
    </row>
    <row r="13" spans="2:10" x14ac:dyDescent="0.3">
      <c r="B13" s="8">
        <v>45051</v>
      </c>
      <c r="C13" s="3" t="s">
        <v>46</v>
      </c>
      <c r="D13" s="3" t="s">
        <v>52</v>
      </c>
      <c r="E13" s="3" t="s">
        <v>60</v>
      </c>
      <c r="F13" s="3" t="s">
        <v>4</v>
      </c>
      <c r="G13" s="6">
        <v>849773</v>
      </c>
      <c r="H13" s="6">
        <v>0</v>
      </c>
      <c r="I13" s="6">
        <v>84977</v>
      </c>
      <c r="J13" s="6">
        <v>934750</v>
      </c>
    </row>
    <row r="14" spans="2:10" x14ac:dyDescent="0.3">
      <c r="B14" s="8">
        <v>45054</v>
      </c>
      <c r="C14" s="3" t="s">
        <v>2</v>
      </c>
      <c r="D14" s="3" t="s">
        <v>24</v>
      </c>
      <c r="E14" s="3" t="s">
        <v>60</v>
      </c>
      <c r="F14" s="3" t="s">
        <v>57</v>
      </c>
      <c r="G14" s="6">
        <v>908229</v>
      </c>
      <c r="H14" s="6">
        <v>0</v>
      </c>
      <c r="I14" s="6">
        <v>90823</v>
      </c>
      <c r="J14" s="6">
        <v>999052</v>
      </c>
    </row>
    <row r="15" spans="2:10" x14ac:dyDescent="0.3">
      <c r="B15" s="8">
        <v>45063</v>
      </c>
      <c r="C15" s="3" t="s">
        <v>37</v>
      </c>
      <c r="D15" s="3" t="s">
        <v>10</v>
      </c>
      <c r="E15" s="3" t="s">
        <v>60</v>
      </c>
      <c r="F15" s="3" t="s">
        <v>51</v>
      </c>
      <c r="G15" s="6">
        <v>544185</v>
      </c>
      <c r="H15" s="6">
        <v>0</v>
      </c>
      <c r="I15" s="6">
        <v>54419</v>
      </c>
      <c r="J15" s="6">
        <v>598604</v>
      </c>
    </row>
    <row r="16" spans="2:10" x14ac:dyDescent="0.3">
      <c r="B16" s="8">
        <v>45069</v>
      </c>
      <c r="C16" s="3" t="s">
        <v>5</v>
      </c>
      <c r="D16" s="3" t="s">
        <v>15</v>
      </c>
      <c r="E16" s="3" t="s">
        <v>60</v>
      </c>
      <c r="F16" s="3" t="s">
        <v>28</v>
      </c>
      <c r="G16" s="6">
        <v>760071</v>
      </c>
      <c r="H16" s="6">
        <v>0</v>
      </c>
      <c r="I16" s="6">
        <v>76007</v>
      </c>
      <c r="J16" s="6">
        <v>836078</v>
      </c>
    </row>
    <row r="17" spans="2:10" x14ac:dyDescent="0.3">
      <c r="B17" s="8">
        <v>45069</v>
      </c>
      <c r="C17" s="3" t="s">
        <v>38</v>
      </c>
      <c r="D17" s="3" t="s">
        <v>42</v>
      </c>
      <c r="E17" s="3" t="s">
        <v>60</v>
      </c>
      <c r="F17" s="3" t="s">
        <v>51</v>
      </c>
      <c r="G17" s="6">
        <v>578105</v>
      </c>
      <c r="H17" s="6">
        <v>0</v>
      </c>
      <c r="I17" s="6">
        <v>57811</v>
      </c>
      <c r="J17" s="6">
        <v>635916</v>
      </c>
    </row>
    <row r="18" spans="2:10" x14ac:dyDescent="0.3">
      <c r="J18" s="45">
        <f>+SUM(J3:J17)</f>
        <v>15414965</v>
      </c>
    </row>
    <row r="19" spans="2:10" ht="16.899999999999999" x14ac:dyDescent="0.3">
      <c r="B19" s="58" t="s">
        <v>89</v>
      </c>
      <c r="C19" s="58"/>
      <c r="D19" s="58"/>
      <c r="E19" s="58"/>
      <c r="F19" s="58"/>
      <c r="G19" s="58"/>
      <c r="H19" s="58"/>
    </row>
    <row r="20" spans="2:10" x14ac:dyDescent="0.3">
      <c r="B20" s="7" t="s">
        <v>3</v>
      </c>
      <c r="C20" s="1" t="s">
        <v>11</v>
      </c>
      <c r="D20" s="1" t="s">
        <v>47</v>
      </c>
      <c r="E20" s="2" t="s">
        <v>26</v>
      </c>
      <c r="F20" s="2" t="s">
        <v>12</v>
      </c>
      <c r="G20" s="2" t="s">
        <v>27</v>
      </c>
      <c r="H20" s="2" t="s">
        <v>49</v>
      </c>
    </row>
    <row r="21" spans="2:10" x14ac:dyDescent="0.3">
      <c r="B21" s="40">
        <v>44971</v>
      </c>
      <c r="C21" s="26" t="s">
        <v>60</v>
      </c>
      <c r="D21" s="39" t="s">
        <v>86</v>
      </c>
      <c r="E21" s="39"/>
      <c r="F21" s="39"/>
      <c r="G21" s="39"/>
      <c r="H21" s="41">
        <v>569149</v>
      </c>
    </row>
    <row r="22" spans="2:10" x14ac:dyDescent="0.3">
      <c r="B22" s="25">
        <v>44999</v>
      </c>
      <c r="C22" s="26" t="s">
        <v>60</v>
      </c>
      <c r="D22" s="26" t="s">
        <v>79</v>
      </c>
      <c r="E22" s="27">
        <v>72765</v>
      </c>
      <c r="F22" s="27">
        <v>0</v>
      </c>
      <c r="G22" s="27">
        <v>7277</v>
      </c>
      <c r="H22" s="27">
        <v>80042</v>
      </c>
    </row>
    <row r="23" spans="2:10" x14ac:dyDescent="0.3">
      <c r="B23" s="25">
        <v>45002</v>
      </c>
      <c r="C23" s="26" t="s">
        <v>60</v>
      </c>
      <c r="D23" s="26" t="s">
        <v>80</v>
      </c>
      <c r="E23" s="27">
        <v>726265</v>
      </c>
      <c r="F23" s="27">
        <v>0</v>
      </c>
      <c r="G23" s="27">
        <v>72626</v>
      </c>
      <c r="H23" s="27">
        <v>798891</v>
      </c>
    </row>
    <row r="24" spans="2:10" x14ac:dyDescent="0.3">
      <c r="B24" s="25">
        <v>45036</v>
      </c>
      <c r="C24" s="26" t="s">
        <v>81</v>
      </c>
      <c r="D24" s="26" t="s">
        <v>82</v>
      </c>
      <c r="E24" s="27">
        <v>140590</v>
      </c>
      <c r="F24" s="27">
        <v>0</v>
      </c>
      <c r="G24" s="27">
        <v>14059</v>
      </c>
      <c r="H24" s="27">
        <v>154649</v>
      </c>
    </row>
    <row r="25" spans="2:10" x14ac:dyDescent="0.3">
      <c r="B25" s="25">
        <v>45036</v>
      </c>
      <c r="C25" s="26" t="s">
        <v>83</v>
      </c>
      <c r="D25" s="26" t="s">
        <v>84</v>
      </c>
      <c r="E25" s="27">
        <v>105505</v>
      </c>
      <c r="F25" s="27">
        <v>0</v>
      </c>
      <c r="G25" s="27">
        <v>10551</v>
      </c>
      <c r="H25" s="27">
        <v>116056</v>
      </c>
    </row>
    <row r="26" spans="2:10" x14ac:dyDescent="0.3">
      <c r="B26" s="25">
        <v>45036</v>
      </c>
      <c r="C26" s="26" t="s">
        <v>81</v>
      </c>
      <c r="D26" s="26" t="s">
        <v>82</v>
      </c>
      <c r="E26" s="27">
        <v>468032</v>
      </c>
      <c r="F26" s="27">
        <v>0</v>
      </c>
      <c r="G26" s="27">
        <v>46804</v>
      </c>
      <c r="H26" s="27">
        <v>514836</v>
      </c>
    </row>
    <row r="27" spans="2:10" x14ac:dyDescent="0.3">
      <c r="B27" s="25">
        <v>45036</v>
      </c>
      <c r="C27" s="26" t="s">
        <v>83</v>
      </c>
      <c r="D27" s="26" t="s">
        <v>85</v>
      </c>
      <c r="E27" s="27">
        <v>83398</v>
      </c>
      <c r="F27" s="27">
        <v>0</v>
      </c>
      <c r="G27" s="27">
        <v>8340</v>
      </c>
      <c r="H27" s="27">
        <v>91738</v>
      </c>
    </row>
    <row r="28" spans="2:10" x14ac:dyDescent="0.3">
      <c r="B28" s="42">
        <v>45076</v>
      </c>
      <c r="C28" s="26" t="s">
        <v>83</v>
      </c>
      <c r="D28" s="43" t="s">
        <v>88</v>
      </c>
      <c r="E28" s="44">
        <v>164710.909090909</v>
      </c>
      <c r="F28" s="44">
        <v>0</v>
      </c>
      <c r="G28" s="44">
        <v>16471.090909090901</v>
      </c>
      <c r="H28" s="44">
        <v>181182</v>
      </c>
      <c r="I28" s="44"/>
    </row>
    <row r="29" spans="2:10" x14ac:dyDescent="0.3">
      <c r="E29" s="9"/>
      <c r="F29" s="9"/>
      <c r="G29" s="9"/>
      <c r="H29" s="9">
        <f>+SUM(H21:H28)</f>
        <v>2506543</v>
      </c>
    </row>
  </sheetData>
  <mergeCells count="2">
    <mergeCell ref="B1:J1"/>
    <mergeCell ref="B19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Công nợ </vt:lpstr>
      <vt:lpstr>T11</vt:lpstr>
      <vt:lpstr>T10</vt:lpstr>
      <vt:lpstr>T9</vt:lpstr>
      <vt:lpstr>T8</vt:lpstr>
      <vt:lpstr>T6-7</vt:lpstr>
      <vt:lpstr>T1-5 </vt:lpstr>
      <vt:lpstr>'Công nợ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2023-08-18T01:34:04Z</cp:lastPrinted>
  <dcterms:created xsi:type="dcterms:W3CDTF">2023-08-18T01:16:16Z</dcterms:created>
  <dcterms:modified xsi:type="dcterms:W3CDTF">2023-12-09T04:10:04Z</dcterms:modified>
</cp:coreProperties>
</file>