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MAYCHUDELL\PKT - Copy 2\08 LAM\CÔNG NỢ\KF\T7\"/>
    </mc:Choice>
  </mc:AlternateContent>
  <xr:revisionPtr revIDLastSave="0" documentId="13_ncr:1_{54E60114-F576-4187-B134-DD26C389D752}" xr6:coauthVersionLast="47" xr6:coauthVersionMax="47" xr10:uidLastSave="{00000000-0000-0000-0000-000000000000}"/>
  <bookViews>
    <workbookView xWindow="-120" yWindow="-120" windowWidth="29040" windowHeight="15720" xr2:uid="{B4DDFE0F-8225-4BB7-B58D-10C7077E969B}"/>
  </bookViews>
  <sheets>
    <sheet name="Công nợ " sheetId="2" r:id="rId1"/>
    <sheet name="BKHD" sheetId="1" r:id="rId2"/>
  </sheets>
  <definedNames>
    <definedName name="_xlnm._FilterDatabase" localSheetId="1" hidden="1">BKHD!$A$4:$L$13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4" i="2" l="1"/>
  <c r="K3" i="1"/>
  <c r="F17" i="2"/>
  <c r="G33" i="2"/>
  <c r="K13" i="1"/>
  <c r="E17" i="2"/>
  <c r="D17" i="2"/>
  <c r="F25" i="2"/>
  <c r="H3" i="1"/>
  <c r="I3" i="1"/>
  <c r="J3" i="1"/>
</calcChain>
</file>

<file path=xl/sharedStrings.xml><?xml version="1.0" encoding="utf-8"?>
<sst xmlns="http://schemas.openxmlformats.org/spreadsheetml/2006/main" count="100" uniqueCount="68">
  <si>
    <t>BẢNG KÊ HÓA ĐƠN, CHỨNG TỪ HÀNG HÓA, DỊCH VỤ BÁN RA (MẪU QUẢN TRỊ)</t>
  </si>
  <si>
    <t>Tháng 7 năm 2023</t>
  </si>
  <si>
    <t>Ngày hóa đơn</t>
  </si>
  <si>
    <t>Số hóa đơn</t>
  </si>
  <si>
    <t>Ký hiệu HĐ</t>
  </si>
  <si>
    <t>Diễn giải</t>
  </si>
  <si>
    <t>Tên người mua</t>
  </si>
  <si>
    <t>Mã số thuế người mua</t>
  </si>
  <si>
    <t>Doanh số bán chưa có thuế GTGT</t>
  </si>
  <si>
    <t>Thuế suất</t>
  </si>
  <si>
    <t>Thuế GTGT</t>
  </si>
  <si>
    <t>Tổng cộng</t>
  </si>
  <si>
    <t>00039301</t>
  </si>
  <si>
    <t>1C23TNN</t>
  </si>
  <si>
    <t>PO1001447222 - KINGFOOD MARKET- NGUYỄN THỊ THẬP, QUẬN 7</t>
  </si>
  <si>
    <t>CÔNG TY CỔ PHẦN KING FOOD MARKET</t>
  </si>
  <si>
    <t>0313403198</t>
  </si>
  <si>
    <t>8%</t>
  </si>
  <si>
    <t>00040462</t>
  </si>
  <si>
    <t>00041013</t>
  </si>
  <si>
    <t>PO1001453925 - KINGFOOD MARKET- NGUYỄN THỊ THẬP, QUẬN 7</t>
  </si>
  <si>
    <t>00042459</t>
  </si>
  <si>
    <t>KINGFOOD MARKET- NGUYỄN THỊ THẬP, QUẬN 7</t>
  </si>
  <si>
    <t>00043853</t>
  </si>
  <si>
    <t>CÔNG TY CỔ PHẦN KING FOOD MARKET- NGUYỄN THỊ THẬP, QUẬN 7</t>
  </si>
  <si>
    <t>00043939</t>
  </si>
  <si>
    <t>02065864</t>
  </si>
  <si>
    <t>1K23TAT</t>
  </si>
  <si>
    <t>Hàng trả - 410 Phan Huy Ích</t>
  </si>
  <si>
    <t>10%</t>
  </si>
  <si>
    <t>Hàng trả - Kho ABA chờ xử lý</t>
  </si>
  <si>
    <t>THEO DÕI CÔNG NỢ / CÔNG TY CỔ PHẦN KING FOOD MARKET</t>
  </si>
  <si>
    <t>Ngày tháng</t>
  </si>
  <si>
    <t>Nội dung</t>
  </si>
  <si>
    <t>Số tiền bán hàng ( -V)</t>
  </si>
  <si>
    <t>Thuế VAT</t>
  </si>
  <si>
    <t>Giảm trừ (+V)</t>
  </si>
  <si>
    <t>Sô tiền khách đã thanh toán</t>
  </si>
  <si>
    <t>Số đầu kỳ</t>
  </si>
  <si>
    <t>Bảng kê hóa đơn tháng 1</t>
  </si>
  <si>
    <t>Bảng kê hóa đơn tháng 2</t>
  </si>
  <si>
    <t>Bảng kê hóa đơn tháng 3</t>
  </si>
  <si>
    <t>Bảng kê hóa đơn tháng 4</t>
  </si>
  <si>
    <t>Bảng kê hóa đơn tháng 5</t>
  </si>
  <si>
    <t>Bảng kê hóa đơn tháng 6</t>
  </si>
  <si>
    <t>Tổng bán hàng</t>
  </si>
  <si>
    <t>Hàng trả tháng 1</t>
  </si>
  <si>
    <t>Hàng trả tháng 2</t>
  </si>
  <si>
    <t>Hàng trả tháng 3</t>
  </si>
  <si>
    <t>Hàng trả tháng 4</t>
  </si>
  <si>
    <t>Hàng trả tháng 5</t>
  </si>
  <si>
    <t>Hàng trả tháng 6</t>
  </si>
  <si>
    <t>Tổng hàng trả</t>
  </si>
  <si>
    <t>Thanh toán tháng 1</t>
  </si>
  <si>
    <t>Thanh toán tháng 2</t>
  </si>
  <si>
    <t>Thanh toán tháng 3</t>
  </si>
  <si>
    <t>Thanh toán tháng 4</t>
  </si>
  <si>
    <t>Thanh toán tháng 5</t>
  </si>
  <si>
    <t>Thanh toán tháng 6</t>
  </si>
  <si>
    <t>Tổng đã thanh toán</t>
  </si>
  <si>
    <t xml:space="preserve">Dư nợ phải thu </t>
  </si>
  <si>
    <t>Bảng kê hóa đơn tháng 7</t>
  </si>
  <si>
    <t>Hàng trả tháng 7</t>
  </si>
  <si>
    <t>Thanh toán tháng 7</t>
  </si>
  <si>
    <t>02340307</t>
  </si>
  <si>
    <t>Chiết khấu Quý 2.2023</t>
  </si>
  <si>
    <t>CK quý 2,2023</t>
  </si>
  <si>
    <t>CK quý 1,2023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</si>
</sst>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_);_(* \(#,##0\);_(* &quot;-&quot;??_);_(@_)"/>
    <numFmt numFmtId="165" formatCode="_-* #,##0_-;\-* #,##0_-;_-* &quot;-&quot;??_-;_-@_-"/>
    <numFmt numFmtId="166" formatCode="#,##0_ ;[Red]\-#,##0\ "/>
  </numFmts>
  <fonts count="14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sz val="8"/>
      <color rgb="FF000000"/>
      <name val="Microsoft Sans Serif"/>
      <family val="2"/>
    </font>
    <font>
      <sz val="8"/>
      <name val="Microsoft Sans Serif"/>
      <family val="2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8"/>
      <name val="Calibri"/>
      <family val="2"/>
      <charset val="163"/>
      <scheme val="minor"/>
    </font>
    <font>
      <sz val="8"/>
      <color theme="1"/>
      <name val="Microsoft Sans Serif"/>
      <family val="2"/>
    </font>
  </fonts>
  <fills count="5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4">
    <xf numFmtId="0" fontId="0" fillId="0" borderId="0" xfId="0"/>
    <xf numFmtId="0" fontId="3" fillId="0" borderId="0" xfId="0" applyFont="1" applyAlignment="1">
      <alignment horizontal="center"/>
    </xf>
    <xf numFmtId="14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38" fontId="4" fillId="2" borderId="2" xfId="0" applyNumberFormat="1" applyFont="1" applyFill="1" applyBorder="1" applyAlignment="1">
      <alignment horizontal="center" vertical="center" wrapText="1"/>
    </xf>
    <xf numFmtId="14" fontId="5" fillId="0" borderId="3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38" fontId="5" fillId="0" borderId="3" xfId="0" applyNumberFormat="1" applyFont="1" applyBorder="1" applyAlignment="1">
      <alignment horizontal="right" vertical="center"/>
    </xf>
    <xf numFmtId="0" fontId="5" fillId="0" borderId="3" xfId="0" applyFont="1" applyBorder="1" applyAlignment="1">
      <alignment horizontal="right" vertical="center"/>
    </xf>
    <xf numFmtId="14" fontId="7" fillId="3" borderId="4" xfId="0" applyNumberFormat="1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14" fontId="7" fillId="0" borderId="4" xfId="0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164" fontId="7" fillId="0" borderId="4" xfId="3" applyNumberFormat="1" applyFont="1" applyFill="1" applyBorder="1" applyAlignment="1">
      <alignment horizontal="center" vertical="center" wrapText="1"/>
    </xf>
    <xf numFmtId="14" fontId="8" fillId="0" borderId="4" xfId="0" applyNumberFormat="1" applyFont="1" applyBorder="1" applyAlignment="1">
      <alignment horizontal="center"/>
    </xf>
    <xf numFmtId="0" fontId="8" fillId="0" borderId="4" xfId="0" applyFont="1" applyBorder="1" applyAlignment="1">
      <alignment horizontal="left"/>
    </xf>
    <xf numFmtId="164" fontId="8" fillId="0" borderId="4" xfId="3" applyNumberFormat="1" applyFont="1" applyBorder="1" applyAlignment="1">
      <alignment horizontal="center"/>
    </xf>
    <xf numFmtId="164" fontId="8" fillId="0" borderId="4" xfId="3" applyNumberFormat="1" applyFont="1" applyBorder="1"/>
    <xf numFmtId="0" fontId="8" fillId="0" borderId="4" xfId="0" applyFont="1" applyBorder="1"/>
    <xf numFmtId="14" fontId="8" fillId="0" borderId="5" xfId="0" applyNumberFormat="1" applyFont="1" applyBorder="1" applyAlignment="1">
      <alignment horizontal="center"/>
    </xf>
    <xf numFmtId="0" fontId="8" fillId="0" borderId="6" xfId="0" applyFont="1" applyBorder="1" applyAlignment="1">
      <alignment horizontal="left"/>
    </xf>
    <xf numFmtId="164" fontId="9" fillId="0" borderId="4" xfId="3" applyNumberFormat="1" applyFont="1" applyBorder="1" applyAlignment="1">
      <alignment horizontal="left" vertical="center"/>
    </xf>
    <xf numFmtId="164" fontId="7" fillId="3" borderId="4" xfId="3" applyNumberFormat="1" applyFont="1" applyFill="1" applyBorder="1" applyAlignment="1">
      <alignment horizontal="center"/>
    </xf>
    <xf numFmtId="0" fontId="7" fillId="3" borderId="4" xfId="0" applyFont="1" applyFill="1" applyBorder="1"/>
    <xf numFmtId="164" fontId="7" fillId="3" borderId="4" xfId="3" applyNumberFormat="1" applyFont="1" applyFill="1" applyBorder="1"/>
    <xf numFmtId="164" fontId="10" fillId="3" borderId="4" xfId="3" applyNumberFormat="1" applyFont="1" applyFill="1" applyBorder="1" applyAlignment="1">
      <alignment horizontal="center" vertical="center"/>
    </xf>
    <xf numFmtId="164" fontId="10" fillId="3" borderId="4" xfId="3" applyNumberFormat="1" applyFont="1" applyFill="1" applyBorder="1" applyAlignment="1">
      <alignment horizontal="left" vertical="center"/>
    </xf>
    <xf numFmtId="164" fontId="7" fillId="3" borderId="4" xfId="0" applyNumberFormat="1" applyFont="1" applyFill="1" applyBorder="1"/>
    <xf numFmtId="164" fontId="11" fillId="4" borderId="4" xfId="0" applyNumberFormat="1" applyFont="1" applyFill="1" applyBorder="1"/>
    <xf numFmtId="165" fontId="3" fillId="0" borderId="0" xfId="1" applyNumberFormat="1" applyFont="1" applyAlignment="1">
      <alignment horizontal="center"/>
    </xf>
    <xf numFmtId="9" fontId="13" fillId="0" borderId="0" xfId="2" applyFont="1"/>
    <xf numFmtId="9" fontId="13" fillId="0" borderId="0" xfId="2" quotePrefix="1" applyFont="1"/>
    <xf numFmtId="9" fontId="5" fillId="0" borderId="3" xfId="2" applyFont="1" applyBorder="1" applyAlignment="1">
      <alignment horizontal="left" vertical="center"/>
    </xf>
    <xf numFmtId="166" fontId="13" fillId="0" borderId="0" xfId="1" applyNumberFormat="1" applyFont="1"/>
    <xf numFmtId="14" fontId="13" fillId="0" borderId="0" xfId="2" applyNumberFormat="1" applyFont="1" applyAlignment="1">
      <alignment horizontal="center"/>
    </xf>
    <xf numFmtId="164" fontId="0" fillId="0" borderId="0" xfId="0" applyNumberFormat="1"/>
    <xf numFmtId="14" fontId="6" fillId="0" borderId="0" xfId="0" applyNumberFormat="1" applyFont="1" applyAlignment="1">
      <alignment horizontal="center" vertical="center"/>
    </xf>
    <xf numFmtId="14" fontId="7" fillId="3" borderId="5" xfId="0" applyNumberFormat="1" applyFont="1" applyFill="1" applyBorder="1" applyAlignment="1">
      <alignment horizontal="center"/>
    </xf>
    <xf numFmtId="14" fontId="7" fillId="3" borderId="6" xfId="0" applyNumberFormat="1" applyFont="1" applyFill="1" applyBorder="1" applyAlignment="1">
      <alignment horizontal="center"/>
    </xf>
    <xf numFmtId="14" fontId="11" fillId="4" borderId="5" xfId="0" quotePrefix="1" applyNumberFormat="1" applyFont="1" applyFill="1" applyBorder="1" applyAlignment="1">
      <alignment horizontal="center" vertical="center"/>
    </xf>
    <xf numFmtId="14" fontId="11" fillId="4" borderId="7" xfId="0" quotePrefix="1" applyNumberFormat="1" applyFont="1" applyFill="1" applyBorder="1" applyAlignment="1">
      <alignment horizontal="center" vertical="center"/>
    </xf>
    <xf numFmtId="14" fontId="11" fillId="4" borderId="6" xfId="0" quotePrefix="1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4">
    <cellStyle name="Comma" xfId="1" builtinId="3"/>
    <cellStyle name="Comma 2" xfId="3" xr:uid="{CCB72C5B-3D47-4F07-8577-9F8F04F8F2B0}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A74C1A-A951-41D7-9892-3BB42388CD5D}">
  <dimension ref="B1:J34"/>
  <sheetViews>
    <sheetView tabSelected="1" workbookViewId="0">
      <selection activeCell="F10" sqref="F10"/>
    </sheetView>
  </sheetViews>
  <sheetFormatPr defaultRowHeight="15" x14ac:dyDescent="0.25"/>
  <cols>
    <col min="2" max="2" width="17.140625" customWidth="1"/>
    <col min="3" max="3" width="27.140625" customWidth="1"/>
    <col min="4" max="7" width="17.140625" customWidth="1"/>
    <col min="10" max="10" width="11.5703125" bestFit="1" customWidth="1"/>
  </cols>
  <sheetData>
    <row r="1" spans="2:8" ht="19.5" x14ac:dyDescent="0.25">
      <c r="B1" s="36" t="s">
        <v>31</v>
      </c>
      <c r="C1" s="36"/>
      <c r="D1" s="36"/>
      <c r="E1" s="36"/>
      <c r="F1" s="36"/>
      <c r="G1" s="36"/>
    </row>
    <row r="2" spans="2:8" ht="31.5" x14ac:dyDescent="0.25">
      <c r="B2" s="9" t="s">
        <v>32</v>
      </c>
      <c r="C2" s="10" t="s">
        <v>33</v>
      </c>
      <c r="D2" s="10" t="s">
        <v>34</v>
      </c>
      <c r="E2" s="10" t="s">
        <v>35</v>
      </c>
      <c r="F2" s="10" t="s">
        <v>36</v>
      </c>
      <c r="G2" s="10" t="s">
        <v>37</v>
      </c>
    </row>
    <row r="3" spans="2:8" ht="15.75" x14ac:dyDescent="0.25">
      <c r="B3" s="11"/>
      <c r="C3" s="12" t="s">
        <v>38</v>
      </c>
      <c r="D3" s="13">
        <v>58804973</v>
      </c>
      <c r="E3" s="12"/>
      <c r="F3" s="12"/>
      <c r="G3" s="12"/>
    </row>
    <row r="4" spans="2:8" ht="15.75" x14ac:dyDescent="0.25">
      <c r="B4" s="14"/>
      <c r="C4" s="15" t="s">
        <v>39</v>
      </c>
      <c r="D4" s="16">
        <v>45039300</v>
      </c>
      <c r="E4" s="16">
        <v>4503930</v>
      </c>
      <c r="F4" s="16"/>
      <c r="G4" s="17"/>
    </row>
    <row r="5" spans="2:8" ht="15.75" x14ac:dyDescent="0.25">
      <c r="B5" s="14"/>
      <c r="C5" s="15" t="s">
        <v>40</v>
      </c>
      <c r="D5" s="16">
        <v>46902265</v>
      </c>
      <c r="E5" s="16">
        <v>4690227</v>
      </c>
      <c r="F5" s="16"/>
      <c r="G5" s="17"/>
    </row>
    <row r="6" spans="2:8" ht="15.75" x14ac:dyDescent="0.25">
      <c r="B6" s="14"/>
      <c r="C6" s="15" t="s">
        <v>41</v>
      </c>
      <c r="D6" s="16">
        <v>58875198</v>
      </c>
      <c r="E6" s="16">
        <v>5887521</v>
      </c>
      <c r="F6" s="16"/>
      <c r="G6" s="18"/>
    </row>
    <row r="7" spans="2:8" ht="15.75" x14ac:dyDescent="0.25">
      <c r="B7" s="19"/>
      <c r="C7" s="15" t="s">
        <v>42</v>
      </c>
      <c r="D7" s="16">
        <v>48385770</v>
      </c>
      <c r="E7" s="16">
        <v>4838579</v>
      </c>
      <c r="F7" s="17">
        <v>19858527</v>
      </c>
      <c r="G7" s="18"/>
    </row>
    <row r="8" spans="2:8" ht="15.75" x14ac:dyDescent="0.25">
      <c r="B8" s="19"/>
      <c r="C8" s="15" t="s">
        <v>43</v>
      </c>
      <c r="D8" s="16">
        <v>67084025</v>
      </c>
      <c r="E8" s="16">
        <v>6708404</v>
      </c>
      <c r="F8" s="17">
        <v>8403994</v>
      </c>
      <c r="G8" s="18"/>
      <c r="H8" t="s">
        <v>67</v>
      </c>
    </row>
    <row r="9" spans="2:8" ht="15.75" x14ac:dyDescent="0.25">
      <c r="B9" s="19"/>
      <c r="C9" s="15" t="s">
        <v>44</v>
      </c>
      <c r="D9" s="16">
        <v>49323966</v>
      </c>
      <c r="E9" s="16">
        <v>4932398</v>
      </c>
      <c r="F9" s="17"/>
      <c r="G9" s="18"/>
    </row>
    <row r="10" spans="2:8" ht="15.75" x14ac:dyDescent="0.25">
      <c r="B10" s="19"/>
      <c r="C10" s="15" t="s">
        <v>61</v>
      </c>
      <c r="D10" s="16">
        <v>63675367</v>
      </c>
      <c r="E10" s="16">
        <v>5094030</v>
      </c>
      <c r="F10" s="17">
        <v>7984174</v>
      </c>
      <c r="G10" s="18"/>
      <c r="H10" t="s">
        <v>66</v>
      </c>
    </row>
    <row r="11" spans="2:8" ht="15.75" x14ac:dyDescent="0.25">
      <c r="B11" s="19"/>
      <c r="C11" s="15"/>
      <c r="D11" s="16"/>
      <c r="E11" s="16"/>
      <c r="F11" s="17"/>
      <c r="G11" s="18"/>
    </row>
    <row r="12" spans="2:8" ht="15.75" x14ac:dyDescent="0.25">
      <c r="B12" s="19"/>
      <c r="C12" s="15"/>
      <c r="D12" s="16"/>
      <c r="E12" s="16"/>
      <c r="F12" s="17"/>
      <c r="G12" s="18"/>
    </row>
    <row r="13" spans="2:8" ht="15.75" x14ac:dyDescent="0.25">
      <c r="B13" s="19"/>
      <c r="C13" s="15"/>
      <c r="D13" s="16"/>
      <c r="E13" s="16"/>
      <c r="F13" s="17"/>
      <c r="G13" s="18"/>
    </row>
    <row r="14" spans="2:8" ht="15.75" x14ac:dyDescent="0.25">
      <c r="B14" s="19"/>
      <c r="C14" s="15"/>
      <c r="D14" s="16"/>
      <c r="E14" s="16"/>
      <c r="F14" s="17"/>
      <c r="G14" s="18"/>
    </row>
    <row r="15" spans="2:8" ht="15.75" x14ac:dyDescent="0.25">
      <c r="B15" s="19"/>
      <c r="C15" s="15"/>
      <c r="D15" s="16"/>
      <c r="E15" s="16"/>
      <c r="F15" s="17"/>
      <c r="G15" s="18"/>
    </row>
    <row r="16" spans="2:8" ht="15.75" x14ac:dyDescent="0.25">
      <c r="B16" s="19"/>
      <c r="C16" s="20"/>
      <c r="D16" s="16"/>
      <c r="E16" s="21"/>
      <c r="F16" s="17"/>
      <c r="G16" s="18"/>
    </row>
    <row r="17" spans="2:10" ht="15.75" x14ac:dyDescent="0.25">
      <c r="B17" s="37" t="s">
        <v>45</v>
      </c>
      <c r="C17" s="38"/>
      <c r="D17" s="22">
        <f>+SUM(D4:D11)</f>
        <v>379285891</v>
      </c>
      <c r="E17" s="22">
        <f t="shared" ref="E17" si="0">+SUM(E4:E11)</f>
        <v>36655089</v>
      </c>
      <c r="F17" s="22">
        <f>+SUM(F7:F12)</f>
        <v>36246695</v>
      </c>
      <c r="G17" s="23"/>
      <c r="J17" s="35"/>
    </row>
    <row r="18" spans="2:10" ht="15.75" x14ac:dyDescent="0.25">
      <c r="B18" s="14"/>
      <c r="C18" s="14" t="s">
        <v>46</v>
      </c>
      <c r="D18" s="16"/>
      <c r="E18" s="16"/>
      <c r="F18" s="16">
        <v>1264152</v>
      </c>
      <c r="G18" s="18"/>
    </row>
    <row r="19" spans="2:10" ht="15.75" x14ac:dyDescent="0.25">
      <c r="B19" s="14"/>
      <c r="C19" s="14" t="s">
        <v>47</v>
      </c>
      <c r="D19" s="16"/>
      <c r="E19" s="16"/>
      <c r="F19" s="16">
        <v>4734884</v>
      </c>
      <c r="G19" s="18"/>
    </row>
    <row r="20" spans="2:10" ht="15.75" x14ac:dyDescent="0.25">
      <c r="B20" s="14"/>
      <c r="C20" s="14" t="s">
        <v>48</v>
      </c>
      <c r="D20" s="16"/>
      <c r="E20" s="16"/>
      <c r="F20" s="16">
        <v>3719063</v>
      </c>
      <c r="G20" s="18"/>
    </row>
    <row r="21" spans="2:10" ht="15.75" x14ac:dyDescent="0.25">
      <c r="B21" s="14"/>
      <c r="C21" s="14" t="s">
        <v>49</v>
      </c>
      <c r="D21" s="16"/>
      <c r="E21" s="16"/>
      <c r="F21" s="16">
        <v>122164</v>
      </c>
      <c r="G21" s="18"/>
    </row>
    <row r="22" spans="2:10" ht="15.75" x14ac:dyDescent="0.25">
      <c r="B22" s="14"/>
      <c r="C22" s="14" t="s">
        <v>50</v>
      </c>
      <c r="D22" s="16"/>
      <c r="E22" s="16"/>
      <c r="F22" s="17"/>
      <c r="G22" s="18"/>
    </row>
    <row r="23" spans="2:10" ht="15.75" x14ac:dyDescent="0.25">
      <c r="B23" s="14"/>
      <c r="C23" s="14" t="s">
        <v>51</v>
      </c>
      <c r="D23" s="16"/>
      <c r="E23" s="16"/>
      <c r="F23" s="17">
        <v>244328</v>
      </c>
      <c r="G23" s="18"/>
    </row>
    <row r="24" spans="2:10" ht="15.75" x14ac:dyDescent="0.25">
      <c r="B24" s="19"/>
      <c r="C24" s="14" t="s">
        <v>62</v>
      </c>
      <c r="D24" s="16"/>
      <c r="E24" s="16"/>
      <c r="F24" s="17">
        <v>260403</v>
      </c>
      <c r="G24" s="18"/>
    </row>
    <row r="25" spans="2:10" ht="15.75" x14ac:dyDescent="0.25">
      <c r="B25" s="37" t="s">
        <v>52</v>
      </c>
      <c r="C25" s="38"/>
      <c r="D25" s="22"/>
      <c r="E25" s="22"/>
      <c r="F25" s="24">
        <f>+SUM(F18:F24)</f>
        <v>10344994</v>
      </c>
      <c r="G25" s="23"/>
    </row>
    <row r="26" spans="2:10" ht="15.75" x14ac:dyDescent="0.25">
      <c r="B26" s="14"/>
      <c r="C26" s="15" t="s">
        <v>53</v>
      </c>
      <c r="D26" s="16"/>
      <c r="E26" s="16"/>
      <c r="F26" s="16"/>
      <c r="G26" s="17">
        <v>58804973</v>
      </c>
    </row>
    <row r="27" spans="2:10" ht="15.75" x14ac:dyDescent="0.25">
      <c r="B27" s="14"/>
      <c r="C27" s="15" t="s">
        <v>54</v>
      </c>
      <c r="D27" s="16"/>
      <c r="E27" s="16"/>
      <c r="F27" s="16"/>
      <c r="G27" s="17">
        <v>0</v>
      </c>
    </row>
    <row r="28" spans="2:10" ht="15.75" x14ac:dyDescent="0.25">
      <c r="B28" s="14"/>
      <c r="C28" s="15" t="s">
        <v>55</v>
      </c>
      <c r="D28" s="16"/>
      <c r="E28" s="16"/>
      <c r="F28" s="16"/>
      <c r="G28" s="17">
        <v>43544194</v>
      </c>
    </row>
    <row r="29" spans="2:10" ht="15.75" x14ac:dyDescent="0.25">
      <c r="B29" s="14"/>
      <c r="C29" s="15" t="s">
        <v>56</v>
      </c>
      <c r="D29" s="16"/>
      <c r="E29" s="16"/>
      <c r="F29" s="16"/>
      <c r="G29" s="17">
        <v>28014902</v>
      </c>
    </row>
    <row r="30" spans="2:10" ht="15.75" x14ac:dyDescent="0.25">
      <c r="B30" s="19"/>
      <c r="C30" s="15" t="s">
        <v>57</v>
      </c>
      <c r="D30" s="16"/>
      <c r="E30" s="16"/>
      <c r="F30" s="16"/>
      <c r="G30" s="17">
        <v>109460910</v>
      </c>
    </row>
    <row r="31" spans="2:10" ht="15.75" x14ac:dyDescent="0.25">
      <c r="B31" s="19"/>
      <c r="C31" s="20" t="s">
        <v>58</v>
      </c>
      <c r="D31" s="16"/>
      <c r="E31" s="16"/>
      <c r="F31" s="16"/>
      <c r="G31" s="17">
        <v>73548801</v>
      </c>
    </row>
    <row r="32" spans="2:10" ht="15.75" x14ac:dyDescent="0.25">
      <c r="B32" s="19"/>
      <c r="C32" s="20" t="s">
        <v>63</v>
      </c>
      <c r="D32" s="16"/>
      <c r="E32" s="16"/>
      <c r="F32" s="16"/>
      <c r="G32" s="17">
        <v>46011787</v>
      </c>
    </row>
    <row r="33" spans="2:7" ht="15.75" x14ac:dyDescent="0.25">
      <c r="B33" s="37" t="s">
        <v>59</v>
      </c>
      <c r="C33" s="38"/>
      <c r="D33" s="25"/>
      <c r="E33" s="26"/>
      <c r="F33" s="27"/>
      <c r="G33" s="27">
        <f>+SUM(G26:G32)</f>
        <v>359385567</v>
      </c>
    </row>
    <row r="34" spans="2:7" ht="15.75" x14ac:dyDescent="0.25">
      <c r="B34" s="39" t="s">
        <v>60</v>
      </c>
      <c r="C34" s="40"/>
      <c r="D34" s="40"/>
      <c r="E34" s="40"/>
      <c r="F34" s="41"/>
      <c r="G34" s="28">
        <f>+D3+D17+E17-F17-F25-G33</f>
        <v>68768697</v>
      </c>
    </row>
  </sheetData>
  <mergeCells count="5">
    <mergeCell ref="B1:G1"/>
    <mergeCell ref="B17:C17"/>
    <mergeCell ref="B25:C25"/>
    <mergeCell ref="B33:C33"/>
    <mergeCell ref="B34:F34"/>
  </mergeCells>
  <phoneticPr fontId="1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575826-BFD8-47A0-85C8-8494E62A1CC3}">
  <dimension ref="A1:L13"/>
  <sheetViews>
    <sheetView workbookViewId="0">
      <selection activeCell="K5" sqref="K5:K10"/>
    </sheetView>
  </sheetViews>
  <sheetFormatPr defaultRowHeight="15" x14ac:dyDescent="0.25"/>
  <cols>
    <col min="2" max="3" width="15" customWidth="1"/>
    <col min="4" max="4" width="13.5703125" customWidth="1"/>
    <col min="5" max="5" width="31.42578125" customWidth="1"/>
    <col min="6" max="6" width="37.28515625" customWidth="1"/>
    <col min="7" max="7" width="16.140625" customWidth="1"/>
    <col min="8" max="11" width="19.42578125" customWidth="1"/>
  </cols>
  <sheetData>
    <row r="1" spans="1:12" ht="18.75" x14ac:dyDescent="0.3">
      <c r="A1" s="42" t="s">
        <v>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</row>
    <row r="2" spans="1:12" x14ac:dyDescent="0.25">
      <c r="A2" s="43" t="s">
        <v>1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</row>
    <row r="3" spans="1:12" x14ac:dyDescent="0.25">
      <c r="A3" s="1"/>
      <c r="B3" s="1"/>
      <c r="C3" s="1"/>
      <c r="D3" s="1"/>
      <c r="E3" s="1"/>
      <c r="F3" s="1"/>
      <c r="G3" s="1"/>
      <c r="H3" s="29">
        <f t="shared" ref="H3:J3" si="0">+SUBTOTAL(9,H5:H12)</f>
        <v>63435283</v>
      </c>
      <c r="I3" s="29">
        <f t="shared" si="0"/>
        <v>0</v>
      </c>
      <c r="J3" s="29">
        <f t="shared" si="0"/>
        <v>5073711</v>
      </c>
      <c r="K3" s="29">
        <f>+SUBTOTAL(9,K5:K13)</f>
        <v>60524820</v>
      </c>
      <c r="L3" s="1"/>
    </row>
    <row r="4" spans="1:12" ht="21" x14ac:dyDescent="0.25">
      <c r="B4" s="2" t="s">
        <v>2</v>
      </c>
      <c r="C4" s="3" t="s">
        <v>3</v>
      </c>
      <c r="D4" s="3" t="s">
        <v>4</v>
      </c>
      <c r="E4" s="3" t="s">
        <v>5</v>
      </c>
      <c r="F4" s="3" t="s">
        <v>6</v>
      </c>
      <c r="G4" s="3" t="s">
        <v>7</v>
      </c>
      <c r="H4" s="4" t="s">
        <v>8</v>
      </c>
      <c r="I4" s="3" t="s">
        <v>9</v>
      </c>
      <c r="J4" s="4" t="s">
        <v>10</v>
      </c>
      <c r="K4" s="4" t="s">
        <v>11</v>
      </c>
    </row>
    <row r="5" spans="1:12" x14ac:dyDescent="0.25">
      <c r="B5" s="5">
        <v>45110</v>
      </c>
      <c r="C5" s="6" t="s">
        <v>12</v>
      </c>
      <c r="D5" s="6" t="s">
        <v>13</v>
      </c>
      <c r="E5" s="6" t="s">
        <v>14</v>
      </c>
      <c r="F5" s="6" t="s">
        <v>15</v>
      </c>
      <c r="G5" s="6" t="s">
        <v>16</v>
      </c>
      <c r="H5" s="7">
        <v>12519100</v>
      </c>
      <c r="I5" s="8" t="s">
        <v>17</v>
      </c>
      <c r="J5" s="7">
        <v>1001528</v>
      </c>
      <c r="K5" s="7">
        <v>13520628</v>
      </c>
    </row>
    <row r="6" spans="1:12" x14ac:dyDescent="0.25">
      <c r="B6" s="5">
        <v>45113</v>
      </c>
      <c r="C6" s="6" t="s">
        <v>18</v>
      </c>
      <c r="D6" s="6" t="s">
        <v>13</v>
      </c>
      <c r="E6" s="6" t="s">
        <v>15</v>
      </c>
      <c r="F6" s="6" t="s">
        <v>15</v>
      </c>
      <c r="G6" s="6" t="s">
        <v>16</v>
      </c>
      <c r="H6" s="7">
        <v>3671550</v>
      </c>
      <c r="I6" s="8" t="s">
        <v>17</v>
      </c>
      <c r="J6" s="7">
        <v>293724</v>
      </c>
      <c r="K6" s="7">
        <v>3965274</v>
      </c>
    </row>
    <row r="7" spans="1:12" x14ac:dyDescent="0.25">
      <c r="B7" s="5">
        <v>45118</v>
      </c>
      <c r="C7" s="6" t="s">
        <v>19</v>
      </c>
      <c r="D7" s="6" t="s">
        <v>13</v>
      </c>
      <c r="E7" s="6" t="s">
        <v>20</v>
      </c>
      <c r="F7" s="6" t="s">
        <v>15</v>
      </c>
      <c r="G7" s="6" t="s">
        <v>16</v>
      </c>
      <c r="H7" s="7">
        <v>14194085</v>
      </c>
      <c r="I7" s="8" t="s">
        <v>17</v>
      </c>
      <c r="J7" s="7">
        <v>1135527</v>
      </c>
      <c r="K7" s="7">
        <v>15329612</v>
      </c>
    </row>
    <row r="8" spans="1:12" x14ac:dyDescent="0.25">
      <c r="B8" s="5">
        <v>45126</v>
      </c>
      <c r="C8" s="6" t="s">
        <v>21</v>
      </c>
      <c r="D8" s="6" t="s">
        <v>13</v>
      </c>
      <c r="E8" s="6" t="s">
        <v>22</v>
      </c>
      <c r="F8" s="6" t="s">
        <v>15</v>
      </c>
      <c r="G8" s="6" t="s">
        <v>16</v>
      </c>
      <c r="H8" s="7">
        <v>18312240</v>
      </c>
      <c r="I8" s="8" t="s">
        <v>17</v>
      </c>
      <c r="J8" s="7">
        <v>1464979</v>
      </c>
      <c r="K8" s="7">
        <v>19777219</v>
      </c>
    </row>
    <row r="9" spans="1:12" x14ac:dyDescent="0.25">
      <c r="B9" s="5">
        <v>45131</v>
      </c>
      <c r="C9" s="6" t="s">
        <v>23</v>
      </c>
      <c r="D9" s="6" t="s">
        <v>13</v>
      </c>
      <c r="E9" s="6" t="s">
        <v>24</v>
      </c>
      <c r="F9" s="6" t="s">
        <v>15</v>
      </c>
      <c r="G9" s="6" t="s">
        <v>16</v>
      </c>
      <c r="H9" s="7">
        <v>5078532</v>
      </c>
      <c r="I9" s="8" t="s">
        <v>17</v>
      </c>
      <c r="J9" s="7">
        <v>406283</v>
      </c>
      <c r="K9" s="7">
        <v>5484815</v>
      </c>
    </row>
    <row r="10" spans="1:12" x14ac:dyDescent="0.25">
      <c r="B10" s="5">
        <v>45132</v>
      </c>
      <c r="C10" s="6" t="s">
        <v>25</v>
      </c>
      <c r="D10" s="6" t="s">
        <v>13</v>
      </c>
      <c r="E10" s="6" t="s">
        <v>22</v>
      </c>
      <c r="F10" s="6" t="s">
        <v>15</v>
      </c>
      <c r="G10" s="6" t="s">
        <v>16</v>
      </c>
      <c r="H10" s="7">
        <v>9899860</v>
      </c>
      <c r="I10" s="8" t="s">
        <v>17</v>
      </c>
      <c r="J10" s="7">
        <v>791989</v>
      </c>
      <c r="K10" s="7">
        <v>10691849</v>
      </c>
    </row>
    <row r="11" spans="1:12" x14ac:dyDescent="0.25">
      <c r="B11" s="5">
        <v>45112</v>
      </c>
      <c r="C11" s="6" t="s">
        <v>26</v>
      </c>
      <c r="D11" s="6" t="s">
        <v>27</v>
      </c>
      <c r="E11" s="6" t="s">
        <v>28</v>
      </c>
      <c r="F11" s="6" t="s">
        <v>15</v>
      </c>
      <c r="G11" s="6" t="s">
        <v>16</v>
      </c>
      <c r="H11" s="7">
        <v>-55595</v>
      </c>
      <c r="I11" s="8" t="s">
        <v>29</v>
      </c>
      <c r="J11" s="7">
        <v>-5560</v>
      </c>
      <c r="K11" s="7">
        <v>-61155</v>
      </c>
    </row>
    <row r="12" spans="1:12" x14ac:dyDescent="0.25">
      <c r="B12" s="5">
        <v>45112</v>
      </c>
      <c r="C12" s="6" t="s">
        <v>26</v>
      </c>
      <c r="D12" s="6" t="s">
        <v>27</v>
      </c>
      <c r="E12" s="6" t="s">
        <v>30</v>
      </c>
      <c r="F12" s="6" t="s">
        <v>15</v>
      </c>
      <c r="G12" s="6" t="s">
        <v>16</v>
      </c>
      <c r="H12" s="7">
        <v>-184489</v>
      </c>
      <c r="I12" s="8" t="s">
        <v>17</v>
      </c>
      <c r="J12" s="7">
        <v>-14759</v>
      </c>
      <c r="K12" s="7">
        <v>-199248</v>
      </c>
    </row>
    <row r="13" spans="1:12" s="30" customFormat="1" ht="15" customHeight="1" x14ac:dyDescent="0.15">
      <c r="B13" s="34">
        <v>45131</v>
      </c>
      <c r="C13" s="31" t="s">
        <v>64</v>
      </c>
      <c r="D13" s="32" t="s">
        <v>27</v>
      </c>
      <c r="E13" s="30" t="s">
        <v>65</v>
      </c>
      <c r="F13" s="32" t="s">
        <v>15</v>
      </c>
      <c r="G13" s="32" t="s">
        <v>16</v>
      </c>
      <c r="H13" s="33">
        <v>-7258341</v>
      </c>
      <c r="I13" s="30">
        <v>0.1</v>
      </c>
      <c r="J13" s="33">
        <v>-725833</v>
      </c>
      <c r="K13" s="33">
        <f>+J13+H13</f>
        <v>-7984174</v>
      </c>
    </row>
  </sheetData>
  <autoFilter ref="A4:L13" xr:uid="{DB575826-BFD8-47A0-85C8-8494E62A1CC3}"/>
  <mergeCells count="2">
    <mergeCell ref="A1:L1"/>
    <mergeCell ref="A2:L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Công nợ </vt:lpstr>
      <vt:lpstr>BKHD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2023-08-01T08:31:02Z</dcterms:created>
  <dcterms:modified xsi:type="dcterms:W3CDTF">2023-10-03T06:46:46Z</dcterms:modified>
</cp:coreProperties>
</file>