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JM\"/>
    </mc:Choice>
  </mc:AlternateContent>
  <xr:revisionPtr revIDLastSave="0" documentId="13_ncr:1_{FA2AA2B8-6701-429C-8D10-DC8C6C087BB3}" xr6:coauthVersionLast="47" xr6:coauthVersionMax="47" xr10:uidLastSave="{00000000-0000-0000-0000-000000000000}"/>
  <bookViews>
    <workbookView xWindow="-120" yWindow="-120" windowWidth="29040" windowHeight="15720" activeTab="1" xr2:uid="{2EF65315-B605-4579-9245-3B9D70D8243E}"/>
  </bookViews>
  <sheets>
    <sheet name="Sheet1" sheetId="1" r:id="rId1"/>
    <sheet name="Sheet2" sheetId="2" r:id="rId2"/>
  </sheets>
  <definedNames>
    <definedName name="_xlnm._FilterDatabase" localSheetId="0" hidden="1">Sheet1!$A$3:$K$65</definedName>
    <definedName name="_xlnm.Print_Area" localSheetId="1">Sheet2!$A$1:$G$42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G19" i="2"/>
  <c r="D23" i="2"/>
  <c r="K52" i="1" l="1"/>
  <c r="K4" i="1"/>
  <c r="G62" i="1"/>
  <c r="G61" i="1"/>
  <c r="G60" i="1"/>
  <c r="G59" i="1"/>
  <c r="G58" i="1"/>
  <c r="G51" i="1"/>
  <c r="G57" i="1"/>
  <c r="G56" i="1"/>
  <c r="G55" i="1"/>
  <c r="G54" i="1"/>
  <c r="G53" i="1"/>
  <c r="G52" i="1"/>
  <c r="G50" i="1"/>
  <c r="G49" i="1"/>
  <c r="G48" i="1"/>
  <c r="G47" i="1"/>
  <c r="G46" i="1"/>
  <c r="I37" i="1"/>
  <c r="K33" i="1" s="1"/>
  <c r="G37" i="1"/>
  <c r="G36" i="1"/>
  <c r="G35" i="1"/>
  <c r="G45" i="1"/>
  <c r="G44" i="1"/>
  <c r="G43" i="1"/>
  <c r="G42" i="1"/>
  <c r="G41" i="1"/>
  <c r="G40" i="1"/>
  <c r="G39" i="1"/>
  <c r="G38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<sst xmlns="http://schemas.openxmlformats.org/spreadsheetml/2006/main" count="258" uniqueCount="143">
  <si>
    <t>Ngày chứng từ</t>
  </si>
  <si>
    <t>Khách hàng</t>
  </si>
  <si>
    <t>Diễn giải</t>
  </si>
  <si>
    <t>Số hóa đơn</t>
  </si>
  <si>
    <t>Tổng tiền hàng</t>
  </si>
  <si>
    <t xml:space="preserve">Thuế xuất </t>
  </si>
  <si>
    <t>Tiền thuế GTGT</t>
  </si>
  <si>
    <t>Tổng tiền thanh toán</t>
  </si>
  <si>
    <t>Công Ty Cổ Phần Thương Mại Dịch Vụ JM Quốc Tế</t>
  </si>
  <si>
    <t>Bán hàng Công Ty Cổ Phần Thương Mại Dịch Vụ JM Quốc Tế theo hóa đơn 0006413</t>
  </si>
  <si>
    <t>0006413</t>
  </si>
  <si>
    <t>Bán hàng Công Ty Cổ Phần Thương Mại Dịch Vụ JM Quốc Tế theo hóa đơn 0008635</t>
  </si>
  <si>
    <t>0008635</t>
  </si>
  <si>
    <t>Bán hàng Công Ty Cổ Phần Thương Mại Dịch Vụ JM Quốc Tế theo hóa đơn 0010645</t>
  </si>
  <si>
    <t>0010645</t>
  </si>
  <si>
    <t>Bán hàng Công Ty Cổ Phần Thương Mại Dịch Vụ JM Quốc Tế theo hóa đơn 0012734</t>
  </si>
  <si>
    <t>0012734</t>
  </si>
  <si>
    <t>Bán hàng Công Ty Cổ Phần Thương Mại Dịch Vụ JM Quốc Tế theo hóa đơn 00000458</t>
  </si>
  <si>
    <t>00000458</t>
  </si>
  <si>
    <t>Bán hàng Công Ty Cổ Phần Thương Mại Dịch Vụ JM Quốc Tế theo hóa đơn 00002402</t>
  </si>
  <si>
    <t>00002402</t>
  </si>
  <si>
    <t>Bán hàng Công Ty Cổ Phần Thương Mại Dịch Vụ JM Quốc Tế theo hóa đơn 00003842</t>
  </si>
  <si>
    <t>00003842</t>
  </si>
  <si>
    <t>Bán hàng Công Ty Cổ Phần Thương Mại Dịch Vụ JM Quốc Tế theo hóa đơn 00005278</t>
  </si>
  <si>
    <t>00005278</t>
  </si>
  <si>
    <t>Bán hàng Công Ty Cổ Phần Thương Mại Dịch Vụ JM Quốc Tế theo hóa đơn 00006011</t>
  </si>
  <si>
    <t>00006011</t>
  </si>
  <si>
    <t>Bán hàng Công Ty Cổ Phần Thương Mại Dịch Vụ JM Quốc Tế theo hóa đơn 00007839</t>
  </si>
  <si>
    <t>00007839</t>
  </si>
  <si>
    <t>Bán hàng Công Ty Cổ Phần Thương Mại Dịch Vụ JM Quốc Tế theo hóa đơn 00007830</t>
  </si>
  <si>
    <t>00007830</t>
  </si>
  <si>
    <t>Bán hàng Công Ty Cổ Phần Thương Mại Dịch Vụ JM Quốc Tế theo hóa đơn 00010538</t>
  </si>
  <si>
    <t>00010538</t>
  </si>
  <si>
    <t>Bán hàng Công Ty Cổ Phần Thương Mại Dịch Vụ JM Quốc Tế theo hóa đơn 00011692</t>
  </si>
  <si>
    <t>00011692</t>
  </si>
  <si>
    <t>Bán hàng Công Ty Cổ Phần Thương Mại Dịch Vụ JM Quốc Tế theo hóa đơn 00012917</t>
  </si>
  <si>
    <t>00012917</t>
  </si>
  <si>
    <t>Bán hàng Công Ty Cổ Phần Thương Mại Dịch Vụ JM Quốc Tế theo hóa đơn 00013472</t>
  </si>
  <si>
    <t>00013472</t>
  </si>
  <si>
    <t>Bán hàng Công Ty Cổ Phần Thương Mại Dịch Vụ JM Quốc Tế theo hóa đơn 00014664</t>
  </si>
  <si>
    <t>00014664</t>
  </si>
  <si>
    <t>Bán hàng Công Ty Cổ Phần Thương Mại Dịch Vụ JM Quốc Tế theo hóa đơn 00016042</t>
  </si>
  <si>
    <t>00016042</t>
  </si>
  <si>
    <t>Bán hàng Công Ty Cổ Phần Thương Mại Dịch Vụ JM Quốc Tế theo hóa đơn 00016968</t>
  </si>
  <si>
    <t>00016968</t>
  </si>
  <si>
    <t>Bán hàng Công Ty Cổ Phần Thương Mại Dịch Vụ JM Quốc Tế theo hóa đơn 00018152</t>
  </si>
  <si>
    <t>00018152</t>
  </si>
  <si>
    <t>Bán hàng Công Ty Cổ Phần Thương Mại Dịch Vụ JM Quốc Tế theo hóa đơn 00019077</t>
  </si>
  <si>
    <t>00019077</t>
  </si>
  <si>
    <t>Bán hàng Công Ty Cổ Phần Thương Mại Dịch Vụ JM Quốc Tế theo hóa đơn 00021131</t>
  </si>
  <si>
    <t>00021131</t>
  </si>
  <si>
    <t>Bán hàng Công Ty Cổ Phần Thương Mại Dịch Vụ JM Quốc Tế theo hóa đơn 00023714</t>
  </si>
  <si>
    <t>00023714</t>
  </si>
  <si>
    <t>Bán hàng Công Ty Cổ Phần Thương Mại Dịch Vụ JM Quốc Tế theo hóa đơn 00026017</t>
  </si>
  <si>
    <t>00026017</t>
  </si>
  <si>
    <t>Bán hàng Công Ty Cổ Phần Thương Mại Dịch Vụ JM Quốc Tế theo hóa đơn 00028846</t>
  </si>
  <si>
    <t>00028846</t>
  </si>
  <si>
    <t>Bán hàng Công Ty Cổ Phần Thương Mại Dịch Vụ JM Quốc Tế theo hóa đơn 00029656</t>
  </si>
  <si>
    <t>00029656</t>
  </si>
  <si>
    <t>Bán hàng Công Ty Cổ Phần Thương Mại Dịch Vụ JM Quốc Tế theo hóa đơn 00036423</t>
  </si>
  <si>
    <t>00036423</t>
  </si>
  <si>
    <t>Bán hàng Công Ty Cổ Phần Thương Mại Dịch Vụ JM Quốc Tế theo hóa đơn 00040169</t>
  </si>
  <si>
    <t>00040169</t>
  </si>
  <si>
    <t>Bán hàng Công Ty Cổ Phần Thương Mại Dịch Vụ JM Quốc Tế theo hóa đơn 00042698</t>
  </si>
  <si>
    <t>00042698</t>
  </si>
  <si>
    <t>Bán hàng Công Ty Cổ Phần Thương Mại Dịch Vụ JM Quốc Tế theo hóa đơn 00044316</t>
  </si>
  <si>
    <t>00044316</t>
  </si>
  <si>
    <t>Bán hàng Công Ty Cổ Phần Thương Mại Dịch Vụ JM Quốc Tế theo hóa đơn 00045965</t>
  </si>
  <si>
    <t>00045965</t>
  </si>
  <si>
    <t>Bán hàng Công Ty Cổ Phần Thương Mại Dịch Vụ JM Quốc Tế theo hóa đơn 00048583</t>
  </si>
  <si>
    <t>00048583</t>
  </si>
  <si>
    <t>Bán hàng Công Ty Cổ Phần Thương Mại Dịch Vụ JM Quốc Tế theo hóa đơn 00049684</t>
  </si>
  <si>
    <t>00049684</t>
  </si>
  <si>
    <t>Bán hàng Công Ty Cổ Phần Thương Mại Dịch Vụ JM Quốc Tế theo hóa đơn 00050822</t>
  </si>
  <si>
    <t>00050822</t>
  </si>
  <si>
    <t>Bán hàng Công Ty Cổ Phần Thương Mại Dịch Vụ JM Quốc Tế theo hóa đơn 00052711</t>
  </si>
  <si>
    <t>00052711</t>
  </si>
  <si>
    <t>Bán hàng Công Ty Cổ Phần Thương Mại Dịch Vụ JM Quốc Tế theo hóa đơn 00052127</t>
  </si>
  <si>
    <t>00052127</t>
  </si>
  <si>
    <t>Bán hàng Công Ty Cổ Phần Thương Mại Dịch Vụ JM Quốc Tế theo hóa đơn 00055243</t>
  </si>
  <si>
    <t>00055243</t>
  </si>
  <si>
    <t>Bán hàng Công Ty Cổ Phần Thương Mại Dịch Vụ JM Quốc Tế theo hóa đơn 00056117</t>
  </si>
  <si>
    <t>00056117</t>
  </si>
  <si>
    <t>Bán hàng Công Ty Cổ Phần Thương Mại Dịch Vụ JM Quốc Tế theo hóa đơn 00056867</t>
  </si>
  <si>
    <t>00056867</t>
  </si>
  <si>
    <t>Bán hàng Công Ty Cổ Phần Thương Mại Dịch Vụ JM Quốc Tế theo hóa đơn 00057622</t>
  </si>
  <si>
    <t>00057622</t>
  </si>
  <si>
    <t xml:space="preserve">Hàng trả </t>
  </si>
  <si>
    <t>Hàng trả</t>
  </si>
  <si>
    <t>Bán hàng Công Ty Cổ Phần Thương Mại Dịch Vụ JM Quốc Tế theo hóa đơn 00001634</t>
  </si>
  <si>
    <t>00001634</t>
  </si>
  <si>
    <t>Bán hàng Công Ty Cổ Phần Thương Mại Dịch Vụ JM Quốc Tế theo hóa đơn 00003070</t>
  </si>
  <si>
    <t>00003070</t>
  </si>
  <si>
    <t>00000291</t>
  </si>
  <si>
    <t>Bán hàng Công Ty Cổ Phần Thương Mại Dịch Vụ JM Quốc Tế theo hóa đơn 00007862</t>
  </si>
  <si>
    <t>00007862</t>
  </si>
  <si>
    <t>Bán hàng Công Ty Cổ Phần Thương Mại Dịch Vụ JM Quốc Tế theo hóa đơn 00009043</t>
  </si>
  <si>
    <t>00009043</t>
  </si>
  <si>
    <t>CK CỐ ĐỊNH 6% - JMART quận 4</t>
  </si>
  <si>
    <t>00015662</t>
  </si>
  <si>
    <t>CK CỐ ĐỊNH 6%</t>
  </si>
  <si>
    <t>00017542</t>
  </si>
  <si>
    <t>00019299</t>
  </si>
  <si>
    <t>00022436</t>
  </si>
  <si>
    <t>00025004</t>
  </si>
  <si>
    <t>00028418</t>
  </si>
  <si>
    <t>00001054</t>
  </si>
  <si>
    <t>Bán hàng Công Ty Cổ Phần Thương Mại Dịch Vụ JM Quốc Tế theo hóa đơn 00031664</t>
  </si>
  <si>
    <t>00031664</t>
  </si>
  <si>
    <t>JMART quận 4</t>
  </si>
  <si>
    <t>00034672</t>
  </si>
  <si>
    <t>00001326</t>
  </si>
  <si>
    <t>00001327</t>
  </si>
  <si>
    <t>00037806</t>
  </si>
  <si>
    <t>00042202</t>
  </si>
  <si>
    <t>8%</t>
  </si>
  <si>
    <t>00045092</t>
  </si>
  <si>
    <t>Hàng trả - Kho bán Jmart - phiếu AAAA0723072300069 hóa đơn 00001904g trả - - JMART</t>
  </si>
  <si>
    <t>00001904</t>
  </si>
  <si>
    <t xml:space="preserve">Ngày thanh toán </t>
  </si>
  <si>
    <t xml:space="preserve">Ghi chú </t>
  </si>
  <si>
    <t xml:space="preserve">JM Thanh toán </t>
  </si>
  <si>
    <t xml:space="preserve">BẢNG KÊ HÓA ĐƠN, CHỨNG TỪ </t>
  </si>
  <si>
    <t>Từ ngày 01/01/2023 đến ngày 31/07/2023</t>
  </si>
  <si>
    <r>
      <t>Trừ phí trưng bày 2019-2022 và tạo 24 mã sp mới: 18.390.837(</t>
    </r>
    <r>
      <rPr>
        <sz val="11"/>
        <color rgb="FFFF0000"/>
        <rFont val="Calibri"/>
        <family val="2"/>
        <scheme val="minor"/>
      </rPr>
      <t>không có hóa đơn</t>
    </r>
    <r>
      <rPr>
        <sz val="11"/>
        <color theme="1"/>
        <rFont val="Calibri"/>
        <family val="2"/>
        <charset val="163"/>
        <scheme val="minor"/>
      </rPr>
      <t>)   và trừ 414,975 (</t>
    </r>
    <r>
      <rPr>
        <sz val="11"/>
        <color rgb="FFFF0000"/>
        <rFont val="Calibri"/>
        <family val="2"/>
        <scheme val="minor"/>
      </rPr>
      <t>không có chứng từ</t>
    </r>
    <r>
      <rPr>
        <sz val="11"/>
        <color theme="1"/>
        <rFont val="Calibri"/>
        <family val="2"/>
        <charset val="163"/>
        <scheme val="minor"/>
      </rPr>
      <t>)</t>
    </r>
  </si>
  <si>
    <t>00049634</t>
  </si>
  <si>
    <t>00051644</t>
  </si>
  <si>
    <t>00002462</t>
  </si>
  <si>
    <t>00002440</t>
  </si>
  <si>
    <t>00058105</t>
  </si>
  <si>
    <t xml:space="preserve">Tổng cộng </t>
  </si>
  <si>
    <t xml:space="preserve">Tổng cộng phải thanh toán </t>
  </si>
  <si>
    <t>Bán hàng theo hóa đơn 00031664</t>
  </si>
  <si>
    <t>Hàng trả - JMART</t>
  </si>
  <si>
    <t>CK 6%</t>
  </si>
  <si>
    <t>Hàng trả - 00001904 - JMART</t>
  </si>
  <si>
    <t>Từ ngày 01/05/2023 đến ngày 30/09/2023</t>
  </si>
  <si>
    <t>Phí trưng bày 2019-2022 (HĐ 4225 + HĐ 2257)</t>
  </si>
  <si>
    <t>Phí tạo 26 mã hàng (HĐ 2257)</t>
  </si>
  <si>
    <t>JM truy thu phí trưng bày (*)</t>
  </si>
  <si>
    <t>Ghi chú:</t>
  </si>
  <si>
    <t>(*) JM Còn phải thu</t>
  </si>
  <si>
    <t>JM đã thu (chi tiết thanh toán ngày 17/01/2023)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</si>
</sst>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theme="1"/>
      <name val="Microsoft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sz val="13.5"/>
      <color theme="1"/>
      <name val="Calibri"/>
      <family val="2"/>
      <charset val="163"/>
      <scheme val="minor"/>
    </font>
    <font>
      <sz val="13.5"/>
      <name val="Times New Roman"/>
      <family val="1"/>
    </font>
    <font>
      <sz val="13.5"/>
      <color theme="1"/>
      <name val="Times New Roman"/>
      <family val="1"/>
    </font>
    <font>
      <sz val="13.5"/>
      <color rgb="FF000000"/>
      <name val="Times New Roman"/>
      <family val="1"/>
    </font>
    <font>
      <b/>
      <sz val="13.5"/>
      <color rgb="FF000000"/>
      <name val="Times New Roman"/>
      <family val="1"/>
    </font>
    <font>
      <b/>
      <sz val="1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right" vertical="center"/>
    </xf>
    <xf numFmtId="9" fontId="3" fillId="0" borderId="1" xfId="1" applyFont="1" applyBorder="1" applyAlignment="1">
      <alignment horizontal="right" vertical="center"/>
    </xf>
    <xf numFmtId="14" fontId="0" fillId="0" borderId="1" xfId="0" applyNumberFormat="1" applyBorder="1"/>
    <xf numFmtId="1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38" fontId="5" fillId="0" borderId="1" xfId="2" applyNumberFormat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38" fontId="5" fillId="0" borderId="1" xfId="0" applyNumberFormat="1" applyFont="1" applyBorder="1" applyAlignment="1">
      <alignment horizontal="right" vertical="center"/>
    </xf>
    <xf numFmtId="38" fontId="0" fillId="0" borderId="1" xfId="0" applyNumberFormat="1" applyBorder="1"/>
    <xf numFmtId="0" fontId="0" fillId="0" borderId="1" xfId="0" applyBorder="1"/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/>
    <xf numFmtId="164" fontId="6" fillId="0" borderId="1" xfId="0" quotePrefix="1" applyNumberFormat="1" applyFont="1" applyBorder="1" applyAlignment="1">
      <alignment horizontal="center"/>
    </xf>
    <xf numFmtId="9" fontId="6" fillId="0" borderId="1" xfId="1" applyFont="1" applyBorder="1"/>
    <xf numFmtId="38" fontId="3" fillId="3" borderId="1" xfId="0" applyNumberFormat="1" applyFont="1" applyFill="1" applyBorder="1" applyAlignment="1">
      <alignment horizontal="right" vertical="center"/>
    </xf>
    <xf numFmtId="38" fontId="3" fillId="4" borderId="1" xfId="0" applyNumberFormat="1" applyFont="1" applyFill="1" applyBorder="1" applyAlignment="1">
      <alignment horizontal="right" vertical="center"/>
    </xf>
    <xf numFmtId="38" fontId="3" fillId="5" borderId="1" xfId="0" applyNumberFormat="1" applyFont="1" applyFill="1" applyBorder="1" applyAlignment="1">
      <alignment horizontal="right" vertical="center"/>
    </xf>
    <xf numFmtId="38" fontId="5" fillId="5" borderId="1" xfId="2" applyNumberFormat="1" applyFont="1" applyFill="1" applyBorder="1" applyAlignment="1">
      <alignment horizontal="right" vertical="center"/>
    </xf>
    <xf numFmtId="38" fontId="5" fillId="5" borderId="1" xfId="2" quotePrefix="1" applyNumberFormat="1" applyFont="1" applyFill="1" applyBorder="1" applyAlignment="1">
      <alignment horizontal="right" vertical="center"/>
    </xf>
    <xf numFmtId="38" fontId="3" fillId="6" borderId="1" xfId="0" applyNumberFormat="1" applyFont="1" applyFill="1" applyBorder="1" applyAlignment="1">
      <alignment horizontal="right" vertical="center"/>
    </xf>
    <xf numFmtId="38" fontId="0" fillId="6" borderId="1" xfId="0" applyNumberFormat="1" applyFill="1" applyBorder="1"/>
    <xf numFmtId="38" fontId="0" fillId="7" borderId="1" xfId="0" applyNumberFormat="1" applyFill="1" applyBorder="1"/>
    <xf numFmtId="0" fontId="9" fillId="0" borderId="0" xfId="0" applyFont="1"/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4" fontId="9" fillId="0" borderId="1" xfId="0" applyNumberFormat="1" applyFont="1" applyBorder="1"/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38" fontId="1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/>
    </xf>
    <xf numFmtId="38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38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38" fontId="12" fillId="0" borderId="1" xfId="0" applyNumberFormat="1" applyFont="1" applyBorder="1" applyAlignment="1">
      <alignment horizontal="right" vertical="center"/>
    </xf>
    <xf numFmtId="0" fontId="15" fillId="0" borderId="0" xfId="0" applyFont="1"/>
    <xf numFmtId="165" fontId="16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right" vertical="center"/>
    </xf>
    <xf numFmtId="165" fontId="17" fillId="0" borderId="1" xfId="0" applyNumberFormat="1" applyFont="1" applyBorder="1" applyAlignment="1">
      <alignment horizontal="right" vertical="center"/>
    </xf>
    <xf numFmtId="165" fontId="17" fillId="0" borderId="1" xfId="0" quotePrefix="1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right" vertical="center"/>
    </xf>
    <xf numFmtId="165" fontId="16" fillId="0" borderId="1" xfId="0" quotePrefix="1" applyNumberFormat="1" applyFont="1" applyBorder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38" fontId="1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3">
    <cellStyle name="Normal" xfId="0" builtinId="0"/>
    <cellStyle name="Normal 2" xfId="2" xr:uid="{7C07E4BC-06C1-4AAE-BEDF-D9DDC72D411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DBAA-5E1B-4BF8-A6B2-54818C84698D}">
  <dimension ref="B1:L65"/>
  <sheetViews>
    <sheetView workbookViewId="0">
      <selection activeCell="B3" sqref="B3:I3"/>
    </sheetView>
  </sheetViews>
  <sheetFormatPr defaultRowHeight="15" x14ac:dyDescent="0.25"/>
  <cols>
    <col min="1" max="1" width="4" customWidth="1"/>
    <col min="2" max="2" width="11.5703125" customWidth="1"/>
    <col min="3" max="3" width="37.5703125" customWidth="1"/>
    <col min="4" max="4" width="63.85546875" customWidth="1"/>
    <col min="5" max="5" width="12" style="1" customWidth="1"/>
    <col min="6" max="6" width="13.42578125" customWidth="1"/>
    <col min="7" max="7" width="10.28515625" customWidth="1"/>
    <col min="8" max="8" width="12.5703125" customWidth="1"/>
    <col min="9" max="9" width="13.28515625" customWidth="1"/>
    <col min="10" max="10" width="12.7109375" customWidth="1"/>
    <col min="11" max="11" width="18.85546875" customWidth="1"/>
    <col min="12" max="12" width="27.85546875" customWidth="1"/>
  </cols>
  <sheetData>
    <row r="1" spans="2:12" ht="18.75" x14ac:dyDescent="0.3">
      <c r="B1" s="57" t="s">
        <v>122</v>
      </c>
      <c r="C1" s="57"/>
      <c r="D1" s="57"/>
      <c r="E1" s="57"/>
      <c r="F1" s="57"/>
      <c r="G1" s="57"/>
      <c r="H1" s="57"/>
      <c r="I1" s="57"/>
    </row>
    <row r="2" spans="2:12" x14ac:dyDescent="0.25">
      <c r="B2" s="62" t="s">
        <v>123</v>
      </c>
      <c r="C2" s="62"/>
      <c r="D2" s="62"/>
      <c r="E2" s="62"/>
      <c r="F2" s="62"/>
      <c r="G2" s="62"/>
      <c r="H2" s="62"/>
      <c r="I2" s="62"/>
    </row>
    <row r="3" spans="2:12" ht="28.5" customHeight="1" x14ac:dyDescent="0.25">
      <c r="B3" s="2" t="s">
        <v>0</v>
      </c>
      <c r="C3" s="3" t="s">
        <v>1</v>
      </c>
      <c r="D3" s="3" t="s">
        <v>2</v>
      </c>
      <c r="E3" s="3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119</v>
      </c>
      <c r="K3" s="4" t="s">
        <v>121</v>
      </c>
      <c r="L3" s="4" t="s">
        <v>120</v>
      </c>
    </row>
    <row r="4" spans="2:12" ht="19.5" customHeight="1" x14ac:dyDescent="0.25">
      <c r="B4" s="5">
        <v>44565</v>
      </c>
      <c r="C4" s="6" t="s">
        <v>8</v>
      </c>
      <c r="D4" s="6" t="s">
        <v>9</v>
      </c>
      <c r="E4" s="7" t="s">
        <v>10</v>
      </c>
      <c r="F4" s="8">
        <v>3316725</v>
      </c>
      <c r="G4" s="9">
        <f>+H4/F4</f>
        <v>0.10000015075111744</v>
      </c>
      <c r="H4" s="8">
        <v>331673</v>
      </c>
      <c r="I4" s="28">
        <v>3648398</v>
      </c>
      <c r="J4" s="10">
        <v>44698</v>
      </c>
      <c r="K4" s="58">
        <f>+SUM(I4:I10)</f>
        <v>32009775</v>
      </c>
      <c r="L4" s="61"/>
    </row>
    <row r="5" spans="2:12" ht="19.5" customHeight="1" x14ac:dyDescent="0.25">
      <c r="B5" s="5">
        <v>44580</v>
      </c>
      <c r="C5" s="6" t="s">
        <v>8</v>
      </c>
      <c r="D5" s="6" t="s">
        <v>11</v>
      </c>
      <c r="E5" s="7" t="s">
        <v>12</v>
      </c>
      <c r="F5" s="8">
        <v>4267544</v>
      </c>
      <c r="G5" s="9">
        <f t="shared" ref="G5:G61" si="0">+H5/F5</f>
        <v>9.9999906269273381E-2</v>
      </c>
      <c r="H5" s="8">
        <v>426754</v>
      </c>
      <c r="I5" s="28">
        <v>4694298</v>
      </c>
      <c r="J5" s="10">
        <v>44698</v>
      </c>
      <c r="K5" s="58"/>
      <c r="L5" s="61"/>
    </row>
    <row r="6" spans="2:12" ht="19.5" customHeight="1" x14ac:dyDescent="0.25">
      <c r="B6" s="5">
        <v>44599</v>
      </c>
      <c r="C6" s="6" t="s">
        <v>8</v>
      </c>
      <c r="D6" s="6" t="s">
        <v>13</v>
      </c>
      <c r="E6" s="7" t="s">
        <v>14</v>
      </c>
      <c r="F6" s="8">
        <v>8722262</v>
      </c>
      <c r="G6" s="9">
        <f t="shared" si="0"/>
        <v>8.0000004585966344E-2</v>
      </c>
      <c r="H6" s="8">
        <v>697781</v>
      </c>
      <c r="I6" s="28">
        <v>9420043</v>
      </c>
      <c r="J6" s="10">
        <v>44698</v>
      </c>
      <c r="K6" s="58"/>
      <c r="L6" s="61"/>
    </row>
    <row r="7" spans="2:12" ht="19.5" customHeight="1" x14ac:dyDescent="0.25">
      <c r="B7" s="5">
        <v>44607</v>
      </c>
      <c r="C7" s="6" t="s">
        <v>8</v>
      </c>
      <c r="D7" s="6" t="s">
        <v>15</v>
      </c>
      <c r="E7" s="7" t="s">
        <v>16</v>
      </c>
      <c r="F7" s="8">
        <v>2087880</v>
      </c>
      <c r="G7" s="9">
        <f t="shared" si="0"/>
        <v>7.9999808418108317E-2</v>
      </c>
      <c r="H7" s="8">
        <v>167030</v>
      </c>
      <c r="I7" s="28">
        <v>2254910</v>
      </c>
      <c r="J7" s="10">
        <v>44698</v>
      </c>
      <c r="K7" s="58"/>
      <c r="L7" s="61"/>
    </row>
    <row r="8" spans="2:12" ht="19.5" customHeight="1" x14ac:dyDescent="0.25">
      <c r="B8" s="5">
        <v>44627</v>
      </c>
      <c r="C8" s="6" t="s">
        <v>8</v>
      </c>
      <c r="D8" s="6" t="s">
        <v>17</v>
      </c>
      <c r="E8" s="7" t="s">
        <v>18</v>
      </c>
      <c r="F8" s="8">
        <v>4066724</v>
      </c>
      <c r="G8" s="9">
        <f t="shared" si="0"/>
        <v>8.00000196718538E-2</v>
      </c>
      <c r="H8" s="8">
        <v>325338</v>
      </c>
      <c r="I8" s="28">
        <v>4392062</v>
      </c>
      <c r="J8" s="10">
        <v>44698</v>
      </c>
      <c r="K8" s="58"/>
      <c r="L8" s="61"/>
    </row>
    <row r="9" spans="2:12" ht="19.5" customHeight="1" x14ac:dyDescent="0.25">
      <c r="B9" s="5">
        <v>44637</v>
      </c>
      <c r="C9" s="6" t="s">
        <v>8</v>
      </c>
      <c r="D9" s="6" t="s">
        <v>19</v>
      </c>
      <c r="E9" s="7" t="s">
        <v>20</v>
      </c>
      <c r="F9" s="8">
        <v>2815696</v>
      </c>
      <c r="G9" s="9">
        <f t="shared" si="0"/>
        <v>8.000011364863252E-2</v>
      </c>
      <c r="H9" s="8">
        <v>225256</v>
      </c>
      <c r="I9" s="28">
        <v>3040952</v>
      </c>
      <c r="J9" s="10">
        <v>44698</v>
      </c>
      <c r="K9" s="58"/>
      <c r="L9" s="61"/>
    </row>
    <row r="10" spans="2:12" ht="19.5" customHeight="1" x14ac:dyDescent="0.25">
      <c r="B10" s="5">
        <v>44645</v>
      </c>
      <c r="C10" s="6" t="s">
        <v>8</v>
      </c>
      <c r="D10" s="6" t="s">
        <v>21</v>
      </c>
      <c r="E10" s="7" t="s">
        <v>22</v>
      </c>
      <c r="F10" s="8">
        <v>4221400</v>
      </c>
      <c r="G10" s="9">
        <f t="shared" si="0"/>
        <v>0.08</v>
      </c>
      <c r="H10" s="8">
        <v>337712</v>
      </c>
      <c r="I10" s="28">
        <v>4559112</v>
      </c>
      <c r="J10" s="10">
        <v>44698</v>
      </c>
      <c r="K10" s="58"/>
      <c r="L10" s="61"/>
    </row>
    <row r="11" spans="2:12" ht="19.5" customHeight="1" x14ac:dyDescent="0.25">
      <c r="B11" s="5">
        <v>44655</v>
      </c>
      <c r="C11" s="6" t="s">
        <v>8</v>
      </c>
      <c r="D11" s="6" t="s">
        <v>23</v>
      </c>
      <c r="E11" s="7" t="s">
        <v>24</v>
      </c>
      <c r="F11" s="8">
        <v>1043940</v>
      </c>
      <c r="G11" s="9">
        <f t="shared" si="0"/>
        <v>7.9999808418108317E-2</v>
      </c>
      <c r="H11" s="8">
        <v>83515</v>
      </c>
      <c r="I11" s="29">
        <v>1127455</v>
      </c>
      <c r="J11" s="10">
        <v>44943</v>
      </c>
      <c r="K11" s="59">
        <v>72521501</v>
      </c>
      <c r="L11" s="63" t="s">
        <v>124</v>
      </c>
    </row>
    <row r="12" spans="2:12" ht="19.5" customHeight="1" x14ac:dyDescent="0.25">
      <c r="B12" s="5">
        <v>44659</v>
      </c>
      <c r="C12" s="6" t="s">
        <v>8</v>
      </c>
      <c r="D12" s="6" t="s">
        <v>25</v>
      </c>
      <c r="E12" s="7" t="s">
        <v>26</v>
      </c>
      <c r="F12" s="8">
        <v>1535628</v>
      </c>
      <c r="G12" s="9">
        <f t="shared" si="0"/>
        <v>7.9999843712149035E-2</v>
      </c>
      <c r="H12" s="8">
        <v>122850</v>
      </c>
      <c r="I12" s="29">
        <v>1658478</v>
      </c>
      <c r="J12" s="10">
        <v>44943</v>
      </c>
      <c r="K12" s="60"/>
      <c r="L12" s="63"/>
    </row>
    <row r="13" spans="2:12" ht="19.5" customHeight="1" x14ac:dyDescent="0.25">
      <c r="B13" s="5">
        <v>44667</v>
      </c>
      <c r="C13" s="6" t="s">
        <v>8</v>
      </c>
      <c r="D13" s="6" t="s">
        <v>27</v>
      </c>
      <c r="E13" s="7" t="s">
        <v>28</v>
      </c>
      <c r="F13" s="8">
        <v>626364</v>
      </c>
      <c r="G13" s="9">
        <f t="shared" si="0"/>
        <v>7.9999808418108317E-2</v>
      </c>
      <c r="H13" s="8">
        <v>50109</v>
      </c>
      <c r="I13" s="29">
        <v>676473</v>
      </c>
      <c r="J13" s="10">
        <v>44943</v>
      </c>
      <c r="K13" s="60"/>
      <c r="L13" s="63"/>
    </row>
    <row r="14" spans="2:12" ht="19.5" customHeight="1" x14ac:dyDescent="0.25">
      <c r="B14" s="5">
        <v>44667</v>
      </c>
      <c r="C14" s="6" t="s">
        <v>8</v>
      </c>
      <c r="D14" s="6" t="s">
        <v>29</v>
      </c>
      <c r="E14" s="7" t="s">
        <v>30</v>
      </c>
      <c r="F14" s="8">
        <v>2700116</v>
      </c>
      <c r="G14" s="9">
        <f t="shared" si="0"/>
        <v>7.9999896300751522E-2</v>
      </c>
      <c r="H14" s="8">
        <v>216009</v>
      </c>
      <c r="I14" s="29">
        <v>2916125</v>
      </c>
      <c r="J14" s="10">
        <v>44943</v>
      </c>
      <c r="K14" s="60"/>
      <c r="L14" s="63"/>
    </row>
    <row r="15" spans="2:12" ht="19.5" customHeight="1" x14ac:dyDescent="0.25">
      <c r="B15" s="5">
        <v>44680</v>
      </c>
      <c r="C15" s="6" t="s">
        <v>8</v>
      </c>
      <c r="D15" s="6" t="s">
        <v>31</v>
      </c>
      <c r="E15" s="7" t="s">
        <v>32</v>
      </c>
      <c r="F15" s="8">
        <v>7269415</v>
      </c>
      <c r="G15" s="9">
        <f t="shared" si="0"/>
        <v>7.9999972487469762E-2</v>
      </c>
      <c r="H15" s="8">
        <v>581553</v>
      </c>
      <c r="I15" s="29">
        <v>7850968</v>
      </c>
      <c r="J15" s="10">
        <v>44943</v>
      </c>
      <c r="K15" s="60"/>
      <c r="L15" s="63"/>
    </row>
    <row r="16" spans="2:12" ht="19.5" customHeight="1" x14ac:dyDescent="0.25">
      <c r="B16" s="5">
        <v>44688</v>
      </c>
      <c r="C16" s="6" t="s">
        <v>8</v>
      </c>
      <c r="D16" s="6" t="s">
        <v>33</v>
      </c>
      <c r="E16" s="7" t="s">
        <v>34</v>
      </c>
      <c r="F16" s="8">
        <v>2450250</v>
      </c>
      <c r="G16" s="9">
        <f t="shared" si="0"/>
        <v>0.08</v>
      </c>
      <c r="H16" s="8">
        <v>196020</v>
      </c>
      <c r="I16" s="29">
        <v>2646270</v>
      </c>
      <c r="J16" s="10">
        <v>44943</v>
      </c>
      <c r="K16" s="60"/>
      <c r="L16" s="63"/>
    </row>
    <row r="17" spans="2:12" ht="19.5" customHeight="1" x14ac:dyDescent="0.25">
      <c r="B17" s="5">
        <v>44694</v>
      </c>
      <c r="C17" s="6" t="s">
        <v>8</v>
      </c>
      <c r="D17" s="6" t="s">
        <v>35</v>
      </c>
      <c r="E17" s="7" t="s">
        <v>36</v>
      </c>
      <c r="F17" s="8">
        <v>2886360</v>
      </c>
      <c r="G17" s="9">
        <f t="shared" si="0"/>
        <v>8.0000069291425877E-2</v>
      </c>
      <c r="H17" s="8">
        <v>230909</v>
      </c>
      <c r="I17" s="29">
        <v>3117269</v>
      </c>
      <c r="J17" s="10">
        <v>44943</v>
      </c>
      <c r="K17" s="60"/>
      <c r="L17" s="63"/>
    </row>
    <row r="18" spans="2:12" ht="19.5" customHeight="1" x14ac:dyDescent="0.25">
      <c r="B18" s="5">
        <v>44701</v>
      </c>
      <c r="C18" s="6" t="s">
        <v>8</v>
      </c>
      <c r="D18" s="6" t="s">
        <v>37</v>
      </c>
      <c r="E18" s="7" t="s">
        <v>38</v>
      </c>
      <c r="F18" s="8">
        <v>2256160</v>
      </c>
      <c r="G18" s="9">
        <f t="shared" si="0"/>
        <v>8.0000088646195303E-2</v>
      </c>
      <c r="H18" s="8">
        <v>180493</v>
      </c>
      <c r="I18" s="29">
        <v>2436653</v>
      </c>
      <c r="J18" s="10">
        <v>44943</v>
      </c>
      <c r="K18" s="60"/>
      <c r="L18" s="63"/>
    </row>
    <row r="19" spans="2:12" ht="19.5" customHeight="1" x14ac:dyDescent="0.25">
      <c r="B19" s="5">
        <v>44708</v>
      </c>
      <c r="C19" s="6" t="s">
        <v>8</v>
      </c>
      <c r="D19" s="6" t="s">
        <v>39</v>
      </c>
      <c r="E19" s="7" t="s">
        <v>40</v>
      </c>
      <c r="F19" s="8">
        <v>6119660</v>
      </c>
      <c r="G19" s="9">
        <f t="shared" si="0"/>
        <v>8.0000032681554201E-2</v>
      </c>
      <c r="H19" s="8">
        <v>489573</v>
      </c>
      <c r="I19" s="29">
        <v>6609233</v>
      </c>
      <c r="J19" s="10">
        <v>44943</v>
      </c>
      <c r="K19" s="60"/>
      <c r="L19" s="63"/>
    </row>
    <row r="20" spans="2:12" ht="19.5" customHeight="1" x14ac:dyDescent="0.25">
      <c r="B20" s="5">
        <v>44715</v>
      </c>
      <c r="C20" s="6" t="s">
        <v>8</v>
      </c>
      <c r="D20" s="6" t="s">
        <v>41</v>
      </c>
      <c r="E20" s="7" t="s">
        <v>42</v>
      </c>
      <c r="F20" s="8">
        <v>4453860</v>
      </c>
      <c r="G20" s="9">
        <f t="shared" si="0"/>
        <v>8.0000044904869033E-2</v>
      </c>
      <c r="H20" s="8">
        <v>356309</v>
      </c>
      <c r="I20" s="29">
        <v>4810169</v>
      </c>
      <c r="J20" s="10">
        <v>44943</v>
      </c>
      <c r="K20" s="60"/>
      <c r="L20" s="63"/>
    </row>
    <row r="21" spans="2:12" ht="19.5" customHeight="1" x14ac:dyDescent="0.25">
      <c r="B21" s="5">
        <v>44721</v>
      </c>
      <c r="C21" s="6" t="s">
        <v>8</v>
      </c>
      <c r="D21" s="6" t="s">
        <v>43</v>
      </c>
      <c r="E21" s="7" t="s">
        <v>44</v>
      </c>
      <c r="F21" s="8">
        <v>1565910</v>
      </c>
      <c r="G21" s="9">
        <f t="shared" si="0"/>
        <v>8.0000127721261124E-2</v>
      </c>
      <c r="H21" s="8">
        <v>125273</v>
      </c>
      <c r="I21" s="29">
        <v>1691183</v>
      </c>
      <c r="J21" s="10">
        <v>44943</v>
      </c>
      <c r="K21" s="60"/>
      <c r="L21" s="63"/>
    </row>
    <row r="22" spans="2:12" ht="19.5" customHeight="1" x14ac:dyDescent="0.25">
      <c r="B22" s="5">
        <v>44728</v>
      </c>
      <c r="C22" s="6" t="s">
        <v>8</v>
      </c>
      <c r="D22" s="6" t="s">
        <v>45</v>
      </c>
      <c r="E22" s="7" t="s">
        <v>46</v>
      </c>
      <c r="F22" s="8">
        <v>2601285</v>
      </c>
      <c r="G22" s="9">
        <f t="shared" si="0"/>
        <v>8.0000076885077959E-2</v>
      </c>
      <c r="H22" s="8">
        <v>208103</v>
      </c>
      <c r="I22" s="29">
        <v>2809388</v>
      </c>
      <c r="J22" s="10">
        <v>44943</v>
      </c>
      <c r="K22" s="60"/>
      <c r="L22" s="63"/>
    </row>
    <row r="23" spans="2:12" ht="19.5" customHeight="1" x14ac:dyDescent="0.25">
      <c r="B23" s="5">
        <v>44732</v>
      </c>
      <c r="C23" s="6" t="s">
        <v>8</v>
      </c>
      <c r="D23" s="6" t="s">
        <v>47</v>
      </c>
      <c r="E23" s="7" t="s">
        <v>48</v>
      </c>
      <c r="F23" s="8">
        <v>4053450</v>
      </c>
      <c r="G23" s="9">
        <f t="shared" si="0"/>
        <v>0.08</v>
      </c>
      <c r="H23" s="8">
        <v>324276</v>
      </c>
      <c r="I23" s="29">
        <v>4377726</v>
      </c>
      <c r="J23" s="10">
        <v>44943</v>
      </c>
      <c r="K23" s="60"/>
      <c r="L23" s="63"/>
    </row>
    <row r="24" spans="2:12" ht="19.5" customHeight="1" x14ac:dyDescent="0.25">
      <c r="B24" s="5">
        <v>44740</v>
      </c>
      <c r="C24" s="6" t="s">
        <v>8</v>
      </c>
      <c r="D24" s="6" t="s">
        <v>49</v>
      </c>
      <c r="E24" s="7" t="s">
        <v>50</v>
      </c>
      <c r="F24" s="8">
        <v>2778130</v>
      </c>
      <c r="G24" s="9">
        <f t="shared" si="0"/>
        <v>7.999985601825689E-2</v>
      </c>
      <c r="H24" s="8">
        <v>222250</v>
      </c>
      <c r="I24" s="29">
        <v>3000380</v>
      </c>
      <c r="J24" s="10">
        <v>44943</v>
      </c>
      <c r="K24" s="60"/>
      <c r="L24" s="63"/>
    </row>
    <row r="25" spans="2:12" ht="19.5" customHeight="1" x14ac:dyDescent="0.25">
      <c r="B25" s="5">
        <v>44749</v>
      </c>
      <c r="C25" s="6" t="s">
        <v>8</v>
      </c>
      <c r="D25" s="6" t="s">
        <v>51</v>
      </c>
      <c r="E25" s="7" t="s">
        <v>52</v>
      </c>
      <c r="F25" s="8">
        <v>4351870</v>
      </c>
      <c r="G25" s="9">
        <f t="shared" si="0"/>
        <v>8.000009191451031E-2</v>
      </c>
      <c r="H25" s="8">
        <v>348150</v>
      </c>
      <c r="I25" s="29">
        <v>4700020</v>
      </c>
      <c r="J25" s="10">
        <v>44943</v>
      </c>
      <c r="K25" s="60"/>
      <c r="L25" s="63"/>
    </row>
    <row r="26" spans="2:12" ht="19.5" customHeight="1" x14ac:dyDescent="0.25">
      <c r="B26" s="5">
        <v>44761</v>
      </c>
      <c r="C26" s="6" t="s">
        <v>8</v>
      </c>
      <c r="D26" s="6" t="s">
        <v>53</v>
      </c>
      <c r="E26" s="7" t="s">
        <v>54</v>
      </c>
      <c r="F26" s="8">
        <v>3242740</v>
      </c>
      <c r="G26" s="9">
        <f t="shared" si="0"/>
        <v>7.9999938323763231E-2</v>
      </c>
      <c r="H26" s="8">
        <v>259419</v>
      </c>
      <c r="I26" s="29">
        <v>3502159</v>
      </c>
      <c r="J26" s="10">
        <v>44943</v>
      </c>
      <c r="K26" s="60"/>
      <c r="L26" s="63"/>
    </row>
    <row r="27" spans="2:12" ht="19.5" customHeight="1" x14ac:dyDescent="0.25">
      <c r="B27" s="5">
        <v>44772</v>
      </c>
      <c r="C27" s="6" t="s">
        <v>8</v>
      </c>
      <c r="D27" s="6" t="s">
        <v>55</v>
      </c>
      <c r="E27" s="7" t="s">
        <v>56</v>
      </c>
      <c r="F27" s="8">
        <v>3089629</v>
      </c>
      <c r="G27" s="9">
        <f t="shared" si="0"/>
        <v>7.9999896427694075E-2</v>
      </c>
      <c r="H27" s="8">
        <v>247170</v>
      </c>
      <c r="I27" s="29">
        <v>3336799</v>
      </c>
      <c r="J27" s="10">
        <v>44943</v>
      </c>
      <c r="K27" s="60"/>
      <c r="L27" s="63"/>
    </row>
    <row r="28" spans="2:12" ht="19.5" customHeight="1" x14ac:dyDescent="0.25">
      <c r="B28" s="5">
        <v>44783</v>
      </c>
      <c r="C28" s="6" t="s">
        <v>8</v>
      </c>
      <c r="D28" s="6" t="s">
        <v>57</v>
      </c>
      <c r="E28" s="7" t="s">
        <v>58</v>
      </c>
      <c r="F28" s="8">
        <v>8719491</v>
      </c>
      <c r="G28" s="9">
        <f t="shared" si="0"/>
        <v>7.9999967888033832E-2</v>
      </c>
      <c r="H28" s="8">
        <v>697559</v>
      </c>
      <c r="I28" s="29">
        <v>9417050</v>
      </c>
      <c r="J28" s="10">
        <v>44943</v>
      </c>
      <c r="K28" s="60"/>
      <c r="L28" s="63"/>
    </row>
    <row r="29" spans="2:12" ht="19.5" customHeight="1" x14ac:dyDescent="0.25">
      <c r="B29" s="5">
        <v>44803</v>
      </c>
      <c r="C29" s="6" t="s">
        <v>8</v>
      </c>
      <c r="D29" s="6" t="s">
        <v>59</v>
      </c>
      <c r="E29" s="7" t="s">
        <v>60</v>
      </c>
      <c r="F29" s="8">
        <v>5351477</v>
      </c>
      <c r="G29" s="9">
        <f t="shared" si="0"/>
        <v>7.9999970101712101E-2</v>
      </c>
      <c r="H29" s="8">
        <v>428118</v>
      </c>
      <c r="I29" s="29">
        <v>5779595</v>
      </c>
      <c r="J29" s="10">
        <v>44943</v>
      </c>
      <c r="K29" s="60"/>
      <c r="L29" s="63"/>
    </row>
    <row r="30" spans="2:12" ht="19.5" customHeight="1" x14ac:dyDescent="0.25">
      <c r="B30" s="5">
        <v>44816</v>
      </c>
      <c r="C30" s="6" t="s">
        <v>8</v>
      </c>
      <c r="D30" s="6" t="s">
        <v>61</v>
      </c>
      <c r="E30" s="7" t="s">
        <v>62</v>
      </c>
      <c r="F30" s="8">
        <v>4923209</v>
      </c>
      <c r="G30" s="9">
        <f t="shared" si="0"/>
        <v>8.0000056873474196E-2</v>
      </c>
      <c r="H30" s="8">
        <v>393857</v>
      </c>
      <c r="I30" s="29">
        <v>5317066</v>
      </c>
      <c r="J30" s="10">
        <v>44943</v>
      </c>
      <c r="K30" s="60"/>
      <c r="L30" s="63"/>
    </row>
    <row r="31" spans="2:12" ht="19.5" customHeight="1" x14ac:dyDescent="0.25">
      <c r="B31" s="5">
        <v>44825</v>
      </c>
      <c r="C31" s="6" t="s">
        <v>8</v>
      </c>
      <c r="D31" s="6" t="s">
        <v>63</v>
      </c>
      <c r="E31" s="7" t="s">
        <v>64</v>
      </c>
      <c r="F31" s="8">
        <v>6342642</v>
      </c>
      <c r="G31" s="9">
        <f t="shared" si="0"/>
        <v>7.9999943241318053E-2</v>
      </c>
      <c r="H31" s="8">
        <v>507411</v>
      </c>
      <c r="I31" s="29">
        <v>6850053</v>
      </c>
      <c r="J31" s="10">
        <v>44943</v>
      </c>
      <c r="K31" s="60"/>
      <c r="L31" s="63"/>
    </row>
    <row r="32" spans="2:12" ht="19.5" customHeight="1" x14ac:dyDescent="0.25">
      <c r="B32" s="5">
        <v>44832</v>
      </c>
      <c r="C32" s="6" t="s">
        <v>8</v>
      </c>
      <c r="D32" s="6" t="s">
        <v>65</v>
      </c>
      <c r="E32" s="7" t="s">
        <v>66</v>
      </c>
      <c r="F32" s="8">
        <v>6200742</v>
      </c>
      <c r="G32" s="9">
        <f t="shared" si="0"/>
        <v>7.9999941942432054E-2</v>
      </c>
      <c r="H32" s="8">
        <v>496059</v>
      </c>
      <c r="I32" s="29">
        <v>6696801</v>
      </c>
      <c r="J32" s="10">
        <v>44943</v>
      </c>
      <c r="K32" s="60"/>
      <c r="L32" s="63"/>
    </row>
    <row r="33" spans="2:12" ht="19.5" customHeight="1" x14ac:dyDescent="0.25">
      <c r="B33" s="5">
        <v>44839</v>
      </c>
      <c r="C33" s="6" t="s">
        <v>8</v>
      </c>
      <c r="D33" s="6" t="s">
        <v>67</v>
      </c>
      <c r="E33" s="7" t="s">
        <v>68</v>
      </c>
      <c r="F33" s="8">
        <v>2424984</v>
      </c>
      <c r="G33" s="9">
        <f t="shared" si="0"/>
        <v>8.0000115464679361E-2</v>
      </c>
      <c r="H33" s="8">
        <v>193999</v>
      </c>
      <c r="I33" s="30">
        <v>2618983</v>
      </c>
      <c r="J33" s="10">
        <v>45077</v>
      </c>
      <c r="K33" s="58">
        <f>+SUM(I33:I37)</f>
        <v>5217774</v>
      </c>
      <c r="L33" s="61"/>
    </row>
    <row r="34" spans="2:12" ht="19.5" customHeight="1" x14ac:dyDescent="0.25">
      <c r="B34" s="5">
        <v>44855</v>
      </c>
      <c r="C34" s="6" t="s">
        <v>8</v>
      </c>
      <c r="D34" s="6" t="s">
        <v>69</v>
      </c>
      <c r="E34" s="7" t="s">
        <v>70</v>
      </c>
      <c r="F34" s="8">
        <v>4079245</v>
      </c>
      <c r="G34" s="9">
        <f t="shared" si="0"/>
        <v>8.0000098057361108E-2</v>
      </c>
      <c r="H34" s="8">
        <v>326340</v>
      </c>
      <c r="I34" s="30">
        <v>4405585</v>
      </c>
      <c r="J34" s="10">
        <v>45077</v>
      </c>
      <c r="K34" s="61"/>
      <c r="L34" s="61"/>
    </row>
    <row r="35" spans="2:12" ht="19.5" customHeight="1" x14ac:dyDescent="0.25">
      <c r="B35" s="11">
        <v>44883</v>
      </c>
      <c r="C35" s="12" t="s">
        <v>8</v>
      </c>
      <c r="D35" s="12" t="s">
        <v>87</v>
      </c>
      <c r="E35" s="13"/>
      <c r="F35" s="14">
        <v>-384236</v>
      </c>
      <c r="G35" s="9">
        <f>+H35/F35</f>
        <v>8.0000312308060664E-2</v>
      </c>
      <c r="H35" s="14">
        <v>-30739</v>
      </c>
      <c r="I35" s="31">
        <v>-414975</v>
      </c>
      <c r="J35" s="10">
        <v>45077</v>
      </c>
      <c r="K35" s="61"/>
      <c r="L35" s="61"/>
    </row>
    <row r="36" spans="2:12" ht="19.5" customHeight="1" x14ac:dyDescent="0.25">
      <c r="B36" s="11">
        <v>44847</v>
      </c>
      <c r="C36" s="12" t="s">
        <v>8</v>
      </c>
      <c r="D36" s="12" t="s">
        <v>88</v>
      </c>
      <c r="E36" s="13"/>
      <c r="F36" s="14">
        <v>-587097</v>
      </c>
      <c r="G36" s="9">
        <f>+H36/F36</f>
        <v>8.0000408791051567E-2</v>
      </c>
      <c r="H36" s="14">
        <v>-46968</v>
      </c>
      <c r="I36" s="31">
        <v>-634065</v>
      </c>
      <c r="J36" s="10">
        <v>45077</v>
      </c>
      <c r="K36" s="61"/>
      <c r="L36" s="61"/>
    </row>
    <row r="37" spans="2:12" ht="19.5" customHeight="1" x14ac:dyDescent="0.25">
      <c r="B37" s="11">
        <v>44835</v>
      </c>
      <c r="C37" s="12" t="s">
        <v>8</v>
      </c>
      <c r="D37" s="12" t="s">
        <v>88</v>
      </c>
      <c r="E37" s="13"/>
      <c r="F37" s="14">
        <v>-701623</v>
      </c>
      <c r="G37" s="9">
        <f>+H37/F37</f>
        <v>8.0001653309540885E-2</v>
      </c>
      <c r="H37" s="14">
        <v>-56131</v>
      </c>
      <c r="I37" s="32">
        <f>+H37+F37</f>
        <v>-757754</v>
      </c>
      <c r="J37" s="10">
        <v>45077</v>
      </c>
      <c r="K37" s="61"/>
      <c r="L37" s="61"/>
    </row>
    <row r="38" spans="2:12" ht="19.5" customHeight="1" x14ac:dyDescent="0.25">
      <c r="B38" s="5">
        <v>44867</v>
      </c>
      <c r="C38" s="6" t="s">
        <v>8</v>
      </c>
      <c r="D38" s="6" t="s">
        <v>71</v>
      </c>
      <c r="E38" s="7" t="s">
        <v>72</v>
      </c>
      <c r="F38" s="8">
        <v>4433037</v>
      </c>
      <c r="G38" s="9">
        <f t="shared" si="0"/>
        <v>8.0000009023159513E-2</v>
      </c>
      <c r="H38" s="8">
        <v>354643</v>
      </c>
      <c r="I38" s="33">
        <v>4787680</v>
      </c>
      <c r="J38" s="10">
        <v>45082</v>
      </c>
      <c r="K38" s="58">
        <v>47725598</v>
      </c>
      <c r="L38" s="61"/>
    </row>
    <row r="39" spans="2:12" ht="19.5" customHeight="1" x14ac:dyDescent="0.25">
      <c r="B39" s="5">
        <v>44875</v>
      </c>
      <c r="C39" s="6" t="s">
        <v>8</v>
      </c>
      <c r="D39" s="6" t="s">
        <v>73</v>
      </c>
      <c r="E39" s="7" t="s">
        <v>74</v>
      </c>
      <c r="F39" s="8">
        <v>3810419</v>
      </c>
      <c r="G39" s="9">
        <f t="shared" si="0"/>
        <v>8.0000125970398531E-2</v>
      </c>
      <c r="H39" s="8">
        <v>304834</v>
      </c>
      <c r="I39" s="33">
        <v>4115253</v>
      </c>
      <c r="J39" s="10">
        <v>45082</v>
      </c>
      <c r="K39" s="58"/>
      <c r="L39" s="61"/>
    </row>
    <row r="40" spans="2:12" ht="19.5" customHeight="1" x14ac:dyDescent="0.25">
      <c r="B40" s="5">
        <v>44889</v>
      </c>
      <c r="C40" s="6" t="s">
        <v>8</v>
      </c>
      <c r="D40" s="6" t="s">
        <v>75</v>
      </c>
      <c r="E40" s="7" t="s">
        <v>76</v>
      </c>
      <c r="F40" s="8">
        <v>3131836</v>
      </c>
      <c r="G40" s="9">
        <f t="shared" si="0"/>
        <v>8.000003831618259E-2</v>
      </c>
      <c r="H40" s="8">
        <v>250547</v>
      </c>
      <c r="I40" s="33">
        <v>3382383</v>
      </c>
      <c r="J40" s="10">
        <v>45082</v>
      </c>
      <c r="K40" s="58"/>
      <c r="L40" s="61"/>
    </row>
    <row r="41" spans="2:12" ht="19.5" customHeight="1" x14ac:dyDescent="0.25">
      <c r="B41" s="5">
        <v>44889</v>
      </c>
      <c r="C41" s="6" t="s">
        <v>8</v>
      </c>
      <c r="D41" s="6" t="s">
        <v>77</v>
      </c>
      <c r="E41" s="7" t="s">
        <v>78</v>
      </c>
      <c r="F41" s="8">
        <v>3667247</v>
      </c>
      <c r="G41" s="9">
        <f t="shared" si="0"/>
        <v>8.0000065444187418E-2</v>
      </c>
      <c r="H41" s="8">
        <v>293380</v>
      </c>
      <c r="I41" s="33">
        <v>3960627</v>
      </c>
      <c r="J41" s="10">
        <v>45082</v>
      </c>
      <c r="K41" s="58"/>
      <c r="L41" s="61"/>
    </row>
    <row r="42" spans="2:12" ht="19.5" customHeight="1" x14ac:dyDescent="0.25">
      <c r="B42" s="5">
        <v>44905</v>
      </c>
      <c r="C42" s="6" t="s">
        <v>8</v>
      </c>
      <c r="D42" s="6" t="s">
        <v>79</v>
      </c>
      <c r="E42" s="7" t="s">
        <v>80</v>
      </c>
      <c r="F42" s="8">
        <v>3847720</v>
      </c>
      <c r="G42" s="9">
        <f t="shared" si="0"/>
        <v>8.0000103957668434E-2</v>
      </c>
      <c r="H42" s="8">
        <v>307818</v>
      </c>
      <c r="I42" s="33">
        <v>4155538</v>
      </c>
      <c r="J42" s="10">
        <v>45082</v>
      </c>
      <c r="K42" s="58"/>
      <c r="L42" s="61"/>
    </row>
    <row r="43" spans="2:12" ht="19.5" customHeight="1" x14ac:dyDescent="0.25">
      <c r="B43" s="5">
        <v>44915</v>
      </c>
      <c r="C43" s="6" t="s">
        <v>8</v>
      </c>
      <c r="D43" s="6" t="s">
        <v>81</v>
      </c>
      <c r="E43" s="7" t="s">
        <v>82</v>
      </c>
      <c r="F43" s="8">
        <v>3860890</v>
      </c>
      <c r="G43" s="9">
        <f t="shared" si="0"/>
        <v>7.9999948198472379E-2</v>
      </c>
      <c r="H43" s="8">
        <v>308871</v>
      </c>
      <c r="I43" s="33">
        <v>4169761</v>
      </c>
      <c r="J43" s="10">
        <v>45082</v>
      </c>
      <c r="K43" s="58"/>
      <c r="L43" s="61"/>
    </row>
    <row r="44" spans="2:12" ht="19.5" customHeight="1" x14ac:dyDescent="0.25">
      <c r="B44" s="5">
        <v>44921</v>
      </c>
      <c r="C44" s="6" t="s">
        <v>8</v>
      </c>
      <c r="D44" s="6" t="s">
        <v>83</v>
      </c>
      <c r="E44" s="7" t="s">
        <v>84</v>
      </c>
      <c r="F44" s="8">
        <v>3131836</v>
      </c>
      <c r="G44" s="9">
        <f t="shared" si="0"/>
        <v>8.000003831618259E-2</v>
      </c>
      <c r="H44" s="8">
        <v>250547</v>
      </c>
      <c r="I44" s="33">
        <v>3382383</v>
      </c>
      <c r="J44" s="10">
        <v>45082</v>
      </c>
      <c r="K44" s="58"/>
      <c r="L44" s="61"/>
    </row>
    <row r="45" spans="2:12" ht="19.5" customHeight="1" x14ac:dyDescent="0.25">
      <c r="B45" s="5">
        <v>44924</v>
      </c>
      <c r="C45" s="6" t="s">
        <v>8</v>
      </c>
      <c r="D45" s="6" t="s">
        <v>85</v>
      </c>
      <c r="E45" s="7" t="s">
        <v>86</v>
      </c>
      <c r="F45" s="8">
        <v>4009473</v>
      </c>
      <c r="G45" s="9">
        <f t="shared" si="0"/>
        <v>8.0000039905493814E-2</v>
      </c>
      <c r="H45" s="8">
        <v>320758</v>
      </c>
      <c r="I45" s="33">
        <v>4330231</v>
      </c>
      <c r="J45" s="10">
        <v>45082</v>
      </c>
      <c r="K45" s="58"/>
      <c r="L45" s="61"/>
    </row>
    <row r="46" spans="2:12" ht="19.5" customHeight="1" x14ac:dyDescent="0.25">
      <c r="B46" s="15">
        <v>44942</v>
      </c>
      <c r="C46" s="16" t="s">
        <v>8</v>
      </c>
      <c r="D46" s="16" t="s">
        <v>89</v>
      </c>
      <c r="E46" s="17" t="s">
        <v>90</v>
      </c>
      <c r="F46" s="18">
        <v>3030519</v>
      </c>
      <c r="G46" s="9">
        <f t="shared" si="0"/>
        <v>0.10000003299764826</v>
      </c>
      <c r="H46" s="18">
        <v>303052</v>
      </c>
      <c r="I46" s="34">
        <v>3333571</v>
      </c>
      <c r="J46" s="10">
        <v>45082</v>
      </c>
      <c r="K46" s="58"/>
      <c r="L46" s="61"/>
    </row>
    <row r="47" spans="2:12" ht="19.5" customHeight="1" x14ac:dyDescent="0.25">
      <c r="B47" s="15">
        <v>44964</v>
      </c>
      <c r="C47" s="16" t="s">
        <v>8</v>
      </c>
      <c r="D47" s="16" t="s">
        <v>91</v>
      </c>
      <c r="E47" s="17" t="s">
        <v>92</v>
      </c>
      <c r="F47" s="18">
        <v>5037977</v>
      </c>
      <c r="G47" s="9">
        <f t="shared" si="0"/>
        <v>0.10000005954771131</v>
      </c>
      <c r="H47" s="18">
        <v>503798</v>
      </c>
      <c r="I47" s="34">
        <v>5541775</v>
      </c>
      <c r="J47" s="10">
        <v>45082</v>
      </c>
      <c r="K47" s="58"/>
      <c r="L47" s="61"/>
    </row>
    <row r="48" spans="2:12" ht="19.5" customHeight="1" x14ac:dyDescent="0.25">
      <c r="B48" s="15">
        <v>44971</v>
      </c>
      <c r="C48" s="16" t="s">
        <v>8</v>
      </c>
      <c r="D48" s="16" t="s">
        <v>88</v>
      </c>
      <c r="E48" s="17" t="s">
        <v>93</v>
      </c>
      <c r="F48" s="18">
        <v>-244200</v>
      </c>
      <c r="G48" s="9">
        <f t="shared" si="0"/>
        <v>0.1</v>
      </c>
      <c r="H48" s="18">
        <v>-24420</v>
      </c>
      <c r="I48" s="34">
        <v>-268620</v>
      </c>
      <c r="J48" s="10">
        <v>45082</v>
      </c>
      <c r="K48" s="58"/>
      <c r="L48" s="61"/>
    </row>
    <row r="49" spans="2:12" ht="19.5" customHeight="1" x14ac:dyDescent="0.25">
      <c r="B49" s="15">
        <v>44980</v>
      </c>
      <c r="C49" s="16" t="s">
        <v>8</v>
      </c>
      <c r="D49" s="16" t="s">
        <v>94</v>
      </c>
      <c r="E49" s="17" t="s">
        <v>95</v>
      </c>
      <c r="F49" s="18">
        <v>4503132</v>
      </c>
      <c r="G49" s="9">
        <f t="shared" si="0"/>
        <v>9.9999955586467376E-2</v>
      </c>
      <c r="H49" s="18">
        <v>450313</v>
      </c>
      <c r="I49" s="34">
        <v>4953445</v>
      </c>
      <c r="J49" s="10">
        <v>45082</v>
      </c>
      <c r="K49" s="58"/>
      <c r="L49" s="61"/>
    </row>
    <row r="50" spans="2:12" ht="19.5" customHeight="1" x14ac:dyDescent="0.25">
      <c r="B50" s="15">
        <v>44984</v>
      </c>
      <c r="C50" s="16" t="s">
        <v>8</v>
      </c>
      <c r="D50" s="16" t="s">
        <v>96</v>
      </c>
      <c r="E50" s="17" t="s">
        <v>97</v>
      </c>
      <c r="F50" s="18">
        <v>2087890</v>
      </c>
      <c r="G50" s="9">
        <f t="shared" si="0"/>
        <v>0.1</v>
      </c>
      <c r="H50" s="18">
        <v>208789</v>
      </c>
      <c r="I50" s="34">
        <v>2296679</v>
      </c>
      <c r="J50" s="10">
        <v>45082</v>
      </c>
      <c r="K50" s="58"/>
      <c r="L50" s="61"/>
    </row>
    <row r="51" spans="2:12" ht="19.5" customHeight="1" x14ac:dyDescent="0.25">
      <c r="B51" s="15">
        <v>45035</v>
      </c>
      <c r="C51" s="16" t="s">
        <v>8</v>
      </c>
      <c r="D51" s="16" t="s">
        <v>88</v>
      </c>
      <c r="E51" s="17" t="s">
        <v>106</v>
      </c>
      <c r="F51" s="18">
        <v>-377368</v>
      </c>
      <c r="G51" s="9">
        <f>+H51/F51</f>
        <v>0.10000052998664434</v>
      </c>
      <c r="H51" s="18">
        <v>-37737</v>
      </c>
      <c r="I51" s="34">
        <v>-415105</v>
      </c>
      <c r="J51" s="10">
        <v>45082</v>
      </c>
      <c r="K51" s="58"/>
      <c r="L51" s="61"/>
    </row>
    <row r="52" spans="2:12" ht="19.5" customHeight="1" x14ac:dyDescent="0.25">
      <c r="B52" s="15">
        <v>45002</v>
      </c>
      <c r="C52" s="16" t="s">
        <v>8</v>
      </c>
      <c r="D52" s="16" t="s">
        <v>98</v>
      </c>
      <c r="E52" s="17" t="s">
        <v>99</v>
      </c>
      <c r="F52" s="18">
        <v>5537895</v>
      </c>
      <c r="G52" s="9">
        <f t="shared" si="0"/>
        <v>0.10000009028701339</v>
      </c>
      <c r="H52" s="18">
        <v>553790</v>
      </c>
      <c r="I52" s="35">
        <v>6091685</v>
      </c>
      <c r="J52" s="10">
        <v>45117</v>
      </c>
      <c r="K52" s="58">
        <f>+SUM(I52:I56)</f>
        <v>24342737</v>
      </c>
      <c r="L52" s="61"/>
    </row>
    <row r="53" spans="2:12" ht="19.5" customHeight="1" x14ac:dyDescent="0.25">
      <c r="B53" s="15">
        <v>45012</v>
      </c>
      <c r="C53" s="16" t="s">
        <v>8</v>
      </c>
      <c r="D53" s="16" t="s">
        <v>100</v>
      </c>
      <c r="E53" s="17" t="s">
        <v>101</v>
      </c>
      <c r="F53" s="18">
        <v>3044260</v>
      </c>
      <c r="G53" s="9">
        <f t="shared" si="0"/>
        <v>0.1</v>
      </c>
      <c r="H53" s="18">
        <v>304426</v>
      </c>
      <c r="I53" s="35">
        <v>3348686</v>
      </c>
      <c r="J53" s="10">
        <v>45117</v>
      </c>
      <c r="K53" s="61"/>
      <c r="L53" s="61"/>
    </row>
    <row r="54" spans="2:12" ht="19.5" customHeight="1" x14ac:dyDescent="0.25">
      <c r="B54" s="15">
        <v>45021</v>
      </c>
      <c r="C54" s="16" t="s">
        <v>8</v>
      </c>
      <c r="D54" s="16" t="s">
        <v>8</v>
      </c>
      <c r="E54" s="17" t="s">
        <v>102</v>
      </c>
      <c r="F54" s="18">
        <v>6629216</v>
      </c>
      <c r="G54" s="9">
        <f t="shared" si="0"/>
        <v>0.10000006033896014</v>
      </c>
      <c r="H54" s="18">
        <v>662922</v>
      </c>
      <c r="I54" s="35">
        <v>7292138</v>
      </c>
      <c r="J54" s="10">
        <v>45117</v>
      </c>
      <c r="K54" s="61"/>
      <c r="L54" s="61"/>
    </row>
    <row r="55" spans="2:12" ht="19.5" customHeight="1" x14ac:dyDescent="0.25">
      <c r="B55" s="15">
        <v>45035</v>
      </c>
      <c r="C55" s="16" t="s">
        <v>8</v>
      </c>
      <c r="D55" s="16" t="s">
        <v>8</v>
      </c>
      <c r="E55" s="17" t="s">
        <v>103</v>
      </c>
      <c r="F55" s="18">
        <v>4367364</v>
      </c>
      <c r="G55" s="9">
        <f t="shared" si="0"/>
        <v>9.9999908411572747E-2</v>
      </c>
      <c r="H55" s="18">
        <v>436736</v>
      </c>
      <c r="I55" s="35">
        <v>4804100</v>
      </c>
      <c r="J55" s="10">
        <v>45117</v>
      </c>
      <c r="K55" s="61"/>
      <c r="L55" s="61"/>
    </row>
    <row r="56" spans="2:12" ht="19.5" customHeight="1" x14ac:dyDescent="0.25">
      <c r="B56" s="15">
        <v>45043</v>
      </c>
      <c r="C56" s="16" t="s">
        <v>8</v>
      </c>
      <c r="D56" s="16" t="s">
        <v>8</v>
      </c>
      <c r="E56" s="17" t="s">
        <v>104</v>
      </c>
      <c r="F56" s="18">
        <v>2551025</v>
      </c>
      <c r="G56" s="9">
        <f t="shared" si="0"/>
        <v>0.1000001959996472</v>
      </c>
      <c r="H56" s="18">
        <v>255103</v>
      </c>
      <c r="I56" s="35">
        <v>2806128</v>
      </c>
      <c r="J56" s="10">
        <v>45117</v>
      </c>
      <c r="K56" s="61"/>
      <c r="L56" s="61"/>
    </row>
    <row r="57" spans="2:12" ht="19.5" customHeight="1" x14ac:dyDescent="0.25">
      <c r="B57" s="15">
        <v>45062</v>
      </c>
      <c r="C57" s="16" t="s">
        <v>8</v>
      </c>
      <c r="D57" s="16" t="s">
        <v>8</v>
      </c>
      <c r="E57" s="17" t="s">
        <v>105</v>
      </c>
      <c r="F57" s="18">
        <v>5744839</v>
      </c>
      <c r="G57" s="9">
        <f t="shared" si="0"/>
        <v>0.1000000174069282</v>
      </c>
      <c r="H57" s="18">
        <v>574484</v>
      </c>
      <c r="I57" s="19">
        <v>6319323</v>
      </c>
      <c r="J57" s="20"/>
      <c r="K57" s="20"/>
      <c r="L57" s="20"/>
    </row>
    <row r="58" spans="2:12" ht="19.5" customHeight="1" x14ac:dyDescent="0.25">
      <c r="B58" s="15">
        <v>45077</v>
      </c>
      <c r="C58" s="16" t="s">
        <v>8</v>
      </c>
      <c r="D58" s="16" t="s">
        <v>107</v>
      </c>
      <c r="E58" s="17" t="s">
        <v>108</v>
      </c>
      <c r="F58" s="18">
        <v>4656152</v>
      </c>
      <c r="G58" s="9">
        <f t="shared" si="0"/>
        <v>9.999995704607581E-2</v>
      </c>
      <c r="H58" s="18">
        <v>465615</v>
      </c>
      <c r="I58" s="19">
        <v>5121767</v>
      </c>
      <c r="J58" s="20"/>
      <c r="K58" s="20"/>
      <c r="L58" s="20"/>
    </row>
    <row r="59" spans="2:12" ht="19.5" customHeight="1" x14ac:dyDescent="0.25">
      <c r="B59" s="15">
        <v>45090</v>
      </c>
      <c r="C59" s="16" t="s">
        <v>8</v>
      </c>
      <c r="D59" s="16" t="s">
        <v>109</v>
      </c>
      <c r="E59" s="17" t="s">
        <v>110</v>
      </c>
      <c r="F59" s="18">
        <v>3554230</v>
      </c>
      <c r="G59" s="9">
        <f t="shared" si="0"/>
        <v>0.1</v>
      </c>
      <c r="H59" s="18">
        <v>355423</v>
      </c>
      <c r="I59" s="19">
        <v>3909653</v>
      </c>
      <c r="J59" s="20"/>
      <c r="K59" s="20"/>
      <c r="L59" s="20"/>
    </row>
    <row r="60" spans="2:12" ht="19.5" customHeight="1" x14ac:dyDescent="0.25">
      <c r="B60" s="15">
        <v>45092</v>
      </c>
      <c r="C60" s="16" t="s">
        <v>8</v>
      </c>
      <c r="D60" s="16" t="s">
        <v>88</v>
      </c>
      <c r="E60" s="17" t="s">
        <v>111</v>
      </c>
      <c r="F60" s="18">
        <v>-353488</v>
      </c>
      <c r="G60" s="9">
        <f t="shared" si="0"/>
        <v>0.10000056579006926</v>
      </c>
      <c r="H60" s="18">
        <v>-35349</v>
      </c>
      <c r="I60" s="19">
        <v>-388837</v>
      </c>
      <c r="J60" s="20"/>
      <c r="K60" s="20"/>
      <c r="L60" s="20"/>
    </row>
    <row r="61" spans="2:12" ht="19.5" customHeight="1" x14ac:dyDescent="0.25">
      <c r="B61" s="15">
        <v>45092</v>
      </c>
      <c r="C61" s="16" t="s">
        <v>8</v>
      </c>
      <c r="D61" s="16" t="s">
        <v>88</v>
      </c>
      <c r="E61" s="17" t="s">
        <v>112</v>
      </c>
      <c r="F61" s="18">
        <v>-800974</v>
      </c>
      <c r="G61" s="9">
        <f t="shared" si="0"/>
        <v>9.9999500608009745E-2</v>
      </c>
      <c r="H61" s="18">
        <v>-80097</v>
      </c>
      <c r="I61" s="19">
        <v>-881071</v>
      </c>
      <c r="J61" s="20"/>
      <c r="K61" s="20"/>
      <c r="L61" s="20"/>
    </row>
    <row r="62" spans="2:12" ht="19.5" customHeight="1" x14ac:dyDescent="0.25">
      <c r="B62" s="15">
        <v>45104</v>
      </c>
      <c r="C62" s="16" t="s">
        <v>8</v>
      </c>
      <c r="D62" s="16" t="s">
        <v>109</v>
      </c>
      <c r="E62" s="17" t="s">
        <v>113</v>
      </c>
      <c r="F62" s="18">
        <v>4290420</v>
      </c>
      <c r="G62" s="9">
        <f>+H62/F62</f>
        <v>0.1</v>
      </c>
      <c r="H62" s="18">
        <v>429042</v>
      </c>
      <c r="I62" s="19">
        <v>4719462</v>
      </c>
      <c r="J62" s="20"/>
      <c r="K62" s="20"/>
      <c r="L62" s="20"/>
    </row>
    <row r="63" spans="2:12" ht="19.5" customHeight="1" x14ac:dyDescent="0.25">
      <c r="B63" s="21">
        <v>45122</v>
      </c>
      <c r="C63" s="16" t="s">
        <v>8</v>
      </c>
      <c r="D63" s="16" t="s">
        <v>8</v>
      </c>
      <c r="E63" s="17" t="s">
        <v>114</v>
      </c>
      <c r="F63" s="18">
        <v>4676148</v>
      </c>
      <c r="G63" s="22" t="s">
        <v>115</v>
      </c>
      <c r="H63" s="18">
        <v>374092</v>
      </c>
      <c r="I63" s="18">
        <v>5050240</v>
      </c>
      <c r="J63" s="20"/>
      <c r="K63" s="20"/>
      <c r="L63" s="20"/>
    </row>
    <row r="64" spans="2:12" ht="19.5" customHeight="1" x14ac:dyDescent="0.25">
      <c r="B64" s="21">
        <v>45135</v>
      </c>
      <c r="C64" s="16" t="s">
        <v>8</v>
      </c>
      <c r="D64" s="16" t="s">
        <v>109</v>
      </c>
      <c r="E64" s="17" t="s">
        <v>116</v>
      </c>
      <c r="F64" s="18">
        <v>4015370</v>
      </c>
      <c r="G64" s="22" t="s">
        <v>115</v>
      </c>
      <c r="H64" s="18">
        <v>321230</v>
      </c>
      <c r="I64" s="18">
        <v>4336600</v>
      </c>
      <c r="J64" s="20"/>
      <c r="K64" s="20"/>
      <c r="L64" s="20"/>
    </row>
    <row r="65" spans="2:12" ht="19.5" customHeight="1" x14ac:dyDescent="0.25">
      <c r="B65" s="23">
        <v>45138</v>
      </c>
      <c r="C65" s="24" t="s">
        <v>8</v>
      </c>
      <c r="D65" s="25" t="s">
        <v>117</v>
      </c>
      <c r="E65" s="26" t="s">
        <v>118</v>
      </c>
      <c r="F65" s="25">
        <v>-1059997</v>
      </c>
      <c r="G65" s="27">
        <v>0.1</v>
      </c>
      <c r="H65" s="25">
        <v>-106000</v>
      </c>
      <c r="I65" s="25">
        <v>-1165997</v>
      </c>
      <c r="J65" s="20"/>
      <c r="K65" s="20"/>
      <c r="L65" s="20"/>
    </row>
  </sheetData>
  <autoFilter ref="A3:K65" xr:uid="{C1D9DBAA-5E1B-4BF8-A6B2-54818C84698D}"/>
  <mergeCells count="12">
    <mergeCell ref="K52:K56"/>
    <mergeCell ref="L4:L10"/>
    <mergeCell ref="L11:L32"/>
    <mergeCell ref="L33:L37"/>
    <mergeCell ref="L38:L51"/>
    <mergeCell ref="L52:L56"/>
    <mergeCell ref="B1:I1"/>
    <mergeCell ref="K4:K10"/>
    <mergeCell ref="K11:K32"/>
    <mergeCell ref="K33:K37"/>
    <mergeCell ref="K38:K51"/>
    <mergeCell ref="B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F0F4-508A-4E66-AAC4-7D903FF8E26F}">
  <sheetPr>
    <pageSetUpPr fitToPage="1"/>
  </sheetPr>
  <dimension ref="A1:P30"/>
  <sheetViews>
    <sheetView tabSelected="1" view="pageBreakPreview" topLeftCell="A25" zoomScale="60" zoomScaleNormal="100" workbookViewId="0">
      <selection activeCell="D25" sqref="D25"/>
    </sheetView>
  </sheetViews>
  <sheetFormatPr defaultRowHeight="15" x14ac:dyDescent="0.25"/>
  <cols>
    <col min="1" max="1" width="16.28515625" style="1" customWidth="1"/>
    <col min="2" max="2" width="30.140625" style="52" customWidth="1"/>
    <col min="3" max="3" width="34.5703125" customWidth="1"/>
    <col min="4" max="4" width="15.5703125" style="1" customWidth="1"/>
    <col min="5" max="5" width="17.42578125" customWidth="1"/>
    <col min="6" max="6" width="17" customWidth="1"/>
    <col min="7" max="7" width="16.85546875" customWidth="1"/>
  </cols>
  <sheetData>
    <row r="1" spans="1:16" ht="26.25" customHeight="1" x14ac:dyDescent="0.25">
      <c r="A1" s="78" t="s">
        <v>122</v>
      </c>
      <c r="B1" s="78"/>
      <c r="C1" s="78"/>
      <c r="D1" s="78"/>
      <c r="E1" s="78"/>
      <c r="F1" s="78"/>
      <c r="G1" s="78"/>
    </row>
    <row r="2" spans="1:16" ht="26.25" customHeight="1" x14ac:dyDescent="0.25">
      <c r="A2" s="77" t="s">
        <v>136</v>
      </c>
      <c r="B2" s="77"/>
      <c r="C2" s="77"/>
      <c r="D2" s="77"/>
      <c r="E2" s="77"/>
      <c r="F2" s="77"/>
      <c r="G2" s="77"/>
    </row>
    <row r="3" spans="1:16" ht="52.5" customHeight="1" x14ac:dyDescent="0.25">
      <c r="A3" s="74" t="s">
        <v>0</v>
      </c>
      <c r="B3" s="75" t="s">
        <v>1</v>
      </c>
      <c r="C3" s="75" t="s">
        <v>2</v>
      </c>
      <c r="D3" s="75" t="s">
        <v>3</v>
      </c>
      <c r="E3" s="76" t="s">
        <v>4</v>
      </c>
      <c r="F3" s="76" t="s">
        <v>6</v>
      </c>
      <c r="G3" s="76" t="s">
        <v>7</v>
      </c>
    </row>
    <row r="4" spans="1:16" ht="38.25" customHeight="1" x14ac:dyDescent="0.25">
      <c r="A4" s="37">
        <v>45062</v>
      </c>
      <c r="B4" s="47" t="s">
        <v>8</v>
      </c>
      <c r="C4" s="38" t="s">
        <v>134</v>
      </c>
      <c r="D4" s="67" t="s">
        <v>105</v>
      </c>
      <c r="E4" s="68">
        <v>5744839</v>
      </c>
      <c r="F4" s="68">
        <v>574484</v>
      </c>
      <c r="G4" s="69">
        <v>6319323</v>
      </c>
    </row>
    <row r="5" spans="1:16" ht="38.25" customHeight="1" x14ac:dyDescent="0.25">
      <c r="A5" s="37">
        <v>45077</v>
      </c>
      <c r="B5" s="47" t="s">
        <v>8</v>
      </c>
      <c r="C5" s="38" t="s">
        <v>132</v>
      </c>
      <c r="D5" s="67" t="s">
        <v>108</v>
      </c>
      <c r="E5" s="68">
        <v>4656152</v>
      </c>
      <c r="F5" s="68">
        <v>465615</v>
      </c>
      <c r="G5" s="69">
        <v>5121767</v>
      </c>
    </row>
    <row r="6" spans="1:16" ht="38.25" customHeight="1" x14ac:dyDescent="0.25">
      <c r="A6" s="37">
        <v>45090</v>
      </c>
      <c r="B6" s="47" t="s">
        <v>8</v>
      </c>
      <c r="C6" s="38" t="s">
        <v>109</v>
      </c>
      <c r="D6" s="67" t="s">
        <v>110</v>
      </c>
      <c r="E6" s="68">
        <v>3554230</v>
      </c>
      <c r="F6" s="68">
        <v>355423</v>
      </c>
      <c r="G6" s="69">
        <v>3909653</v>
      </c>
    </row>
    <row r="7" spans="1:16" ht="38.25" customHeight="1" x14ac:dyDescent="0.25">
      <c r="A7" s="37">
        <v>45092</v>
      </c>
      <c r="B7" s="47" t="s">
        <v>8</v>
      </c>
      <c r="C7" s="38" t="s">
        <v>88</v>
      </c>
      <c r="D7" s="67" t="s">
        <v>111</v>
      </c>
      <c r="E7" s="68">
        <v>-353488</v>
      </c>
      <c r="F7" s="68">
        <v>-35349</v>
      </c>
      <c r="G7" s="69">
        <v>-388837</v>
      </c>
    </row>
    <row r="8" spans="1:16" ht="38.25" customHeight="1" x14ac:dyDescent="0.25">
      <c r="A8" s="37">
        <v>45092</v>
      </c>
      <c r="B8" s="47" t="s">
        <v>8</v>
      </c>
      <c r="C8" s="38" t="s">
        <v>88</v>
      </c>
      <c r="D8" s="67" t="s">
        <v>112</v>
      </c>
      <c r="E8" s="68">
        <v>-800974</v>
      </c>
      <c r="F8" s="68">
        <v>-80097</v>
      </c>
      <c r="G8" s="69">
        <v>-881071</v>
      </c>
    </row>
    <row r="9" spans="1:16" ht="38.25" customHeight="1" x14ac:dyDescent="0.25">
      <c r="A9" s="37">
        <v>45104</v>
      </c>
      <c r="B9" s="47" t="s">
        <v>8</v>
      </c>
      <c r="C9" s="38" t="s">
        <v>109</v>
      </c>
      <c r="D9" s="67" t="s">
        <v>113</v>
      </c>
      <c r="E9" s="68">
        <v>4290420</v>
      </c>
      <c r="F9" s="68">
        <v>429042</v>
      </c>
      <c r="G9" s="69">
        <v>4719462</v>
      </c>
    </row>
    <row r="10" spans="1:16" ht="38.25" customHeight="1" x14ac:dyDescent="0.25">
      <c r="A10" s="37">
        <v>45122</v>
      </c>
      <c r="B10" s="47" t="s">
        <v>8</v>
      </c>
      <c r="C10" s="38" t="s">
        <v>134</v>
      </c>
      <c r="D10" s="67" t="s">
        <v>114</v>
      </c>
      <c r="E10" s="68">
        <v>4676148</v>
      </c>
      <c r="F10" s="68">
        <v>374092</v>
      </c>
      <c r="G10" s="68">
        <v>5050240</v>
      </c>
    </row>
    <row r="11" spans="1:16" ht="38.25" customHeight="1" x14ac:dyDescent="0.25">
      <c r="A11" s="37">
        <v>45135</v>
      </c>
      <c r="B11" s="47" t="s">
        <v>8</v>
      </c>
      <c r="C11" s="38" t="s">
        <v>109</v>
      </c>
      <c r="D11" s="67" t="s">
        <v>116</v>
      </c>
      <c r="E11" s="68">
        <v>4015370</v>
      </c>
      <c r="F11" s="68">
        <v>321230</v>
      </c>
      <c r="G11" s="68">
        <v>4336600</v>
      </c>
    </row>
    <row r="12" spans="1:16" ht="38.25" customHeight="1" x14ac:dyDescent="0.25">
      <c r="A12" s="43">
        <v>45138</v>
      </c>
      <c r="B12" s="48" t="s">
        <v>8</v>
      </c>
      <c r="C12" s="39" t="s">
        <v>135</v>
      </c>
      <c r="D12" s="70" t="s">
        <v>118</v>
      </c>
      <c r="E12" s="69">
        <v>-1059997</v>
      </c>
      <c r="F12" s="69">
        <v>-106000</v>
      </c>
      <c r="G12" s="69">
        <v>-1165997</v>
      </c>
    </row>
    <row r="13" spans="1:16" ht="38.25" customHeight="1" x14ac:dyDescent="0.3">
      <c r="A13" s="40">
        <v>45156</v>
      </c>
      <c r="B13" s="49" t="s">
        <v>8</v>
      </c>
      <c r="C13" s="41" t="s">
        <v>134</v>
      </c>
      <c r="D13" s="71" t="s">
        <v>125</v>
      </c>
      <c r="E13" s="72">
        <v>6282180</v>
      </c>
      <c r="F13" s="72">
        <v>502574</v>
      </c>
      <c r="G13" s="72">
        <v>6784754</v>
      </c>
      <c r="P13" s="66"/>
    </row>
    <row r="14" spans="1:16" ht="38.25" customHeight="1" x14ac:dyDescent="0.25">
      <c r="A14" s="40">
        <v>45168</v>
      </c>
      <c r="B14" s="49" t="s">
        <v>8</v>
      </c>
      <c r="C14" s="41" t="s">
        <v>134</v>
      </c>
      <c r="D14" s="71" t="s">
        <v>126</v>
      </c>
      <c r="E14" s="72">
        <v>3628940</v>
      </c>
      <c r="F14" s="72">
        <v>290315</v>
      </c>
      <c r="G14" s="72">
        <v>3919255</v>
      </c>
    </row>
    <row r="15" spans="1:16" ht="38.25" customHeight="1" x14ac:dyDescent="0.25">
      <c r="A15" s="37">
        <v>45184</v>
      </c>
      <c r="B15" s="47" t="s">
        <v>8</v>
      </c>
      <c r="C15" s="38" t="s">
        <v>133</v>
      </c>
      <c r="D15" s="67" t="s">
        <v>127</v>
      </c>
      <c r="E15" s="68">
        <v>-61050</v>
      </c>
      <c r="F15" s="68">
        <v>-4884</v>
      </c>
      <c r="G15" s="68">
        <v>-65934</v>
      </c>
    </row>
    <row r="16" spans="1:16" ht="38.25" customHeight="1" x14ac:dyDescent="0.25">
      <c r="A16" s="37">
        <v>45184</v>
      </c>
      <c r="B16" s="47" t="s">
        <v>8</v>
      </c>
      <c r="C16" s="38" t="s">
        <v>88</v>
      </c>
      <c r="D16" s="73" t="s">
        <v>128</v>
      </c>
      <c r="E16" s="68">
        <v>-1299352</v>
      </c>
      <c r="F16" s="68">
        <v>-103948</v>
      </c>
      <c r="G16" s="68">
        <v>-1403300</v>
      </c>
    </row>
    <row r="17" spans="1:7" ht="38.25" customHeight="1" x14ac:dyDescent="0.25">
      <c r="A17" s="37">
        <v>45197</v>
      </c>
      <c r="B17" s="47" t="s">
        <v>8</v>
      </c>
      <c r="C17" s="38" t="s">
        <v>134</v>
      </c>
      <c r="D17" s="67" t="s">
        <v>129</v>
      </c>
      <c r="E17" s="68">
        <v>3164475</v>
      </c>
      <c r="F17" s="68">
        <v>253158</v>
      </c>
      <c r="G17" s="68">
        <v>3417633</v>
      </c>
    </row>
    <row r="18" spans="1:7" ht="25.5" customHeight="1" x14ac:dyDescent="0.25">
      <c r="A18" s="44"/>
      <c r="B18" s="50"/>
      <c r="C18" s="38" t="s">
        <v>139</v>
      </c>
      <c r="D18" s="44"/>
      <c r="E18" s="64"/>
      <c r="F18" s="64"/>
      <c r="G18" s="68">
        <v>-598702</v>
      </c>
    </row>
    <row r="19" spans="1:7" ht="24" customHeight="1" x14ac:dyDescent="0.25">
      <c r="A19" s="44"/>
      <c r="B19" s="50"/>
      <c r="C19" s="38" t="s">
        <v>131</v>
      </c>
      <c r="D19" s="44"/>
      <c r="E19" s="64"/>
      <c r="F19" s="64"/>
      <c r="G19" s="65">
        <f>+SUM(G4:G18)</f>
        <v>39074846</v>
      </c>
    </row>
    <row r="20" spans="1:7" ht="16.5" x14ac:dyDescent="0.25">
      <c r="A20" s="53" t="s">
        <v>140</v>
      </c>
      <c r="B20" s="51"/>
      <c r="C20" s="36"/>
      <c r="D20" s="42"/>
      <c r="E20" s="36"/>
      <c r="F20" s="36"/>
      <c r="G20" s="36"/>
    </row>
    <row r="21" spans="1:7" ht="16.5" x14ac:dyDescent="0.25">
      <c r="A21" s="42"/>
      <c r="B21" s="45" t="s">
        <v>137</v>
      </c>
      <c r="D21" s="46">
        <v>5104514</v>
      </c>
      <c r="E21" s="36"/>
      <c r="F21" s="36"/>
      <c r="G21" s="36"/>
    </row>
    <row r="22" spans="1:7" ht="16.5" x14ac:dyDescent="0.25">
      <c r="A22" s="42"/>
      <c r="B22" s="45" t="s">
        <v>138</v>
      </c>
      <c r="D22" s="46">
        <v>14300000</v>
      </c>
      <c r="E22" s="36"/>
      <c r="F22" s="36"/>
      <c r="G22" s="36"/>
    </row>
    <row r="23" spans="1:7" ht="16.5" x14ac:dyDescent="0.25">
      <c r="A23" s="42"/>
      <c r="B23" s="55" t="s">
        <v>130</v>
      </c>
      <c r="D23" s="54">
        <f>+SUM(D21:D22)</f>
        <v>19404514</v>
      </c>
      <c r="E23" s="36"/>
      <c r="F23" s="36"/>
      <c r="G23" s="36"/>
    </row>
    <row r="24" spans="1:7" ht="16.5" x14ac:dyDescent="0.25">
      <c r="A24" s="42"/>
      <c r="B24" s="55" t="s">
        <v>142</v>
      </c>
      <c r="D24" s="54">
        <v>18805812</v>
      </c>
      <c r="E24" s="36"/>
      <c r="F24" s="36"/>
      <c r="G24" s="36"/>
    </row>
    <row r="25" spans="1:7" ht="17.25" x14ac:dyDescent="0.25">
      <c r="A25" s="42"/>
      <c r="B25" s="56" t="s">
        <v>141</v>
      </c>
      <c r="D25" s="54">
        <f>+D23-D24</f>
        <v>598702</v>
      </c>
      <c r="E25" s="36"/>
      <c r="F25" s="36"/>
      <c r="G25" s="36"/>
    </row>
    <row r="26" spans="1:7" ht="17.25" customHeight="1" x14ac:dyDescent="0.25">
      <c r="A26" s="42"/>
      <c r="B26" s="51"/>
      <c r="C26" s="36"/>
      <c r="D26" s="42"/>
      <c r="E26" s="36"/>
      <c r="F26" s="36"/>
      <c r="G26" s="36"/>
    </row>
    <row r="27" spans="1:7" ht="16.5" x14ac:dyDescent="0.25">
      <c r="A27" s="42"/>
      <c r="B27" s="51"/>
      <c r="C27" s="36"/>
      <c r="D27" s="42"/>
      <c r="E27" s="36"/>
      <c r="F27" s="36"/>
      <c r="G27" s="36"/>
    </row>
    <row r="28" spans="1:7" ht="16.5" x14ac:dyDescent="0.25">
      <c r="A28" s="42"/>
      <c r="B28" s="51"/>
      <c r="C28" s="36"/>
      <c r="D28" s="42"/>
      <c r="E28" s="36"/>
      <c r="F28" s="36"/>
      <c r="G28" s="36"/>
    </row>
    <row r="29" spans="1:7" ht="16.5" x14ac:dyDescent="0.25">
      <c r="A29" s="42"/>
      <c r="B29" s="51"/>
      <c r="C29" s="36"/>
      <c r="D29" s="42"/>
      <c r="E29" s="36"/>
      <c r="F29" s="36"/>
      <c r="G29" s="36"/>
    </row>
    <row r="30" spans="1:7" ht="16.5" x14ac:dyDescent="0.25">
      <c r="A30" s="42"/>
      <c r="B30" s="51"/>
      <c r="C30" s="36"/>
      <c r="D30" s="42"/>
      <c r="E30" s="36"/>
      <c r="F30" s="36"/>
      <c r="G30" s="36"/>
    </row>
  </sheetData>
  <mergeCells count="2">
    <mergeCell ref="A1:G1"/>
    <mergeCell ref="A2:G2"/>
  </mergeCells>
  <pageMargins left="0.38" right="0.3" top="0.51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2023-10-13T06:40:35Z</cp:lastPrinted>
  <dcterms:created xsi:type="dcterms:W3CDTF">2023-08-25T08:17:52Z</dcterms:created>
  <dcterms:modified xsi:type="dcterms:W3CDTF">2023-10-13T10:05:42Z</dcterms:modified>
</cp:coreProperties>
</file>