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08 LAM\CÔNG NỢ\INTIMEXDANANG\"/>
    </mc:Choice>
  </mc:AlternateContent>
  <bookViews>
    <workbookView xWindow="-120" yWindow="-120" windowWidth="24270" windowHeight="13020"/>
  </bookViews>
  <sheets>
    <sheet name="Công nợ" sheetId="1" r:id="rId1"/>
    <sheet name="T5" sheetId="2" r:id="rId2"/>
    <sheet name="T6" sheetId="3" r:id="rId3"/>
    <sheet name="T7" sheetId="4" r:id="rId4"/>
    <sheet name="T8" sheetId="5" r:id="rId5"/>
    <sheet name="T9" sheetId="6" r:id="rId6"/>
    <sheet name="T10" sheetId="7" r:id="rId7"/>
    <sheet name="T11" sheetId="8" r:id="rId8"/>
    <sheet name="T12" sheetId="9" r:id="rId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9" l="1"/>
  <c r="K6" i="9"/>
  <c r="K7" i="9"/>
  <c r="K8" i="9"/>
  <c r="K9" i="9"/>
  <c r="K4" i="9"/>
  <c r="G27" i="1"/>
  <c r="F13" i="1"/>
  <c r="D13" i="1"/>
  <c r="E13" i="1"/>
  <c r="K6" i="8"/>
  <c r="G26" i="1"/>
  <c r="E19" i="1"/>
  <c r="D19" i="1"/>
  <c r="I3" i="7"/>
  <c r="I4" i="7" s="1"/>
  <c r="K5" i="4"/>
</calcChain>
</file>

<file path=xl/sharedStrings.xml><?xml version="1.0" encoding="utf-8"?>
<sst xmlns="http://schemas.openxmlformats.org/spreadsheetml/2006/main" count="205" uniqueCount="101">
  <si>
    <t>THEO DÕI CÔNG NỢ / INTIMEXDANANG</t>
  </si>
  <si>
    <t>Ngày tháng</t>
  </si>
  <si>
    <t>Nội dung</t>
  </si>
  <si>
    <t>Số tiền bán hàng ( -V)</t>
  </si>
  <si>
    <t>Thuế VAT</t>
  </si>
  <si>
    <t>Chiết khấu</t>
  </si>
  <si>
    <t>Sô tiền khách đã thanh toán</t>
  </si>
  <si>
    <t>Số đầu kỳ</t>
  </si>
  <si>
    <t>Bảng kê hóa đơn tháng 4</t>
  </si>
  <si>
    <t>Tổng bán hàng</t>
  </si>
  <si>
    <t>Hàng trả tháng 4</t>
  </si>
  <si>
    <t>Tổng hàng trả</t>
  </si>
  <si>
    <t>Thanh toán tháng 4</t>
  </si>
  <si>
    <t>Tổng đã thanh toán</t>
  </si>
  <si>
    <t xml:space="preserve">Dư nợ phải thu </t>
  </si>
  <si>
    <t>Bảng kê hóa đơn tháng 5</t>
  </si>
  <si>
    <t>Hàng trả tháng 5</t>
  </si>
  <si>
    <t>Thanh toán tháng 5</t>
  </si>
  <si>
    <t>Tháng 5 năm 2023</t>
  </si>
  <si>
    <t>Số hóa đơn</t>
  </si>
  <si>
    <t>Ký hiệu</t>
  </si>
  <si>
    <t>Ngày hóa đơn</t>
  </si>
  <si>
    <t>Tên khách hàng</t>
  </si>
  <si>
    <t>Địa chỉ</t>
  </si>
  <si>
    <t>Mã số thuế</t>
  </si>
  <si>
    <t>Người mua hàng</t>
  </si>
  <si>
    <t>Tổng tiền hàng</t>
  </si>
  <si>
    <t>Tiền chiết khấu</t>
  </si>
  <si>
    <t>Doanh số bán chưa thuế</t>
  </si>
  <si>
    <t>Thuế GTGT</t>
  </si>
  <si>
    <t>Tổng tiền</t>
  </si>
  <si>
    <t>00030065</t>
  </si>
  <si>
    <t>1C23TNN</t>
  </si>
  <si>
    <t>23/05/2023</t>
  </si>
  <si>
    <t>Công Ty Cổ Phần Intimex Đà Nẵng</t>
  </si>
  <si>
    <t>46 Phan Đình phùng,P. Hải Châu I,Q. Hải Châu,TP Đà Nẵng,Việt Nam</t>
  </si>
  <si>
    <t>0401513834</t>
  </si>
  <si>
    <t/>
  </si>
  <si>
    <t xml:space="preserve">BẢNG KÊ HOÁ ĐƠN </t>
  </si>
  <si>
    <t>STT</t>
  </si>
  <si>
    <t>Tháng 6 năm 2023</t>
  </si>
  <si>
    <t>00036337</t>
  </si>
  <si>
    <t>20/06/2023</t>
  </si>
  <si>
    <t>Bảng kê hóa đơn tháng 6</t>
  </si>
  <si>
    <t>Hàng trả tháng 6</t>
  </si>
  <si>
    <t>BẢNG KÊ HÓA ĐƠN, CHỨNG TỪ HÀNG HÓA, DỊCH VỤ BÁN RA (MẪU QUẢN TRỊ)</t>
  </si>
  <si>
    <t>Tháng 7 năm 2023</t>
  </si>
  <si>
    <t>Ký hiệu HĐ</t>
  </si>
  <si>
    <t>Diễn giải</t>
  </si>
  <si>
    <t>Tên người mua</t>
  </si>
  <si>
    <t>Mã số thuế người mua</t>
  </si>
  <si>
    <t>Doanh số bán chưa có thuế GTGT</t>
  </si>
  <si>
    <t>Thuế suất</t>
  </si>
  <si>
    <t>Tổng cộng</t>
  </si>
  <si>
    <t>00042370</t>
  </si>
  <si>
    <t>Công Ty Cổ Phần Intimex Đà Nẵng , CK 5%</t>
  </si>
  <si>
    <t>8%</t>
  </si>
  <si>
    <t>Bảng kê hóa đơn tháng 7</t>
  </si>
  <si>
    <t>Thanh toán tháng 6</t>
  </si>
  <si>
    <t>Thanh toán tháng 7</t>
  </si>
  <si>
    <t>Hàng trả tháng 7</t>
  </si>
  <si>
    <t>00000394</t>
  </si>
  <si>
    <t>1C23TVP</t>
  </si>
  <si>
    <t xml:space="preserve">Diễn giải </t>
  </si>
  <si>
    <t>Hàng bán</t>
  </si>
  <si>
    <t xml:space="preserve">Hàng trả </t>
  </si>
  <si>
    <t>DANH SÁCH BÁN HÀNG</t>
  </si>
  <si>
    <t>Ngày chứng từ</t>
  </si>
  <si>
    <t>Mã khách hàng</t>
  </si>
  <si>
    <t>Khách hàng</t>
  </si>
  <si>
    <t>Tiền thuế GTGT</t>
  </si>
  <si>
    <t>Tổng tiền thanh toán</t>
  </si>
  <si>
    <t>00046981</t>
  </si>
  <si>
    <t>INTIMEXDANANG</t>
  </si>
  <si>
    <t>00051612</t>
  </si>
  <si>
    <t>Số dòng = 2</t>
  </si>
  <si>
    <t>Tổng tiền hàng sau CK</t>
  </si>
  <si>
    <t>Bảng kê hóa đơn tháng 8</t>
  </si>
  <si>
    <t>Bảng kê hóa đơn tháng 9</t>
  </si>
  <si>
    <t xml:space="preserve">Không phát sinh </t>
  </si>
  <si>
    <t>Ngày hạch toán</t>
  </si>
  <si>
    <t>00059382</t>
  </si>
  <si>
    <t>Số dòng = 1</t>
  </si>
  <si>
    <t>Hàng bán, CK 5%</t>
  </si>
  <si>
    <t>Bảng kê hóa đơn tháng 10</t>
  </si>
  <si>
    <t>Thanh toán tháng 10</t>
  </si>
  <si>
    <t>Tiền hàng sau chiết khấu</t>
  </si>
  <si>
    <t>Tháng 11 năm 2023</t>
  </si>
  <si>
    <t xml:space="preserve">Tổng cộng </t>
  </si>
  <si>
    <t>00066730</t>
  </si>
  <si>
    <t>Công Ty Cổ Phần Intimex Đà Nẵng, CK 5%</t>
  </si>
  <si>
    <t>00000572</t>
  </si>
  <si>
    <t>Hàng trả</t>
  </si>
  <si>
    <t>Bảng kê hóa đơn tháng 11</t>
  </si>
  <si>
    <t>Hàng trả tháng 11</t>
  </si>
  <si>
    <t>Bảng kê hóa đơn tháng 12</t>
  </si>
  <si>
    <t>Thanh toán tháng 11</t>
  </si>
  <si>
    <t>Tháng 12 năm 2023</t>
  </si>
  <si>
    <t>00074597</t>
  </si>
  <si>
    <t>00077585</t>
  </si>
  <si>
    <t>Số dòng =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</si>
</sst>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-;\-* #,##0.00_-;_-* &quot;-&quot;??_-;_-@_-"/>
    <numFmt numFmtId="165" formatCode="_(* #,##0_);_(* \(#,##0\);_(* &quot;-&quot;??_);_(@_)"/>
    <numFmt numFmtId="166" formatCode="dd/mm/yyyy\ hh:mm\ AM/PM"/>
    <numFmt numFmtId="167" formatCode="#,##0_ ;[Red]\-#,##0\ "/>
    <numFmt numFmtId="168" formatCode="_-* #,##0_-;\-* #,##0_-;_-* &quot;-&quot;??_-;_-@_-"/>
  </numFmts>
  <fonts count="20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8"/>
      <name val="Calibri"/>
      <family val="2"/>
      <charset val="163"/>
      <scheme val="minor"/>
    </font>
    <font>
      <b/>
      <sz val="16"/>
      <name val="Times New Roman"/>
      <family val="2"/>
    </font>
    <font>
      <b/>
      <i/>
      <sz val="12"/>
      <name val="Times New Roman"/>
      <family val="2"/>
    </font>
    <font>
      <b/>
      <sz val="11"/>
      <name val="Times New Roman"/>
      <family val="2"/>
    </font>
    <font>
      <sz val="11"/>
      <name val="Times New Roman"/>
      <family val="2"/>
    </font>
    <font>
      <b/>
      <sz val="12"/>
      <name val="Times New Roman"/>
      <family val="2"/>
    </font>
    <font>
      <sz val="12"/>
      <name val="Times New Roman"/>
      <family val="2"/>
    </font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5" fillId="0" borderId="0"/>
  </cellStyleXfs>
  <cellXfs count="89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5" fontId="4" fillId="0" borderId="1" xfId="1" applyNumberFormat="1" applyFont="1" applyBorder="1" applyAlignment="1">
      <alignment horizontal="center"/>
    </xf>
    <xf numFmtId="165" fontId="4" fillId="0" borderId="1" xfId="1" applyNumberFormat="1" applyFont="1" applyBorder="1"/>
    <xf numFmtId="165" fontId="3" fillId="2" borderId="1" xfId="1" applyNumberFormat="1" applyFont="1" applyFill="1" applyBorder="1" applyAlignment="1">
      <alignment horizontal="center"/>
    </xf>
    <xf numFmtId="0" fontId="3" fillId="2" borderId="1" xfId="0" applyFont="1" applyFill="1" applyBorder="1"/>
    <xf numFmtId="0" fontId="4" fillId="0" borderId="3" xfId="0" applyFont="1" applyBorder="1" applyAlignment="1">
      <alignment horizontal="left"/>
    </xf>
    <xf numFmtId="0" fontId="4" fillId="0" borderId="1" xfId="0" applyFont="1" applyBorder="1"/>
    <xf numFmtId="165" fontId="3" fillId="2" borderId="1" xfId="1" applyNumberFormat="1" applyFont="1" applyFill="1" applyBorder="1"/>
    <xf numFmtId="165" fontId="5" fillId="2" borderId="1" xfId="1" applyNumberFormat="1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left" vertical="center"/>
    </xf>
    <xf numFmtId="165" fontId="3" fillId="2" borderId="1" xfId="0" applyNumberFormat="1" applyFont="1" applyFill="1" applyBorder="1"/>
    <xf numFmtId="165" fontId="6" fillId="3" borderId="1" xfId="0" applyNumberFormat="1" applyFont="1" applyFill="1" applyBorder="1"/>
    <xf numFmtId="14" fontId="7" fillId="0" borderId="0" xfId="0" quotePrefix="1" applyNumberFormat="1" applyFont="1" applyAlignment="1">
      <alignment horizontal="center" vertical="center"/>
    </xf>
    <xf numFmtId="14" fontId="7" fillId="0" borderId="0" xfId="0" quotePrefix="1" applyNumberFormat="1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65" fontId="7" fillId="0" borderId="0" xfId="1" applyNumberFormat="1" applyFont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6" fontId="12" fillId="0" borderId="1" xfId="0" applyNumberFormat="1" applyFont="1" applyBorder="1" applyAlignment="1">
      <alignment horizontal="center" vertical="center" wrapText="1"/>
    </xf>
    <xf numFmtId="37" fontId="12" fillId="0" borderId="1" xfId="0" applyNumberFormat="1" applyFont="1" applyBorder="1" applyAlignment="1">
      <alignment horizontal="right" vertical="center" wrapText="1"/>
    </xf>
    <xf numFmtId="14" fontId="4" fillId="0" borderId="2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166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37" fontId="14" fillId="0" borderId="1" xfId="0" applyNumberFormat="1" applyFont="1" applyBorder="1" applyAlignment="1">
      <alignment horizontal="right" vertical="center" wrapText="1"/>
    </xf>
    <xf numFmtId="165" fontId="0" fillId="0" borderId="0" xfId="0" applyNumberFormat="1"/>
    <xf numFmtId="0" fontId="15" fillId="0" borderId="0" xfId="2"/>
    <xf numFmtId="0" fontId="18" fillId="6" borderId="5" xfId="2" applyFont="1" applyFill="1" applyBorder="1" applyAlignment="1">
      <alignment horizontal="center" vertical="center" wrapText="1"/>
    </xf>
    <xf numFmtId="14" fontId="18" fillId="6" borderId="5" xfId="2" applyNumberFormat="1" applyFont="1" applyFill="1" applyBorder="1" applyAlignment="1">
      <alignment horizontal="center" vertical="center" wrapText="1"/>
    </xf>
    <xf numFmtId="38" fontId="18" fillId="6" borderId="6" xfId="2" applyNumberFormat="1" applyFont="1" applyFill="1" applyBorder="1" applyAlignment="1">
      <alignment horizontal="center" vertical="center" wrapText="1"/>
    </xf>
    <xf numFmtId="0" fontId="18" fillId="6" borderId="5" xfId="2" applyFont="1" applyFill="1" applyBorder="1" applyAlignment="1">
      <alignment horizontal="center" vertical="center"/>
    </xf>
    <xf numFmtId="37" fontId="14" fillId="7" borderId="1" xfId="0" applyNumberFormat="1" applyFont="1" applyFill="1" applyBorder="1" applyAlignment="1">
      <alignment horizontal="right" vertical="center" wrapText="1"/>
    </xf>
    <xf numFmtId="14" fontId="16" fillId="0" borderId="7" xfId="2" applyNumberFormat="1" applyFont="1" applyBorder="1" applyAlignment="1">
      <alignment horizontal="center" vertical="center"/>
    </xf>
    <xf numFmtId="0" fontId="16" fillId="0" borderId="7" xfId="2" applyFont="1" applyBorder="1" applyAlignment="1">
      <alignment horizontal="left" vertical="center"/>
    </xf>
    <xf numFmtId="38" fontId="16" fillId="0" borderId="7" xfId="2" applyNumberFormat="1" applyFont="1" applyBorder="1" applyAlignment="1">
      <alignment horizontal="right" vertical="center"/>
    </xf>
    <xf numFmtId="0" fontId="16" fillId="0" borderId="7" xfId="2" applyFont="1" applyBorder="1" applyAlignment="1">
      <alignment horizontal="right" vertical="center"/>
    </xf>
    <xf numFmtId="167" fontId="16" fillId="0" borderId="7" xfId="2" applyNumberFormat="1" applyFont="1" applyBorder="1" applyAlignment="1">
      <alignment horizontal="right" vertical="center"/>
    </xf>
    <xf numFmtId="14" fontId="16" fillId="0" borderId="7" xfId="2" applyNumberFormat="1" applyFont="1" applyBorder="1" applyAlignment="1">
      <alignment horizontal="left" vertical="center"/>
    </xf>
    <xf numFmtId="37" fontId="12" fillId="7" borderId="1" xfId="0" applyNumberFormat="1" applyFont="1" applyFill="1" applyBorder="1" applyAlignment="1">
      <alignment horizontal="right" vertical="center" wrapText="1"/>
    </xf>
    <xf numFmtId="164" fontId="14" fillId="0" borderId="1" xfId="1" applyFont="1" applyBorder="1" applyAlignment="1">
      <alignment horizontal="right" vertical="center" wrapText="1"/>
    </xf>
    <xf numFmtId="38" fontId="16" fillId="8" borderId="8" xfId="2" applyNumberFormat="1" applyFont="1" applyFill="1" applyBorder="1" applyAlignment="1">
      <alignment horizontal="right" vertical="center"/>
    </xf>
    <xf numFmtId="14" fontId="18" fillId="0" borderId="8" xfId="2" applyNumberFormat="1" applyFont="1" applyBorder="1" applyAlignment="1">
      <alignment horizontal="center" vertical="center"/>
    </xf>
    <xf numFmtId="14" fontId="16" fillId="8" borderId="8" xfId="2" applyNumberFormat="1" applyFont="1" applyFill="1" applyBorder="1" applyAlignment="1">
      <alignment horizontal="left" vertical="center"/>
    </xf>
    <xf numFmtId="0" fontId="18" fillId="6" borderId="6" xfId="2" applyFont="1" applyFill="1" applyBorder="1" applyAlignment="1">
      <alignment horizontal="center" vertical="center" wrapText="1"/>
    </xf>
    <xf numFmtId="38" fontId="18" fillId="0" borderId="8" xfId="2" applyNumberFormat="1" applyFont="1" applyBorder="1" applyAlignment="1">
      <alignment horizontal="right" vertical="center"/>
    </xf>
    <xf numFmtId="14" fontId="18" fillId="6" borderId="6" xfId="2" applyNumberFormat="1" applyFont="1" applyFill="1" applyBorder="1" applyAlignment="1">
      <alignment horizontal="center" vertical="center" wrapText="1"/>
    </xf>
    <xf numFmtId="0" fontId="18" fillId="0" borderId="8" xfId="2" applyFont="1" applyBorder="1" applyAlignment="1">
      <alignment horizontal="left" vertical="center"/>
    </xf>
    <xf numFmtId="168" fontId="14" fillId="0" borderId="1" xfId="1" applyNumberFormat="1" applyFont="1" applyBorder="1" applyAlignment="1">
      <alignment horizontal="right" vertical="center" wrapText="1"/>
    </xf>
    <xf numFmtId="0" fontId="16" fillId="0" borderId="8" xfId="2" applyFont="1" applyBorder="1" applyAlignment="1">
      <alignment horizontal="right" vertical="center"/>
    </xf>
    <xf numFmtId="38" fontId="16" fillId="0" borderId="8" xfId="2" applyNumberFormat="1" applyFont="1" applyBorder="1" applyAlignment="1">
      <alignment horizontal="right" vertical="center"/>
    </xf>
    <xf numFmtId="0" fontId="16" fillId="0" borderId="8" xfId="2" applyFont="1" applyBorder="1" applyAlignment="1">
      <alignment horizontal="left" vertical="center"/>
    </xf>
    <xf numFmtId="14" fontId="16" fillId="0" borderId="8" xfId="2" applyNumberFormat="1" applyFont="1" applyBorder="1" applyAlignment="1">
      <alignment horizontal="center" vertical="center"/>
    </xf>
    <xf numFmtId="38" fontId="0" fillId="0" borderId="0" xfId="0" applyNumberFormat="1"/>
    <xf numFmtId="14" fontId="18" fillId="6" borderId="5" xfId="0" applyNumberFormat="1" applyFont="1" applyFill="1" applyBorder="1" applyAlignment="1">
      <alignment horizontal="center" vertical="center" wrapText="1"/>
    </xf>
    <xf numFmtId="0" fontId="18" fillId="6" borderId="5" xfId="0" applyFont="1" applyFill="1" applyBorder="1" applyAlignment="1">
      <alignment horizontal="center" vertical="center" wrapText="1"/>
    </xf>
    <xf numFmtId="38" fontId="18" fillId="6" borderId="6" xfId="0" applyNumberFormat="1" applyFont="1" applyFill="1" applyBorder="1" applyAlignment="1">
      <alignment horizontal="center" vertical="center" wrapText="1"/>
    </xf>
    <xf numFmtId="38" fontId="16" fillId="8" borderId="8" xfId="0" applyNumberFormat="1" applyFont="1" applyFill="1" applyBorder="1" applyAlignment="1">
      <alignment horizontal="right" vertical="center"/>
    </xf>
    <xf numFmtId="14" fontId="16" fillId="0" borderId="8" xfId="0" applyNumberFormat="1" applyFont="1" applyBorder="1" applyAlignment="1">
      <alignment horizontal="center" vertical="center"/>
    </xf>
    <xf numFmtId="0" fontId="16" fillId="0" borderId="8" xfId="0" applyFont="1" applyBorder="1" applyAlignment="1">
      <alignment horizontal="left" vertical="center"/>
    </xf>
    <xf numFmtId="38" fontId="16" fillId="0" borderId="8" xfId="0" applyNumberFormat="1" applyFont="1" applyBorder="1" applyAlignment="1">
      <alignment horizontal="right" vertical="center"/>
    </xf>
    <xf numFmtId="0" fontId="16" fillId="0" borderId="8" xfId="0" applyFont="1" applyBorder="1" applyAlignment="1">
      <alignment horizontal="right" vertical="center"/>
    </xf>
    <xf numFmtId="14" fontId="16" fillId="8" borderId="8" xfId="0" applyNumberFormat="1" applyFont="1" applyFill="1" applyBorder="1" applyAlignment="1">
      <alignment horizontal="left" vertical="center"/>
    </xf>
    <xf numFmtId="0" fontId="18" fillId="6" borderId="9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/>
    </xf>
    <xf numFmtId="1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6" fillId="3" borderId="2" xfId="0" quotePrefix="1" applyNumberFormat="1" applyFont="1" applyFill="1" applyBorder="1" applyAlignment="1">
      <alignment horizontal="center" vertical="center"/>
    </xf>
    <xf numFmtId="14" fontId="6" fillId="3" borderId="4" xfId="0" quotePrefix="1" applyNumberFormat="1" applyFont="1" applyFill="1" applyBorder="1" applyAlignment="1">
      <alignment horizontal="center" vertical="center"/>
    </xf>
    <xf numFmtId="14" fontId="6" fillId="3" borderId="3" xfId="0" quotePrefix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7" fillId="0" borderId="0" xfId="2" applyFont="1" applyAlignment="1">
      <alignment horizontal="center"/>
    </xf>
    <xf numFmtId="0" fontId="19" fillId="0" borderId="0" xfId="2" applyFont="1" applyAlignment="1">
      <alignment horizontal="center"/>
    </xf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3"/>
  <sheetViews>
    <sheetView tabSelected="1" topLeftCell="A4" workbookViewId="0">
      <selection activeCell="G28" sqref="G28"/>
    </sheetView>
  </sheetViews>
  <sheetFormatPr defaultRowHeight="15" x14ac:dyDescent="0.25"/>
  <cols>
    <col min="2" max="2" width="12.42578125" customWidth="1"/>
    <col min="3" max="3" width="30.140625" customWidth="1"/>
    <col min="4" max="4" width="15.42578125" customWidth="1"/>
    <col min="5" max="5" width="16.42578125" customWidth="1"/>
    <col min="6" max="6" width="14.7109375" customWidth="1"/>
    <col min="7" max="7" width="17.140625" customWidth="1"/>
    <col min="9" max="9" width="11.5703125" bestFit="1" customWidth="1"/>
  </cols>
  <sheetData>
    <row r="1" spans="2:11" ht="19.5" x14ac:dyDescent="0.3">
      <c r="B1" s="77" t="s">
        <v>0</v>
      </c>
      <c r="C1" s="77"/>
      <c r="D1" s="77"/>
      <c r="E1" s="77"/>
      <c r="F1" s="77"/>
      <c r="G1" s="77"/>
    </row>
    <row r="2" spans="2:11" ht="31.5" x14ac:dyDescent="0.25">
      <c r="B2" s="1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2:11" ht="15.75" x14ac:dyDescent="0.25">
      <c r="B3" s="3"/>
      <c r="C3" s="4" t="s">
        <v>7</v>
      </c>
      <c r="D3" s="5">
        <v>49559643</v>
      </c>
      <c r="E3" s="4"/>
      <c r="F3" s="4"/>
      <c r="G3" s="4"/>
    </row>
    <row r="4" spans="2:11" ht="15.75" x14ac:dyDescent="0.25">
      <c r="B4" s="6"/>
      <c r="C4" s="7" t="s">
        <v>8</v>
      </c>
      <c r="D4" s="8">
        <v>4424090</v>
      </c>
      <c r="E4" s="8">
        <v>420289</v>
      </c>
      <c r="F4" s="8">
        <v>221205</v>
      </c>
      <c r="G4" s="9"/>
    </row>
    <row r="5" spans="2:11" ht="15.75" x14ac:dyDescent="0.25">
      <c r="B5" s="6"/>
      <c r="C5" s="7" t="s">
        <v>15</v>
      </c>
      <c r="D5" s="8">
        <v>4995114</v>
      </c>
      <c r="E5" s="8">
        <v>499511</v>
      </c>
      <c r="F5" s="8"/>
      <c r="G5" s="9"/>
    </row>
    <row r="6" spans="2:11" ht="15.75" x14ac:dyDescent="0.25">
      <c r="B6" s="29"/>
      <c r="C6" s="7" t="s">
        <v>43</v>
      </c>
      <c r="D6" s="37">
        <v>4297520</v>
      </c>
      <c r="E6" s="8">
        <v>429752</v>
      </c>
      <c r="F6" s="8"/>
      <c r="G6" s="9"/>
      <c r="I6" s="38"/>
    </row>
    <row r="7" spans="2:11" ht="15.75" x14ac:dyDescent="0.25">
      <c r="B7" s="29"/>
      <c r="C7" s="7" t="s">
        <v>57</v>
      </c>
      <c r="D7" s="37">
        <v>3675359</v>
      </c>
      <c r="E7" s="8">
        <v>294029</v>
      </c>
      <c r="F7" s="8"/>
      <c r="G7" s="9"/>
      <c r="I7" s="38"/>
    </row>
    <row r="8" spans="2:11" ht="15.75" x14ac:dyDescent="0.25">
      <c r="B8" s="29"/>
      <c r="C8" s="7" t="s">
        <v>77</v>
      </c>
      <c r="D8" s="37">
        <v>9376727</v>
      </c>
      <c r="E8" s="8">
        <v>750138</v>
      </c>
      <c r="F8" s="8"/>
      <c r="G8" s="9"/>
      <c r="I8" s="38"/>
    </row>
    <row r="9" spans="2:11" ht="15.75" x14ac:dyDescent="0.25">
      <c r="B9" s="29"/>
      <c r="C9" s="7" t="s">
        <v>78</v>
      </c>
      <c r="D9" s="52">
        <v>0</v>
      </c>
      <c r="E9" s="8">
        <v>0</v>
      </c>
      <c r="F9" s="8"/>
      <c r="G9" s="9"/>
      <c r="I9" s="38"/>
    </row>
    <row r="10" spans="2:11" ht="15.75" x14ac:dyDescent="0.25">
      <c r="B10" s="29"/>
      <c r="C10" s="7" t="s">
        <v>84</v>
      </c>
      <c r="D10" s="60">
        <v>10789291</v>
      </c>
      <c r="E10" s="8">
        <v>863143</v>
      </c>
      <c r="F10" s="8"/>
      <c r="G10" s="9"/>
      <c r="I10" s="38"/>
    </row>
    <row r="11" spans="2:11" ht="15.75" x14ac:dyDescent="0.25">
      <c r="B11" s="29"/>
      <c r="C11" s="7" t="s">
        <v>93</v>
      </c>
      <c r="D11" s="60">
        <v>3854088</v>
      </c>
      <c r="E11" s="8">
        <v>308327</v>
      </c>
      <c r="F11" s="8"/>
      <c r="G11" s="9"/>
      <c r="I11" s="38"/>
    </row>
    <row r="12" spans="2:11" ht="15.75" x14ac:dyDescent="0.25">
      <c r="B12" s="29"/>
      <c r="C12" s="7" t="s">
        <v>95</v>
      </c>
      <c r="D12" s="60">
        <v>10253049</v>
      </c>
      <c r="E12" s="8">
        <v>820244</v>
      </c>
      <c r="F12" s="8"/>
      <c r="G12" s="9"/>
      <c r="I12" s="38"/>
    </row>
    <row r="13" spans="2:11" ht="15.75" x14ac:dyDescent="0.25">
      <c r="B13" s="78" t="s">
        <v>9</v>
      </c>
      <c r="C13" s="79"/>
      <c r="D13" s="10">
        <f>+SUM(D4:D12)</f>
        <v>51665238</v>
      </c>
      <c r="E13" s="10">
        <f>+SUM(E4:E12)</f>
        <v>4385433</v>
      </c>
      <c r="F13" s="10">
        <f>+SUM(F4:F12)</f>
        <v>221205</v>
      </c>
      <c r="G13" s="11"/>
    </row>
    <row r="14" spans="2:11" ht="15.75" x14ac:dyDescent="0.25">
      <c r="B14" s="6"/>
      <c r="C14" s="12" t="s">
        <v>10</v>
      </c>
      <c r="D14" s="8"/>
      <c r="E14" s="8"/>
      <c r="F14" s="8"/>
      <c r="G14" s="13"/>
    </row>
    <row r="15" spans="2:11" ht="15.75" x14ac:dyDescent="0.25">
      <c r="B15" s="6"/>
      <c r="C15" s="12" t="s">
        <v>16</v>
      </c>
      <c r="D15" s="8"/>
      <c r="E15" s="8"/>
      <c r="F15" s="9"/>
      <c r="G15" s="13"/>
    </row>
    <row r="16" spans="2:11" ht="15.75" x14ac:dyDescent="0.25">
      <c r="B16" s="29"/>
      <c r="C16" s="12" t="s">
        <v>44</v>
      </c>
      <c r="D16" s="8">
        <v>280769</v>
      </c>
      <c r="E16" s="8">
        <v>28077</v>
      </c>
      <c r="F16" s="9"/>
      <c r="G16" s="13"/>
      <c r="K16" s="53"/>
    </row>
    <row r="17" spans="2:7" ht="15.75" x14ac:dyDescent="0.25">
      <c r="B17" s="29"/>
      <c r="C17" s="12" t="s">
        <v>60</v>
      </c>
      <c r="D17" s="8">
        <v>69760</v>
      </c>
      <c r="E17" s="8">
        <v>5580</v>
      </c>
      <c r="F17" s="9"/>
      <c r="G17" s="13"/>
    </row>
    <row r="18" spans="2:7" ht="15.75" x14ac:dyDescent="0.25">
      <c r="B18" s="29"/>
      <c r="C18" s="12" t="s">
        <v>94</v>
      </c>
      <c r="D18" s="8">
        <v>220293</v>
      </c>
      <c r="E18" s="8">
        <v>17623</v>
      </c>
      <c r="F18" s="9"/>
      <c r="G18" s="13"/>
    </row>
    <row r="19" spans="2:7" ht="15.75" x14ac:dyDescent="0.25">
      <c r="B19" s="78" t="s">
        <v>11</v>
      </c>
      <c r="C19" s="79"/>
      <c r="D19" s="10">
        <f>+SUM(D14:D18)</f>
        <v>570822</v>
      </c>
      <c r="E19" s="10">
        <f>+SUM(E14:E18)</f>
        <v>51280</v>
      </c>
      <c r="F19" s="14"/>
      <c r="G19" s="11"/>
    </row>
    <row r="20" spans="2:7" ht="15.75" x14ac:dyDescent="0.25">
      <c r="B20" s="6"/>
      <c r="C20" s="7" t="s">
        <v>12</v>
      </c>
      <c r="D20" s="8"/>
      <c r="E20" s="8"/>
      <c r="F20" s="8"/>
      <c r="G20" s="9">
        <v>21596918</v>
      </c>
    </row>
    <row r="21" spans="2:7" ht="15.75" x14ac:dyDescent="0.25">
      <c r="B21" s="6"/>
      <c r="C21" s="7" t="s">
        <v>17</v>
      </c>
      <c r="D21" s="8"/>
      <c r="E21" s="8"/>
      <c r="F21" s="8"/>
      <c r="G21" s="9">
        <v>27653879</v>
      </c>
    </row>
    <row r="22" spans="2:7" ht="15.75" x14ac:dyDescent="0.25">
      <c r="B22" s="29"/>
      <c r="C22" s="7" t="s">
        <v>58</v>
      </c>
      <c r="D22" s="8"/>
      <c r="E22" s="8"/>
      <c r="F22" s="8"/>
      <c r="G22" s="9"/>
    </row>
    <row r="23" spans="2:7" ht="15.75" x14ac:dyDescent="0.25">
      <c r="B23" s="29"/>
      <c r="C23" s="7" t="s">
        <v>59</v>
      </c>
      <c r="D23" s="8"/>
      <c r="E23" s="8"/>
      <c r="F23" s="8"/>
      <c r="G23" s="9">
        <v>14845071</v>
      </c>
    </row>
    <row r="24" spans="2:7" ht="15.75" x14ac:dyDescent="0.25">
      <c r="B24" s="6"/>
      <c r="C24" s="12" t="s">
        <v>85</v>
      </c>
      <c r="D24" s="8"/>
      <c r="E24" s="8"/>
      <c r="F24" s="8"/>
      <c r="G24" s="9">
        <v>14020913</v>
      </c>
    </row>
    <row r="25" spans="2:7" ht="15.75" x14ac:dyDescent="0.25">
      <c r="B25" s="29"/>
      <c r="C25" s="12" t="s">
        <v>96</v>
      </c>
      <c r="D25" s="8"/>
      <c r="E25" s="8"/>
      <c r="F25" s="8"/>
      <c r="G25" s="9">
        <v>11652434</v>
      </c>
    </row>
    <row r="26" spans="2:7" ht="15.75" x14ac:dyDescent="0.25">
      <c r="B26" s="78" t="s">
        <v>13</v>
      </c>
      <c r="C26" s="79"/>
      <c r="D26" s="15"/>
      <c r="E26" s="16"/>
      <c r="F26" s="17"/>
      <c r="G26" s="17">
        <f>+SUM(G20:G25)</f>
        <v>89769215</v>
      </c>
    </row>
    <row r="27" spans="2:7" ht="15.75" x14ac:dyDescent="0.25">
      <c r="B27" s="80" t="s">
        <v>14</v>
      </c>
      <c r="C27" s="81"/>
      <c r="D27" s="81"/>
      <c r="E27" s="81"/>
      <c r="F27" s="82"/>
      <c r="G27" s="18">
        <f>+D3+D13+E13-F13-D19-E19-G26</f>
        <v>14997792</v>
      </c>
    </row>
    <row r="28" spans="2:7" ht="15.75" x14ac:dyDescent="0.25">
      <c r="B28" s="19"/>
      <c r="C28" s="20"/>
      <c r="D28" s="21"/>
      <c r="E28" s="22"/>
    </row>
    <row r="29" spans="2:7" ht="15.75" x14ac:dyDescent="0.25">
      <c r="B29" s="19"/>
      <c r="C29" s="20"/>
      <c r="D29" s="21"/>
      <c r="E29" s="22"/>
      <c r="F29" s="76"/>
      <c r="G29" s="76"/>
    </row>
    <row r="33" spans="7:7" x14ac:dyDescent="0.25">
      <c r="G33" s="38"/>
    </row>
  </sheetData>
  <mergeCells count="6">
    <mergeCell ref="F29:G29"/>
    <mergeCell ref="B1:G1"/>
    <mergeCell ref="B13:C13"/>
    <mergeCell ref="B19:C19"/>
    <mergeCell ref="B26:C26"/>
    <mergeCell ref="B27:F27"/>
  </mergeCells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workbookViewId="0">
      <selection activeCell="F11" sqref="F11:F12"/>
    </sheetView>
  </sheetViews>
  <sheetFormatPr defaultRowHeight="15" x14ac:dyDescent="0.25"/>
  <cols>
    <col min="3" max="3" width="10.42578125" customWidth="1"/>
    <col min="4" max="4" width="13" customWidth="1"/>
    <col min="5" max="5" width="17.7109375" customWidth="1"/>
    <col min="6" max="6" width="36.42578125" customWidth="1"/>
    <col min="9" max="13" width="13.5703125" customWidth="1"/>
  </cols>
  <sheetData>
    <row r="1" spans="1:13" ht="20.25" x14ac:dyDescent="0.25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13" ht="20.25" x14ac:dyDescent="0.25">
      <c r="A2" s="83" t="s">
        <v>38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</row>
    <row r="3" spans="1:13" ht="15.75" x14ac:dyDescent="0.25">
      <c r="A3" s="84" t="s">
        <v>18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</row>
    <row r="4" spans="1:13" ht="20.25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3" ht="42.75" x14ac:dyDescent="0.25">
      <c r="A5" s="24" t="s">
        <v>39</v>
      </c>
      <c r="B5" s="24" t="s">
        <v>19</v>
      </c>
      <c r="C5" s="24" t="s">
        <v>20</v>
      </c>
      <c r="D5" s="24" t="s">
        <v>21</v>
      </c>
      <c r="E5" s="24" t="s">
        <v>22</v>
      </c>
      <c r="F5" s="24" t="s">
        <v>23</v>
      </c>
      <c r="G5" s="24" t="s">
        <v>24</v>
      </c>
      <c r="H5" s="24" t="s">
        <v>25</v>
      </c>
      <c r="I5" s="24" t="s">
        <v>26</v>
      </c>
      <c r="J5" s="24" t="s">
        <v>27</v>
      </c>
      <c r="K5" s="24" t="s">
        <v>28</v>
      </c>
      <c r="L5" s="24" t="s">
        <v>29</v>
      </c>
      <c r="M5" s="24" t="s">
        <v>30</v>
      </c>
    </row>
    <row r="6" spans="1:13" ht="37.700000000000003" customHeight="1" x14ac:dyDescent="0.25">
      <c r="A6" s="25">
        <v>1</v>
      </c>
      <c r="B6" s="26" t="s">
        <v>31</v>
      </c>
      <c r="C6" s="26" t="s">
        <v>32</v>
      </c>
      <c r="D6" s="27" t="s">
        <v>33</v>
      </c>
      <c r="E6" s="26" t="s">
        <v>34</v>
      </c>
      <c r="F6" s="26" t="s">
        <v>35</v>
      </c>
      <c r="G6" s="26" t="s">
        <v>36</v>
      </c>
      <c r="H6" s="26" t="s">
        <v>37</v>
      </c>
      <c r="I6" s="28">
        <v>5258015</v>
      </c>
      <c r="J6" s="28">
        <v>262901</v>
      </c>
      <c r="K6" s="28">
        <v>4995114</v>
      </c>
      <c r="L6" s="28">
        <v>499511</v>
      </c>
      <c r="M6" s="51">
        <v>5494625</v>
      </c>
    </row>
  </sheetData>
  <mergeCells count="3">
    <mergeCell ref="A1:M1"/>
    <mergeCell ref="A2:M2"/>
    <mergeCell ref="A3:M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E17" sqref="E17"/>
    </sheetView>
  </sheetViews>
  <sheetFormatPr defaultRowHeight="15" x14ac:dyDescent="0.25"/>
  <cols>
    <col min="1" max="1" width="9.28515625" bestFit="1" customWidth="1"/>
    <col min="2" max="2" width="11.42578125" customWidth="1"/>
    <col min="3" max="3" width="11.140625" customWidth="1"/>
    <col min="4" max="4" width="15.28515625" customWidth="1"/>
    <col min="5" max="5" width="26.85546875" customWidth="1"/>
    <col min="6" max="6" width="18.28515625" customWidth="1"/>
    <col min="7" max="7" width="15.28515625" customWidth="1"/>
    <col min="8" max="8" width="10.7109375" bestFit="1" customWidth="1"/>
    <col min="9" max="9" width="9.28515625" bestFit="1" customWidth="1"/>
    <col min="10" max="10" width="12.28515625" customWidth="1"/>
    <col min="11" max="11" width="9.28515625" bestFit="1" customWidth="1"/>
    <col min="12" max="12" width="10.7109375" bestFit="1" customWidth="1"/>
  </cols>
  <sheetData>
    <row r="1" spans="1:12" ht="20.25" x14ac:dyDescent="0.25">
      <c r="A1" s="83" t="s">
        <v>38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</row>
    <row r="2" spans="1:12" ht="15.75" x14ac:dyDescent="0.25">
      <c r="A2" s="84" t="s">
        <v>40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ht="20.25" x14ac:dyDescent="0.25">
      <c r="A3" s="23"/>
      <c r="B3" s="23"/>
      <c r="C3" s="23"/>
      <c r="D3" s="23"/>
      <c r="E3" s="30"/>
      <c r="F3" s="30"/>
      <c r="G3" s="30"/>
      <c r="H3" s="23"/>
      <c r="I3" s="23"/>
      <c r="J3" s="23"/>
      <c r="K3" s="23"/>
      <c r="L3" s="23"/>
    </row>
    <row r="4" spans="1:12" ht="53.25" customHeight="1" x14ac:dyDescent="0.25">
      <c r="A4" s="31" t="s">
        <v>39</v>
      </c>
      <c r="B4" s="31" t="s">
        <v>19</v>
      </c>
      <c r="C4" s="31" t="s">
        <v>20</v>
      </c>
      <c r="D4" s="31" t="s">
        <v>21</v>
      </c>
      <c r="E4" s="32" t="s">
        <v>22</v>
      </c>
      <c r="F4" s="32" t="s">
        <v>63</v>
      </c>
      <c r="G4" s="32" t="s">
        <v>24</v>
      </c>
      <c r="H4" s="31" t="s">
        <v>26</v>
      </c>
      <c r="I4" s="31" t="s">
        <v>27</v>
      </c>
      <c r="J4" s="31" t="s">
        <v>28</v>
      </c>
      <c r="K4" s="31" t="s">
        <v>29</v>
      </c>
      <c r="L4" s="31" t="s">
        <v>30</v>
      </c>
    </row>
    <row r="5" spans="1:12" ht="26.25" customHeight="1" x14ac:dyDescent="0.25">
      <c r="A5" s="33">
        <v>1</v>
      </c>
      <c r="B5" s="34" t="s">
        <v>41</v>
      </c>
      <c r="C5" s="34" t="s">
        <v>32</v>
      </c>
      <c r="D5" s="35" t="s">
        <v>42</v>
      </c>
      <c r="E5" s="36" t="s">
        <v>34</v>
      </c>
      <c r="F5" s="36" t="s">
        <v>64</v>
      </c>
      <c r="G5" s="36" t="s">
        <v>36</v>
      </c>
      <c r="H5" s="37">
        <v>4523705</v>
      </c>
      <c r="I5" s="37">
        <v>226185</v>
      </c>
      <c r="J5" s="37">
        <v>4297520</v>
      </c>
      <c r="K5" s="37">
        <v>429752</v>
      </c>
      <c r="L5" s="44">
        <v>4727272</v>
      </c>
    </row>
  </sheetData>
  <mergeCells count="2">
    <mergeCell ref="A1:L1"/>
    <mergeCell ref="A2:L2"/>
  </mergeCells>
  <phoneticPr fontId="8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F15" sqref="F15"/>
    </sheetView>
  </sheetViews>
  <sheetFormatPr defaultRowHeight="15" x14ac:dyDescent="0.25"/>
  <cols>
    <col min="1" max="1" width="4.42578125" customWidth="1"/>
    <col min="2" max="4" width="11.7109375" customWidth="1"/>
    <col min="5" max="5" width="31" customWidth="1"/>
    <col min="6" max="6" width="29.28515625" customWidth="1"/>
    <col min="7" max="8" width="16.42578125" customWidth="1"/>
    <col min="9" max="9" width="14.42578125" customWidth="1"/>
    <col min="10" max="10" width="15.42578125" customWidth="1"/>
    <col min="11" max="11" width="16.42578125" customWidth="1"/>
  </cols>
  <sheetData>
    <row r="1" spans="1:12" ht="18.75" x14ac:dyDescent="0.3">
      <c r="A1" s="85" t="s">
        <v>45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2" x14ac:dyDescent="0.25">
      <c r="A2" s="86" t="s">
        <v>46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12" ht="21" x14ac:dyDescent="0.25">
      <c r="A3" s="39"/>
      <c r="B3" s="41" t="s">
        <v>21</v>
      </c>
      <c r="C3" s="40" t="s">
        <v>19</v>
      </c>
      <c r="D3" s="40" t="s">
        <v>47</v>
      </c>
      <c r="E3" s="43" t="s">
        <v>48</v>
      </c>
      <c r="F3" s="40" t="s">
        <v>49</v>
      </c>
      <c r="G3" s="40" t="s">
        <v>50</v>
      </c>
      <c r="H3" s="42" t="s">
        <v>51</v>
      </c>
      <c r="I3" s="40" t="s">
        <v>52</v>
      </c>
      <c r="J3" s="42" t="s">
        <v>29</v>
      </c>
      <c r="K3" s="42" t="s">
        <v>53</v>
      </c>
      <c r="L3" s="39"/>
    </row>
    <row r="4" spans="1:12" x14ac:dyDescent="0.25">
      <c r="A4" s="39"/>
      <c r="B4" s="45">
        <v>45125</v>
      </c>
      <c r="C4" s="46" t="s">
        <v>54</v>
      </c>
      <c r="D4" s="46" t="s">
        <v>32</v>
      </c>
      <c r="E4" s="46" t="s">
        <v>55</v>
      </c>
      <c r="F4" s="46" t="s">
        <v>34</v>
      </c>
      <c r="G4" s="46" t="s">
        <v>36</v>
      </c>
      <c r="H4" s="47">
        <v>3675359</v>
      </c>
      <c r="I4" s="48" t="s">
        <v>56</v>
      </c>
      <c r="J4" s="47">
        <v>294029</v>
      </c>
      <c r="K4" s="47">
        <v>3969388</v>
      </c>
      <c r="L4" s="39"/>
    </row>
    <row r="5" spans="1:12" x14ac:dyDescent="0.25">
      <c r="B5" s="50">
        <v>45138</v>
      </c>
      <c r="C5" s="50" t="s">
        <v>61</v>
      </c>
      <c r="D5" s="50" t="s">
        <v>62</v>
      </c>
      <c r="E5" s="50" t="s">
        <v>34</v>
      </c>
      <c r="F5" s="50" t="s">
        <v>65</v>
      </c>
      <c r="G5" s="50" t="s">
        <v>36</v>
      </c>
      <c r="H5" s="49">
        <v>-69760</v>
      </c>
      <c r="I5" s="49" t="s">
        <v>56</v>
      </c>
      <c r="J5" s="49">
        <v>-5580</v>
      </c>
      <c r="K5" s="49">
        <f>+J5+H5</f>
        <v>-75340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I5" sqref="I5"/>
    </sheetView>
  </sheetViews>
  <sheetFormatPr defaultRowHeight="15" x14ac:dyDescent="0.25"/>
  <cols>
    <col min="1" max="1" width="14" customWidth="1"/>
    <col min="6" max="6" width="31.42578125" customWidth="1"/>
    <col min="7" max="10" width="12.42578125" customWidth="1"/>
  </cols>
  <sheetData>
    <row r="1" spans="1:9" ht="18.75" x14ac:dyDescent="0.3">
      <c r="A1" s="85" t="s">
        <v>66</v>
      </c>
      <c r="B1" s="85"/>
      <c r="C1" s="85"/>
      <c r="D1" s="85"/>
      <c r="E1" s="85"/>
      <c r="F1" s="85"/>
      <c r="G1" s="85"/>
      <c r="H1" s="85"/>
      <c r="I1" s="85"/>
    </row>
    <row r="2" spans="1:9" ht="21" x14ac:dyDescent="0.25">
      <c r="A2" s="58" t="s">
        <v>67</v>
      </c>
      <c r="B2" s="56" t="s">
        <v>19</v>
      </c>
      <c r="C2" s="56" t="s">
        <v>68</v>
      </c>
      <c r="D2" s="56" t="s">
        <v>69</v>
      </c>
      <c r="E2" s="56" t="s">
        <v>23</v>
      </c>
      <c r="F2" s="56" t="s">
        <v>48</v>
      </c>
      <c r="G2" s="42" t="s">
        <v>76</v>
      </c>
      <c r="H2" s="42" t="s">
        <v>70</v>
      </c>
      <c r="I2" s="42" t="s">
        <v>71</v>
      </c>
    </row>
    <row r="3" spans="1:9" x14ac:dyDescent="0.25">
      <c r="A3" s="54">
        <v>45147</v>
      </c>
      <c r="B3" s="59" t="s">
        <v>72</v>
      </c>
      <c r="C3" s="59" t="s">
        <v>73</v>
      </c>
      <c r="D3" s="59" t="s">
        <v>34</v>
      </c>
      <c r="E3" s="59" t="s">
        <v>35</v>
      </c>
      <c r="F3" s="59" t="s">
        <v>55</v>
      </c>
      <c r="G3" s="57">
        <v>4995114</v>
      </c>
      <c r="H3" s="57">
        <v>399609</v>
      </c>
      <c r="I3" s="57">
        <v>5394723</v>
      </c>
    </row>
    <row r="4" spans="1:9" x14ac:dyDescent="0.25">
      <c r="A4" s="54">
        <v>45168</v>
      </c>
      <c r="B4" s="59" t="s">
        <v>74</v>
      </c>
      <c r="C4" s="59" t="s">
        <v>73</v>
      </c>
      <c r="D4" s="59" t="s">
        <v>34</v>
      </c>
      <c r="E4" s="59" t="s">
        <v>35</v>
      </c>
      <c r="F4" s="59" t="s">
        <v>55</v>
      </c>
      <c r="G4" s="57">
        <v>4381613</v>
      </c>
      <c r="H4" s="57">
        <v>350529</v>
      </c>
      <c r="I4" s="57">
        <v>4732142</v>
      </c>
    </row>
    <row r="5" spans="1:9" x14ac:dyDescent="0.25">
      <c r="A5" s="55" t="s">
        <v>75</v>
      </c>
      <c r="B5" s="39"/>
      <c r="C5" s="39"/>
      <c r="D5" s="39"/>
      <c r="E5" s="39"/>
      <c r="F5" s="39"/>
      <c r="G5" s="57">
        <v>9376727</v>
      </c>
      <c r="H5" s="53">
        <v>750138</v>
      </c>
      <c r="I5" s="53">
        <v>10126865</v>
      </c>
    </row>
  </sheetData>
  <mergeCells count="1">
    <mergeCell ref="A1:I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defaultRowHeight="15" x14ac:dyDescent="0.25"/>
  <sheetData>
    <row r="1" spans="1:1" x14ac:dyDescent="0.25">
      <c r="A1" t="s">
        <v>79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J3" sqref="J3"/>
    </sheetView>
  </sheetViews>
  <sheetFormatPr defaultRowHeight="15" x14ac:dyDescent="0.25"/>
  <cols>
    <col min="6" max="6" width="18.5703125" customWidth="1"/>
    <col min="9" max="9" width="12" customWidth="1"/>
  </cols>
  <sheetData>
    <row r="1" spans="1:11" ht="18.75" x14ac:dyDescent="0.3">
      <c r="A1" s="85" t="s">
        <v>66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1" ht="27.6" customHeight="1" x14ac:dyDescent="0.25">
      <c r="A2" s="58" t="s">
        <v>80</v>
      </c>
      <c r="B2" s="56" t="s">
        <v>19</v>
      </c>
      <c r="C2" s="56" t="s">
        <v>68</v>
      </c>
      <c r="D2" s="56" t="s">
        <v>69</v>
      </c>
      <c r="E2" s="56" t="s">
        <v>23</v>
      </c>
      <c r="F2" s="56" t="s">
        <v>48</v>
      </c>
      <c r="G2" s="42" t="s">
        <v>26</v>
      </c>
      <c r="H2" s="42" t="s">
        <v>27</v>
      </c>
      <c r="I2" s="42" t="s">
        <v>86</v>
      </c>
      <c r="J2" s="42" t="s">
        <v>70</v>
      </c>
      <c r="K2" s="42" t="s">
        <v>71</v>
      </c>
    </row>
    <row r="3" spans="1:11" x14ac:dyDescent="0.25">
      <c r="A3" s="54">
        <v>45203</v>
      </c>
      <c r="B3" s="59" t="s">
        <v>81</v>
      </c>
      <c r="C3" s="59" t="s">
        <v>73</v>
      </c>
      <c r="D3" s="59" t="s">
        <v>34</v>
      </c>
      <c r="E3" s="59" t="s">
        <v>35</v>
      </c>
      <c r="F3" s="59" t="s">
        <v>83</v>
      </c>
      <c r="G3" s="57">
        <v>11357150</v>
      </c>
      <c r="H3" s="57">
        <v>567859</v>
      </c>
      <c r="I3" s="57">
        <f>+G3-H3</f>
        <v>10789291</v>
      </c>
      <c r="J3" s="57">
        <v>863143</v>
      </c>
      <c r="K3" s="57">
        <v>11652434</v>
      </c>
    </row>
    <row r="4" spans="1:11" x14ac:dyDescent="0.25">
      <c r="A4" s="55" t="s">
        <v>82</v>
      </c>
      <c r="B4" s="39"/>
      <c r="C4" s="39"/>
      <c r="D4" s="39"/>
      <c r="E4" s="39"/>
      <c r="F4" s="39"/>
      <c r="G4" s="53">
        <v>11357150</v>
      </c>
      <c r="H4" s="53">
        <v>567859</v>
      </c>
      <c r="I4" s="53">
        <f>+I3</f>
        <v>10789291</v>
      </c>
      <c r="J4" s="53">
        <v>863143</v>
      </c>
      <c r="K4" s="53">
        <v>11652434</v>
      </c>
    </row>
  </sheetData>
  <mergeCells count="1">
    <mergeCell ref="A1:K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>
      <selection activeCell="C28" sqref="C28"/>
    </sheetView>
  </sheetViews>
  <sheetFormatPr defaultRowHeight="15" x14ac:dyDescent="0.25"/>
  <cols>
    <col min="1" max="1" width="3.140625" customWidth="1"/>
    <col min="8" max="11" width="12.7109375" customWidth="1"/>
  </cols>
  <sheetData>
    <row r="1" spans="1:11" ht="18.75" x14ac:dyDescent="0.3">
      <c r="A1" s="85" t="s">
        <v>45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1" x14ac:dyDescent="0.25">
      <c r="A2" s="86" t="s">
        <v>87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1" ht="35.65" customHeight="1" x14ac:dyDescent="0.25">
      <c r="A3" s="39"/>
      <c r="B3" s="41" t="s">
        <v>21</v>
      </c>
      <c r="C3" s="40" t="s">
        <v>19</v>
      </c>
      <c r="D3" s="40" t="s">
        <v>47</v>
      </c>
      <c r="E3" s="40" t="s">
        <v>49</v>
      </c>
      <c r="F3" s="40" t="s">
        <v>50</v>
      </c>
      <c r="G3" s="40" t="s">
        <v>48</v>
      </c>
      <c r="H3" s="42" t="s">
        <v>51</v>
      </c>
      <c r="I3" s="40" t="s">
        <v>52</v>
      </c>
      <c r="J3" s="42" t="s">
        <v>29</v>
      </c>
      <c r="K3" s="42" t="s">
        <v>88</v>
      </c>
    </row>
    <row r="4" spans="1:11" x14ac:dyDescent="0.25">
      <c r="A4" s="39"/>
      <c r="B4" s="64">
        <v>45237</v>
      </c>
      <c r="C4" s="63" t="s">
        <v>89</v>
      </c>
      <c r="D4" s="63" t="s">
        <v>32</v>
      </c>
      <c r="E4" s="63" t="s">
        <v>34</v>
      </c>
      <c r="F4" s="63" t="s">
        <v>36</v>
      </c>
      <c r="G4" s="63" t="s">
        <v>90</v>
      </c>
      <c r="H4" s="62">
        <v>3854088</v>
      </c>
      <c r="I4" s="61" t="s">
        <v>56</v>
      </c>
      <c r="J4" s="62">
        <v>308327</v>
      </c>
      <c r="K4" s="62">
        <v>4162415</v>
      </c>
    </row>
    <row r="5" spans="1:11" x14ac:dyDescent="0.25">
      <c r="A5" s="39"/>
      <c r="B5" s="64">
        <v>45259</v>
      </c>
      <c r="C5" s="63" t="s">
        <v>91</v>
      </c>
      <c r="D5" s="63" t="s">
        <v>62</v>
      </c>
      <c r="E5" s="63" t="s">
        <v>34</v>
      </c>
      <c r="F5" s="63" t="s">
        <v>36</v>
      </c>
      <c r="G5" s="63" t="s">
        <v>92</v>
      </c>
      <c r="H5" s="62">
        <v>-220293</v>
      </c>
      <c r="I5" s="61" t="s">
        <v>56</v>
      </c>
      <c r="J5" s="62">
        <v>-17623</v>
      </c>
      <c r="K5" s="62">
        <v>-237916</v>
      </c>
    </row>
    <row r="6" spans="1:11" x14ac:dyDescent="0.25">
      <c r="K6" s="65">
        <f>+SUM(K4:K5)</f>
        <v>3924499</v>
      </c>
    </row>
  </sheetData>
  <mergeCells count="2">
    <mergeCell ref="A1:K1"/>
    <mergeCell ref="A2:K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N11" sqref="N11"/>
    </sheetView>
  </sheetViews>
  <sheetFormatPr defaultRowHeight="15" x14ac:dyDescent="0.25"/>
  <cols>
    <col min="1" max="1" width="3.28515625" customWidth="1"/>
    <col min="11" max="11" width="11.28515625" customWidth="1"/>
  </cols>
  <sheetData>
    <row r="1" spans="1:11" ht="18.75" x14ac:dyDescent="0.3">
      <c r="A1" s="87" t="s">
        <v>45</v>
      </c>
      <c r="B1" s="87"/>
      <c r="C1" s="87"/>
      <c r="D1" s="87"/>
      <c r="E1" s="87"/>
      <c r="F1" s="87"/>
      <c r="G1" s="87"/>
      <c r="H1" s="87"/>
      <c r="I1" s="87"/>
      <c r="J1" s="87"/>
    </row>
    <row r="2" spans="1:11" x14ac:dyDescent="0.25">
      <c r="A2" s="88" t="s">
        <v>97</v>
      </c>
      <c r="B2" s="88"/>
      <c r="C2" s="88"/>
      <c r="D2" s="88"/>
      <c r="E2" s="88"/>
      <c r="F2" s="88"/>
      <c r="G2" s="88"/>
      <c r="H2" s="88"/>
      <c r="I2" s="88"/>
      <c r="J2" s="88"/>
    </row>
    <row r="3" spans="1:11" ht="42" x14ac:dyDescent="0.25">
      <c r="B3" s="66" t="s">
        <v>21</v>
      </c>
      <c r="C3" s="67" t="s">
        <v>19</v>
      </c>
      <c r="D3" s="67" t="s">
        <v>47</v>
      </c>
      <c r="E3" s="67" t="s">
        <v>48</v>
      </c>
      <c r="F3" s="67" t="s">
        <v>49</v>
      </c>
      <c r="G3" s="67" t="s">
        <v>50</v>
      </c>
      <c r="H3" s="68" t="s">
        <v>51</v>
      </c>
      <c r="I3" s="67" t="s">
        <v>52</v>
      </c>
      <c r="J3" s="68" t="s">
        <v>29</v>
      </c>
      <c r="K3" s="75" t="s">
        <v>53</v>
      </c>
    </row>
    <row r="4" spans="1:11" x14ac:dyDescent="0.25">
      <c r="B4" s="70">
        <v>45272</v>
      </c>
      <c r="C4" s="71" t="s">
        <v>98</v>
      </c>
      <c r="D4" s="71" t="s">
        <v>32</v>
      </c>
      <c r="E4" s="71" t="s">
        <v>90</v>
      </c>
      <c r="F4" s="71" t="s">
        <v>34</v>
      </c>
      <c r="G4" s="71" t="s">
        <v>36</v>
      </c>
      <c r="H4" s="72">
        <v>2637627</v>
      </c>
      <c r="I4" s="73" t="s">
        <v>56</v>
      </c>
      <c r="J4" s="72">
        <v>211010</v>
      </c>
      <c r="K4" s="65">
        <f>+J4+H4</f>
        <v>2848637</v>
      </c>
    </row>
    <row r="5" spans="1:11" x14ac:dyDescent="0.25">
      <c r="B5" s="70">
        <v>45272</v>
      </c>
      <c r="C5" s="71" t="s">
        <v>98</v>
      </c>
      <c r="D5" s="71" t="s">
        <v>32</v>
      </c>
      <c r="E5" s="71" t="s">
        <v>90</v>
      </c>
      <c r="F5" s="71" t="s">
        <v>34</v>
      </c>
      <c r="G5" s="71" t="s">
        <v>36</v>
      </c>
      <c r="H5" s="72">
        <v>2092783</v>
      </c>
      <c r="I5" s="73" t="s">
        <v>56</v>
      </c>
      <c r="J5" s="72">
        <v>167423</v>
      </c>
      <c r="K5" s="65">
        <f t="shared" ref="K5:K9" si="0">+J5+H5</f>
        <v>2260206</v>
      </c>
    </row>
    <row r="6" spans="1:11" x14ac:dyDescent="0.25">
      <c r="B6" s="70">
        <v>45272</v>
      </c>
      <c r="C6" s="71" t="s">
        <v>98</v>
      </c>
      <c r="D6" s="71" t="s">
        <v>32</v>
      </c>
      <c r="E6" s="71" t="s">
        <v>90</v>
      </c>
      <c r="F6" s="71" t="s">
        <v>34</v>
      </c>
      <c r="G6" s="71" t="s">
        <v>36</v>
      </c>
      <c r="H6" s="72">
        <v>792229</v>
      </c>
      <c r="I6" s="73" t="s">
        <v>56</v>
      </c>
      <c r="J6" s="72">
        <v>63378</v>
      </c>
      <c r="K6" s="65">
        <f t="shared" si="0"/>
        <v>855607</v>
      </c>
    </row>
    <row r="7" spans="1:11" x14ac:dyDescent="0.25">
      <c r="B7" s="70">
        <v>45286</v>
      </c>
      <c r="C7" s="71" t="s">
        <v>99</v>
      </c>
      <c r="D7" s="71" t="s">
        <v>32</v>
      </c>
      <c r="E7" s="71" t="s">
        <v>34</v>
      </c>
      <c r="F7" s="71" t="s">
        <v>34</v>
      </c>
      <c r="G7" s="71" t="s">
        <v>36</v>
      </c>
      <c r="H7" s="72">
        <v>2637627</v>
      </c>
      <c r="I7" s="73" t="s">
        <v>56</v>
      </c>
      <c r="J7" s="72">
        <v>211010</v>
      </c>
      <c r="K7" s="65">
        <f t="shared" si="0"/>
        <v>2848637</v>
      </c>
    </row>
    <row r="8" spans="1:11" x14ac:dyDescent="0.25">
      <c r="B8" s="70">
        <v>45286</v>
      </c>
      <c r="C8" s="71" t="s">
        <v>99</v>
      </c>
      <c r="D8" s="71" t="s">
        <v>32</v>
      </c>
      <c r="E8" s="71" t="s">
        <v>34</v>
      </c>
      <c r="F8" s="71" t="s">
        <v>34</v>
      </c>
      <c r="G8" s="71" t="s">
        <v>36</v>
      </c>
      <c r="H8" s="72">
        <v>2092783</v>
      </c>
      <c r="I8" s="73" t="s">
        <v>56</v>
      </c>
      <c r="J8" s="72">
        <v>167423</v>
      </c>
      <c r="K8" s="65">
        <f t="shared" si="0"/>
        <v>2260206</v>
      </c>
    </row>
    <row r="9" spans="1:11" x14ac:dyDescent="0.25">
      <c r="B9" s="74" t="s">
        <v>100</v>
      </c>
      <c r="H9" s="69">
        <v>10253049</v>
      </c>
      <c r="J9" s="69">
        <v>820244</v>
      </c>
      <c r="K9" s="65">
        <f t="shared" si="0"/>
        <v>11073293</v>
      </c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Công nợ</vt:lpstr>
      <vt:lpstr>T5</vt:lpstr>
      <vt:lpstr>T6</vt:lpstr>
      <vt:lpstr>T7</vt:lpstr>
      <vt:lpstr>T8</vt:lpstr>
      <vt:lpstr>T9</vt:lpstr>
      <vt:lpstr>T10</vt:lpstr>
      <vt:lpstr>T11</vt:lpstr>
      <vt:lpstr>T12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2023-06-05T07:57:35Z</dcterms:created>
  <dcterms:modified xsi:type="dcterms:W3CDTF">2024-01-11T06:48:51Z</dcterms:modified>
</cp:coreProperties>
</file>