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GS25\"/>
    </mc:Choice>
  </mc:AlternateContent>
  <xr:revisionPtr revIDLastSave="0" documentId="13_ncr:1_{4699E308-A860-406C-93D0-72646516484B}" xr6:coauthVersionLast="47" xr6:coauthVersionMax="47" xr10:uidLastSave="{00000000-0000-0000-0000-000000000000}"/>
  <bookViews>
    <workbookView xWindow="-120" yWindow="-120" windowWidth="29040" windowHeight="15720" activeTab="2" xr2:uid="{8A7E02ED-8F40-4E90-A2E8-6962DF3AD7D7}"/>
  </bookViews>
  <sheets>
    <sheet name="TH công nợ" sheetId="1" r:id="rId1"/>
    <sheet name="Bảng kê HĐ T4+5,2023" sheetId="2" r:id="rId2"/>
    <sheet name="t6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12" i="1" l="1"/>
  <c r="A23" i="2" l="1"/>
  <c r="A22" i="2"/>
  <c r="A21" i="2"/>
  <c r="K20" i="2"/>
  <c r="A20" i="2"/>
  <c r="K19" i="2"/>
  <c r="A19" i="2"/>
  <c r="K18" i="2"/>
  <c r="A18" i="2"/>
  <c r="K17" i="2"/>
  <c r="A17" i="2"/>
  <c r="K16" i="2"/>
  <c r="A16" i="2"/>
  <c r="K15" i="2"/>
  <c r="A15" i="2"/>
  <c r="K14" i="2"/>
  <c r="A14" i="2"/>
  <c r="K13" i="2"/>
  <c r="A13" i="2"/>
  <c r="K12" i="2"/>
  <c r="A12" i="2"/>
  <c r="K11" i="2"/>
  <c r="A11" i="2"/>
  <c r="K10" i="2"/>
  <c r="A10" i="2"/>
  <c r="K9" i="2"/>
  <c r="A9" i="2"/>
  <c r="K8" i="2"/>
  <c r="A8" i="2"/>
  <c r="K7" i="2"/>
  <c r="A7" i="2"/>
  <c r="K6" i="2"/>
  <c r="A6" i="2"/>
  <c r="K5" i="2"/>
  <c r="K3" i="2" s="1"/>
  <c r="A5" i="2"/>
  <c r="J3" i="2"/>
  <c r="I3" i="2"/>
  <c r="H3" i="2"/>
  <c r="D19" i="1" l="1"/>
  <c r="E12" i="1"/>
  <c r="F26" i="1" l="1"/>
</calcChain>
</file>

<file path=xl/sharedStrings.xml><?xml version="1.0" encoding="utf-8"?>
<sst xmlns="http://schemas.openxmlformats.org/spreadsheetml/2006/main" count="157" uniqueCount="83">
  <si>
    <t>THEO DÕI CÔNG NỢ / CTY GS25 2023</t>
  </si>
  <si>
    <t>Ngày tháng</t>
  </si>
  <si>
    <t>Nội dung</t>
  </si>
  <si>
    <t>Số tiền bán hàng (+V)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</si>
  <si>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</si>
  <si>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</si>
  <si>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</si>
  <si>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</si>
  <si>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</si>
  <si>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</si>
  <si>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Hỗ trợ Quý 1,2023</t>
  </si>
  <si>
    <t>Bảng kê hóa đơn tháng 4</t>
  </si>
  <si>
    <t>Bảng kê hóa đơn tháng 5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</si>
  <si>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</si>
  <si>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</si>
  <si>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</si>
  <si>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</si>
  <si>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</si>
  <si>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</si>
  <si>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Tổng hàng trả</t>
  </si>
  <si>
    <t>Thanh toán tháng 1</t>
  </si>
  <si>
    <t>Thanh toán tháng 2</t>
  </si>
  <si>
    <t>Thanh toán tháng 3</t>
  </si>
  <si>
    <t>Tổng đã thanh toán</t>
  </si>
  <si>
    <t xml:space="preserve">Dư nợ phải thu </t>
  </si>
  <si>
    <t>CK quý 1,2023</t>
  </si>
  <si>
    <t>BẢNG KÊ HÓA ĐƠN, CHỨNG TỪ HÀNG HÓA, DỊCH VỤ BÁN RA (MẪU QUẢN TRỊ)</t>
  </si>
  <si>
    <t>Từ ngày 01/4/2023 đến ngày 31/5/2023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</si>
  <si>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</si>
  <si>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</si>
  <si>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</si>
  <si>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</si>
  <si>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</si>
  <si>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</si>
  <si>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</si>
  <si>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</si>
  <si>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</si>
  <si>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Tổng cộng</t>
  </si>
  <si>
    <t>00020174</t>
  </si>
  <si>
    <t>1C23TNN</t>
  </si>
  <si>
    <t>CÔNG TY TNHH GS 25 VIETNAM</t>
  </si>
  <si>
    <t>0314658576</t>
  </si>
  <si>
    <t>WH0010100851100329</t>
  </si>
  <si>
    <t>10%</t>
  </si>
  <si>
    <t>00020476</t>
  </si>
  <si>
    <t>WH0010100851110402</t>
  </si>
  <si>
    <t>00022043</t>
  </si>
  <si>
    <t>WH0010100851110405</t>
  </si>
  <si>
    <t>00022145</t>
  </si>
  <si>
    <t>WH0010100851120409</t>
  </si>
  <si>
    <t>00023419</t>
  </si>
  <si>
    <t>WH0010100851100412</t>
  </si>
  <si>
    <t>00023574</t>
  </si>
  <si>
    <t>WH0010100851110416</t>
  </si>
  <si>
    <t>00025205</t>
  </si>
  <si>
    <t>WH0010100851100419</t>
  </si>
  <si>
    <t>00025206</t>
  </si>
  <si>
    <t>WH0010100851170423</t>
  </si>
  <si>
    <t>00028233</t>
  </si>
  <si>
    <t>WH0010100851110430</t>
  </si>
  <si>
    <t>00028234</t>
  </si>
  <si>
    <t>WH0010100851110503</t>
  </si>
  <si>
    <t>00028235</t>
  </si>
  <si>
    <t>WH0010100851110507</t>
  </si>
  <si>
    <t>00029767</t>
  </si>
  <si>
    <t>WH0010100851100510</t>
  </si>
  <si>
    <t>00029768</t>
  </si>
  <si>
    <t>WH0010100851110514</t>
  </si>
  <si>
    <t>00031423</t>
  </si>
  <si>
    <t>WH0010100851100517</t>
  </si>
  <si>
    <t>00031424</t>
  </si>
  <si>
    <t>WH0010100851110521</t>
  </si>
  <si>
    <t>00032647</t>
  </si>
  <si>
    <t>WH0010100851100524</t>
  </si>
  <si>
    <t>00000876</t>
  </si>
  <si>
    <t>1C23TDV</t>
  </si>
  <si>
    <t>Hàng trả</t>
  </si>
  <si>
    <t>00000890</t>
  </si>
  <si>
    <t>00001068</t>
  </si>
  <si>
    <t>Thanh toán tháng 4</t>
  </si>
  <si>
    <t>Thanh toán tháng 5</t>
  </si>
  <si>
    <t>01-15/05/2023</t>
  </si>
  <si>
    <t>15-31/05/2023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</si>
</sst>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4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0" fontId="4" fillId="0" borderId="1" xfId="0" applyFont="1" applyBorder="1"/>
    <xf numFmtId="0" fontId="0" fillId="0" borderId="1" xfId="0" applyBorder="1"/>
    <xf numFmtId="0" fontId="4" fillId="0" borderId="2" xfId="0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3" fillId="2" borderId="1" xfId="0" applyFont="1" applyFill="1" applyBorder="1"/>
    <xf numFmtId="1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4" fontId="3" fillId="2" borderId="1" xfId="1" applyNumberFormat="1" applyFont="1" applyFill="1" applyBorder="1"/>
    <xf numFmtId="164" fontId="6" fillId="2" borderId="1" xfId="1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164" fontId="7" fillId="3" borderId="1" xfId="0" applyNumberFormat="1" applyFont="1" applyFill="1" applyBorder="1"/>
    <xf numFmtId="14" fontId="8" fillId="0" borderId="1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165" fontId="5" fillId="0" borderId="1" xfId="1" applyNumberFormat="1" applyFont="1" applyBorder="1"/>
    <xf numFmtId="0" fontId="9" fillId="0" borderId="0" xfId="2"/>
    <xf numFmtId="0" fontId="11" fillId="0" borderId="0" xfId="2" applyFont="1"/>
    <xf numFmtId="165" fontId="11" fillId="0" borderId="0" xfId="1" applyNumberFormat="1" applyFont="1" applyAlignment="1"/>
    <xf numFmtId="1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38" fontId="12" fillId="4" borderId="6" xfId="2" applyNumberFormat="1" applyFont="1" applyFill="1" applyBorder="1" applyAlignment="1">
      <alignment horizontal="center" vertical="center" wrapText="1"/>
    </xf>
    <xf numFmtId="14" fontId="13" fillId="0" borderId="7" xfId="2" applyNumberFormat="1" applyFont="1" applyBorder="1" applyAlignment="1">
      <alignment horizontal="center" vertical="center"/>
    </xf>
    <xf numFmtId="0" fontId="13" fillId="0" borderId="7" xfId="2" applyFont="1" applyBorder="1" applyAlignment="1">
      <alignment horizontal="left" vertical="center"/>
    </xf>
    <xf numFmtId="38" fontId="13" fillId="0" borderId="7" xfId="2" applyNumberFormat="1" applyFont="1" applyBorder="1" applyAlignment="1">
      <alignment horizontal="right" vertical="center"/>
    </xf>
    <xf numFmtId="0" fontId="13" fillId="0" borderId="7" xfId="2" applyFont="1" applyBorder="1" applyAlignment="1">
      <alignment horizontal="right" vertical="center"/>
    </xf>
    <xf numFmtId="164" fontId="0" fillId="0" borderId="0" xfId="0" applyNumberFormat="1"/>
    <xf numFmtId="38" fontId="13" fillId="3" borderId="7" xfId="2" applyNumberFormat="1" applyFont="1" applyFill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3" borderId="2" xfId="0" quotePrefix="1" applyNumberFormat="1" applyFont="1" applyFill="1" applyBorder="1" applyAlignment="1">
      <alignment horizontal="center" vertical="center"/>
    </xf>
    <xf numFmtId="14" fontId="7" fillId="3" borderId="4" xfId="0" quotePrefix="1" applyNumberFormat="1" applyFont="1" applyFill="1" applyBorder="1" applyAlignment="1">
      <alignment horizontal="center" vertical="center"/>
    </xf>
    <xf numFmtId="14" fontId="7" fillId="3" borderId="3" xfId="0" quotePrefix="1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 xr:uid="{19123496-B466-46A1-B512-92A3B5D43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21642-D383-4CBE-83B1-92375D7E4EBA}">
  <dimension ref="B1:J28"/>
  <sheetViews>
    <sheetView workbookViewId="0">
      <selection activeCell="J7" sqref="I7:J33"/>
    </sheetView>
  </sheetViews>
  <sheetFormatPr defaultRowHeight="15" x14ac:dyDescent="0.25"/>
  <cols>
    <col min="2" max="2" width="17.7109375" customWidth="1"/>
    <col min="3" max="3" width="23.5703125" customWidth="1"/>
    <col min="4" max="4" width="19.5703125" customWidth="1"/>
    <col min="5" max="5" width="18.85546875" customWidth="1"/>
    <col min="6" max="6" width="20.28515625" customWidth="1"/>
    <col min="10" max="10" width="12.5703125" bestFit="1" customWidth="1"/>
  </cols>
  <sheetData>
    <row r="1" spans="2:10" ht="19.5" x14ac:dyDescent="0.25">
      <c r="B1" s="36" t="s">
        <v>0</v>
      </c>
      <c r="C1" s="36"/>
      <c r="D1" s="36"/>
      <c r="E1" s="36"/>
      <c r="F1" s="36"/>
    </row>
    <row r="2" spans="2:10" ht="31.5" x14ac:dyDescent="0.25"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2:10" ht="15.75" x14ac:dyDescent="0.25">
      <c r="B3" s="3"/>
      <c r="C3" s="4" t="s">
        <v>6</v>
      </c>
      <c r="D3" s="5">
        <v>447660671</v>
      </c>
      <c r="E3" s="4"/>
      <c r="F3" s="4"/>
    </row>
    <row r="4" spans="2:10" ht="15.75" x14ac:dyDescent="0.25">
      <c r="B4" s="6"/>
      <c r="C4" s="7" t="s">
        <v>7</v>
      </c>
      <c r="D4" s="8">
        <v>88439543</v>
      </c>
      <c r="E4" s="8"/>
      <c r="F4" s="9"/>
    </row>
    <row r="5" spans="2:10" ht="15.75" x14ac:dyDescent="0.25">
      <c r="B5" s="6"/>
      <c r="C5" s="7" t="s">
        <v>8</v>
      </c>
      <c r="D5" s="8">
        <v>90454123</v>
      </c>
      <c r="E5" s="8"/>
      <c r="F5" s="9"/>
    </row>
    <row r="6" spans="2:10" ht="15.75" x14ac:dyDescent="0.25">
      <c r="B6" s="6"/>
      <c r="C6" s="7" t="s">
        <v>9</v>
      </c>
      <c r="D6" s="8">
        <v>103739028</v>
      </c>
      <c r="E6" s="8"/>
      <c r="F6" s="10"/>
      <c r="J6" s="34"/>
    </row>
    <row r="7" spans="2:10" ht="15.75" x14ac:dyDescent="0.25">
      <c r="B7" s="21">
        <v>45043</v>
      </c>
      <c r="C7" s="7" t="s">
        <v>10</v>
      </c>
      <c r="D7" s="11"/>
      <c r="E7" s="23">
        <v>16611849</v>
      </c>
      <c r="F7" s="10"/>
    </row>
    <row r="8" spans="2:10" ht="15.75" x14ac:dyDescent="0.25">
      <c r="B8" s="22">
        <v>45056</v>
      </c>
      <c r="C8" s="7" t="s">
        <v>25</v>
      </c>
      <c r="D8" s="11"/>
      <c r="E8" s="23">
        <v>8305924</v>
      </c>
      <c r="F8" s="10"/>
    </row>
    <row r="9" spans="2:10" ht="15.75" x14ac:dyDescent="0.25">
      <c r="B9" s="12">
        <v>4</v>
      </c>
      <c r="C9" s="7" t="s">
        <v>11</v>
      </c>
      <c r="D9" s="8">
        <v>42158639</v>
      </c>
      <c r="E9" s="9"/>
      <c r="F9" s="10"/>
    </row>
    <row r="10" spans="2:10" ht="15.75" x14ac:dyDescent="0.25">
      <c r="B10" s="12" t="s">
        <v>81</v>
      </c>
      <c r="C10" s="7" t="s">
        <v>12</v>
      </c>
      <c r="D10" s="8">
        <f>+SUM('Bảng kê HĐ T4+5,2023'!K13:K15)</f>
        <v>16533013</v>
      </c>
      <c r="E10" s="9"/>
      <c r="F10" s="10"/>
    </row>
    <row r="11" spans="2:10" ht="15.75" x14ac:dyDescent="0.25">
      <c r="B11" s="12" t="s">
        <v>82</v>
      </c>
      <c r="C11" s="7" t="s">
        <v>12</v>
      </c>
      <c r="D11" s="8">
        <f>+SUM('Bảng kê HĐ T4+5,2023'!K16:K20)</f>
        <v>29126462</v>
      </c>
      <c r="E11" s="9"/>
      <c r="F11" s="10"/>
    </row>
    <row r="12" spans="2:10" ht="15.75" x14ac:dyDescent="0.25">
      <c r="B12" s="37" t="s">
        <v>13</v>
      </c>
      <c r="C12" s="38"/>
      <c r="D12" s="13">
        <f>+SUM(D4:D11)</f>
        <v>370450808</v>
      </c>
      <c r="E12" s="13">
        <f>+SUM(E3:E11)</f>
        <v>24917773</v>
      </c>
      <c r="F12" s="14"/>
    </row>
    <row r="13" spans="2:10" ht="15.75" x14ac:dyDescent="0.25">
      <c r="B13" s="15"/>
      <c r="C13" s="6" t="s">
        <v>14</v>
      </c>
      <c r="D13" s="8">
        <v>0</v>
      </c>
      <c r="E13" s="8"/>
      <c r="F13" s="10"/>
    </row>
    <row r="14" spans="2:10" ht="15.75" x14ac:dyDescent="0.25">
      <c r="B14" s="15"/>
      <c r="C14" s="6" t="s">
        <v>15</v>
      </c>
      <c r="D14" s="8">
        <v>2334356</v>
      </c>
      <c r="E14" s="8"/>
      <c r="F14" s="10"/>
    </row>
    <row r="15" spans="2:10" ht="15.75" x14ac:dyDescent="0.25">
      <c r="B15" s="15"/>
      <c r="C15" s="6" t="s">
        <v>16</v>
      </c>
      <c r="D15" s="8">
        <v>3434218</v>
      </c>
      <c r="E15" s="8"/>
      <c r="F15" s="10"/>
    </row>
    <row r="16" spans="2:10" ht="15.75" x14ac:dyDescent="0.25">
      <c r="B16" s="12">
        <v>4</v>
      </c>
      <c r="C16" s="6" t="s">
        <v>17</v>
      </c>
      <c r="D16" s="8">
        <v>11919116</v>
      </c>
      <c r="E16" s="9"/>
      <c r="F16" s="10"/>
      <c r="J16" s="34"/>
    </row>
    <row r="17" spans="2:6" ht="15.75" x14ac:dyDescent="0.25">
      <c r="B17" s="6">
        <v>45064</v>
      </c>
      <c r="C17" s="6" t="s">
        <v>18</v>
      </c>
      <c r="D17" s="8">
        <v>11028062</v>
      </c>
      <c r="E17" s="9"/>
      <c r="F17" s="10"/>
    </row>
    <row r="18" spans="2:6" ht="15.75" x14ac:dyDescent="0.25">
      <c r="B18" s="6"/>
      <c r="C18" s="16"/>
      <c r="D18" s="8"/>
      <c r="E18" s="9"/>
      <c r="F18" s="10"/>
    </row>
    <row r="19" spans="2:6" ht="15.75" x14ac:dyDescent="0.25">
      <c r="B19" s="37" t="s">
        <v>19</v>
      </c>
      <c r="C19" s="38"/>
      <c r="D19" s="13">
        <f>+SUM(D13:D17)</f>
        <v>28715752</v>
      </c>
      <c r="E19" s="17"/>
      <c r="F19" s="14"/>
    </row>
    <row r="20" spans="2:6" ht="15.75" x14ac:dyDescent="0.25">
      <c r="B20" s="6"/>
      <c r="C20" s="7" t="s">
        <v>20</v>
      </c>
      <c r="D20" s="8"/>
      <c r="E20" s="8"/>
      <c r="F20" s="9">
        <v>0</v>
      </c>
    </row>
    <row r="21" spans="2:6" ht="15.75" x14ac:dyDescent="0.25">
      <c r="B21" s="6"/>
      <c r="C21" s="7" t="s">
        <v>21</v>
      </c>
      <c r="D21" s="8"/>
      <c r="E21" s="8"/>
      <c r="F21" s="9">
        <v>247600716</v>
      </c>
    </row>
    <row r="22" spans="2:6" ht="15.75" x14ac:dyDescent="0.25">
      <c r="B22" s="6"/>
      <c r="C22" s="7" t="s">
        <v>22</v>
      </c>
      <c r="D22" s="8"/>
      <c r="E22" s="8"/>
      <c r="F22" s="9">
        <v>0</v>
      </c>
    </row>
    <row r="23" spans="2:6" ht="15.75" x14ac:dyDescent="0.25">
      <c r="B23" s="6"/>
      <c r="C23" s="7" t="s">
        <v>79</v>
      </c>
      <c r="D23" s="8"/>
      <c r="E23" s="8"/>
      <c r="F23" s="9">
        <v>0</v>
      </c>
    </row>
    <row r="24" spans="2:6" ht="15.75" x14ac:dyDescent="0.25">
      <c r="B24" s="15"/>
      <c r="C24" s="7" t="s">
        <v>80</v>
      </c>
      <c r="D24" s="8"/>
      <c r="E24" s="8"/>
      <c r="F24" s="9">
        <v>0</v>
      </c>
    </row>
    <row r="25" spans="2:6" ht="15.75" x14ac:dyDescent="0.25">
      <c r="B25" s="37" t="s">
        <v>23</v>
      </c>
      <c r="C25" s="38"/>
      <c r="D25" s="18"/>
      <c r="E25" s="19"/>
      <c r="F25" s="19">
        <v>247600716</v>
      </c>
    </row>
    <row r="26" spans="2:6" ht="15.75" x14ac:dyDescent="0.25">
      <c r="B26" s="39" t="s">
        <v>24</v>
      </c>
      <c r="C26" s="40"/>
      <c r="D26" s="40"/>
      <c r="E26" s="41"/>
      <c r="F26" s="20">
        <f>+D3+D12-D19-F25-E12</f>
        <v>516877238</v>
      </c>
    </row>
    <row r="28" spans="2:6" x14ac:dyDescent="0.25">
      <c r="C28" s="34"/>
    </row>
  </sheetData>
  <mergeCells count="5">
    <mergeCell ref="B1:F1"/>
    <mergeCell ref="B12:C12"/>
    <mergeCell ref="B19:C19"/>
    <mergeCell ref="B25:C25"/>
    <mergeCell ref="B26:E26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A3422-30C3-4E1F-807B-F104318E996E}">
  <dimension ref="A1:K23"/>
  <sheetViews>
    <sheetView workbookViewId="0">
      <selection activeCell="K23" sqref="K23"/>
    </sheetView>
  </sheetViews>
  <sheetFormatPr defaultRowHeight="15" x14ac:dyDescent="0.25"/>
  <cols>
    <col min="1" max="1" width="4.42578125" customWidth="1"/>
    <col min="2" max="3" width="11.85546875" customWidth="1"/>
    <col min="4" max="4" width="9.85546875" customWidth="1"/>
    <col min="5" max="5" width="32.42578125" customWidth="1"/>
    <col min="6" max="6" width="12.85546875" customWidth="1"/>
    <col min="7" max="7" width="42.5703125" customWidth="1"/>
    <col min="8" max="8" width="15.140625" customWidth="1"/>
    <col min="9" max="9" width="14" customWidth="1"/>
    <col min="10" max="11" width="16" customWidth="1"/>
  </cols>
  <sheetData>
    <row r="1" spans="1:11" ht="18.75" x14ac:dyDescent="0.3">
      <c r="A1" s="42" t="s">
        <v>26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x14ac:dyDescent="0.25">
      <c r="A2" s="43" t="s">
        <v>27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5">
      <c r="A3" s="25"/>
      <c r="B3" s="25"/>
      <c r="C3" s="25"/>
      <c r="D3" s="25"/>
      <c r="E3" s="25"/>
      <c r="F3" s="24"/>
      <c r="G3" s="25"/>
      <c r="H3" s="26">
        <f>+SUBTOTAL(9,H5:H23)</f>
        <v>58973579</v>
      </c>
      <c r="I3" s="26">
        <f>+SUBTOTAL(9,I5:I23)</f>
        <v>0</v>
      </c>
      <c r="J3" s="26">
        <f>+SUBTOTAL(9,J5:J23)</f>
        <v>5897357</v>
      </c>
      <c r="K3" s="26">
        <f>+SUBTOTAL(9,K5:K23)</f>
        <v>64870936</v>
      </c>
    </row>
    <row r="4" spans="1:11" ht="21" x14ac:dyDescent="0.25">
      <c r="A4" s="24"/>
      <c r="B4" s="27" t="s">
        <v>28</v>
      </c>
      <c r="C4" s="28" t="s">
        <v>29</v>
      </c>
      <c r="D4" s="28" t="s">
        <v>30</v>
      </c>
      <c r="E4" s="28" t="s">
        <v>31</v>
      </c>
      <c r="F4" s="28" t="s">
        <v>32</v>
      </c>
      <c r="G4" s="28" t="s">
        <v>33</v>
      </c>
      <c r="H4" s="29" t="s">
        <v>34</v>
      </c>
      <c r="I4" s="28" t="s">
        <v>35</v>
      </c>
      <c r="J4" s="29" t="s">
        <v>36</v>
      </c>
      <c r="K4" s="29" t="s">
        <v>37</v>
      </c>
    </row>
    <row r="5" spans="1:11" x14ac:dyDescent="0.25">
      <c r="A5" s="24">
        <f>+MONTH(B5)</f>
        <v>4</v>
      </c>
      <c r="B5" s="30">
        <v>45022</v>
      </c>
      <c r="C5" s="31" t="s">
        <v>38</v>
      </c>
      <c r="D5" s="31" t="s">
        <v>39</v>
      </c>
      <c r="E5" s="31" t="s">
        <v>40</v>
      </c>
      <c r="F5" s="31" t="s">
        <v>41</v>
      </c>
      <c r="G5" s="31" t="s">
        <v>42</v>
      </c>
      <c r="H5" s="32">
        <v>5903698</v>
      </c>
      <c r="I5" s="33" t="s">
        <v>43</v>
      </c>
      <c r="J5" s="32">
        <v>590370</v>
      </c>
      <c r="K5" s="35">
        <f>+J5+H5</f>
        <v>6494068</v>
      </c>
    </row>
    <row r="6" spans="1:11" x14ac:dyDescent="0.25">
      <c r="A6" s="24">
        <f t="shared" ref="A6:A23" si="0">+MONTH(B6)</f>
        <v>4</v>
      </c>
      <c r="B6" s="30">
        <v>45024</v>
      </c>
      <c r="C6" s="31" t="s">
        <v>44</v>
      </c>
      <c r="D6" s="31" t="s">
        <v>39</v>
      </c>
      <c r="E6" s="31" t="s">
        <v>40</v>
      </c>
      <c r="F6" s="31" t="s">
        <v>41</v>
      </c>
      <c r="G6" s="31" t="s">
        <v>45</v>
      </c>
      <c r="H6" s="32">
        <v>2727382</v>
      </c>
      <c r="I6" s="33" t="s">
        <v>43</v>
      </c>
      <c r="J6" s="32">
        <v>272738</v>
      </c>
      <c r="K6" s="35">
        <f t="shared" ref="K6:K20" si="1">+J6+H6</f>
        <v>3000120</v>
      </c>
    </row>
    <row r="7" spans="1:11" x14ac:dyDescent="0.25">
      <c r="A7" s="24">
        <f t="shared" si="0"/>
        <v>4</v>
      </c>
      <c r="B7" s="30">
        <v>45029</v>
      </c>
      <c r="C7" s="31" t="s">
        <v>46</v>
      </c>
      <c r="D7" s="31" t="s">
        <v>39</v>
      </c>
      <c r="E7" s="31" t="s">
        <v>40</v>
      </c>
      <c r="F7" s="31" t="s">
        <v>41</v>
      </c>
      <c r="G7" s="31" t="s">
        <v>47</v>
      </c>
      <c r="H7" s="32">
        <v>4426730</v>
      </c>
      <c r="I7" s="33" t="s">
        <v>43</v>
      </c>
      <c r="J7" s="32">
        <v>442673</v>
      </c>
      <c r="K7" s="35">
        <f t="shared" si="1"/>
        <v>4869403</v>
      </c>
    </row>
    <row r="8" spans="1:11" x14ac:dyDescent="0.25">
      <c r="A8" s="24">
        <f t="shared" si="0"/>
        <v>4</v>
      </c>
      <c r="B8" s="30">
        <v>45030</v>
      </c>
      <c r="C8" s="31" t="s">
        <v>48</v>
      </c>
      <c r="D8" s="31" t="s">
        <v>39</v>
      </c>
      <c r="E8" s="31" t="s">
        <v>40</v>
      </c>
      <c r="F8" s="31" t="s">
        <v>41</v>
      </c>
      <c r="G8" s="31" t="s">
        <v>49</v>
      </c>
      <c r="H8" s="32">
        <v>3795262</v>
      </c>
      <c r="I8" s="33" t="s">
        <v>43</v>
      </c>
      <c r="J8" s="32">
        <v>379526</v>
      </c>
      <c r="K8" s="35">
        <f t="shared" si="1"/>
        <v>4174788</v>
      </c>
    </row>
    <row r="9" spans="1:11" x14ac:dyDescent="0.25">
      <c r="A9" s="24">
        <f t="shared" si="0"/>
        <v>4</v>
      </c>
      <c r="B9" s="30">
        <v>45036</v>
      </c>
      <c r="C9" s="31" t="s">
        <v>50</v>
      </c>
      <c r="D9" s="31" t="s">
        <v>39</v>
      </c>
      <c r="E9" s="31" t="s">
        <v>40</v>
      </c>
      <c r="F9" s="31" t="s">
        <v>41</v>
      </c>
      <c r="G9" s="31" t="s">
        <v>51</v>
      </c>
      <c r="H9" s="32">
        <v>6518470</v>
      </c>
      <c r="I9" s="33" t="s">
        <v>43</v>
      </c>
      <c r="J9" s="32">
        <v>651847</v>
      </c>
      <c r="K9" s="35">
        <f t="shared" si="1"/>
        <v>7170317</v>
      </c>
    </row>
    <row r="10" spans="1:11" x14ac:dyDescent="0.25">
      <c r="A10" s="24">
        <f t="shared" si="0"/>
        <v>4</v>
      </c>
      <c r="B10" s="30">
        <v>45040</v>
      </c>
      <c r="C10" s="31" t="s">
        <v>52</v>
      </c>
      <c r="D10" s="31" t="s">
        <v>39</v>
      </c>
      <c r="E10" s="31" t="s">
        <v>40</v>
      </c>
      <c r="F10" s="31" t="s">
        <v>41</v>
      </c>
      <c r="G10" s="31" t="s">
        <v>53</v>
      </c>
      <c r="H10" s="32">
        <v>4053314</v>
      </c>
      <c r="I10" s="33" t="s">
        <v>43</v>
      </c>
      <c r="J10" s="32">
        <v>405331</v>
      </c>
      <c r="K10" s="35">
        <f t="shared" si="1"/>
        <v>4458645</v>
      </c>
    </row>
    <row r="11" spans="1:11" x14ac:dyDescent="0.25">
      <c r="A11" s="24">
        <f t="shared" si="0"/>
        <v>4</v>
      </c>
      <c r="B11" s="30">
        <v>45044</v>
      </c>
      <c r="C11" s="31" t="s">
        <v>54</v>
      </c>
      <c r="D11" s="31" t="s">
        <v>39</v>
      </c>
      <c r="E11" s="31" t="s">
        <v>40</v>
      </c>
      <c r="F11" s="31" t="s">
        <v>41</v>
      </c>
      <c r="G11" s="31" t="s">
        <v>55</v>
      </c>
      <c r="H11" s="32">
        <v>4204350</v>
      </c>
      <c r="I11" s="33" t="s">
        <v>43</v>
      </c>
      <c r="J11" s="32">
        <v>420435</v>
      </c>
      <c r="K11" s="35">
        <f t="shared" si="1"/>
        <v>4624785</v>
      </c>
    </row>
    <row r="12" spans="1:11" x14ac:dyDescent="0.25">
      <c r="A12" s="24">
        <f t="shared" si="0"/>
        <v>4</v>
      </c>
      <c r="B12" s="30">
        <v>45044</v>
      </c>
      <c r="C12" s="31" t="s">
        <v>56</v>
      </c>
      <c r="D12" s="31" t="s">
        <v>39</v>
      </c>
      <c r="E12" s="31" t="s">
        <v>40</v>
      </c>
      <c r="F12" s="31" t="s">
        <v>41</v>
      </c>
      <c r="G12" s="31" t="s">
        <v>57</v>
      </c>
      <c r="H12" s="32">
        <v>6696830</v>
      </c>
      <c r="I12" s="33" t="s">
        <v>43</v>
      </c>
      <c r="J12" s="32">
        <v>669683</v>
      </c>
      <c r="K12" s="35">
        <f t="shared" si="1"/>
        <v>7366513</v>
      </c>
    </row>
    <row r="13" spans="1:11" x14ac:dyDescent="0.25">
      <c r="A13" s="24">
        <f t="shared" si="0"/>
        <v>5</v>
      </c>
      <c r="B13" s="30">
        <v>45059</v>
      </c>
      <c r="C13" s="31" t="s">
        <v>58</v>
      </c>
      <c r="D13" s="31" t="s">
        <v>39</v>
      </c>
      <c r="E13" s="31" t="s">
        <v>40</v>
      </c>
      <c r="F13" s="31" t="s">
        <v>41</v>
      </c>
      <c r="G13" s="31" t="s">
        <v>59</v>
      </c>
      <c r="H13" s="32">
        <v>1290260</v>
      </c>
      <c r="I13" s="33" t="s">
        <v>43</v>
      </c>
      <c r="J13" s="32">
        <v>129026</v>
      </c>
      <c r="K13" s="35">
        <f t="shared" si="1"/>
        <v>1419286</v>
      </c>
    </row>
    <row r="14" spans="1:11" x14ac:dyDescent="0.25">
      <c r="A14" s="24">
        <f t="shared" si="0"/>
        <v>5</v>
      </c>
      <c r="B14" s="30">
        <v>45059</v>
      </c>
      <c r="C14" s="31" t="s">
        <v>60</v>
      </c>
      <c r="D14" s="31" t="s">
        <v>39</v>
      </c>
      <c r="E14" s="31" t="s">
        <v>40</v>
      </c>
      <c r="F14" s="31" t="s">
        <v>41</v>
      </c>
      <c r="G14" s="31" t="s">
        <v>61</v>
      </c>
      <c r="H14" s="32">
        <v>4124658</v>
      </c>
      <c r="I14" s="33" t="s">
        <v>43</v>
      </c>
      <c r="J14" s="32">
        <v>412466</v>
      </c>
      <c r="K14" s="35">
        <f t="shared" si="1"/>
        <v>4537124</v>
      </c>
    </row>
    <row r="15" spans="1:11" x14ac:dyDescent="0.25">
      <c r="A15" s="24">
        <f t="shared" si="0"/>
        <v>5</v>
      </c>
      <c r="B15" s="30">
        <v>45059</v>
      </c>
      <c r="C15" s="31" t="s">
        <v>62</v>
      </c>
      <c r="D15" s="31" t="s">
        <v>39</v>
      </c>
      <c r="E15" s="31" t="s">
        <v>40</v>
      </c>
      <c r="F15" s="31" t="s">
        <v>41</v>
      </c>
      <c r="G15" s="31" t="s">
        <v>63</v>
      </c>
      <c r="H15" s="32">
        <v>9615094</v>
      </c>
      <c r="I15" s="33" t="s">
        <v>43</v>
      </c>
      <c r="J15" s="32">
        <v>961509</v>
      </c>
      <c r="K15" s="35">
        <f t="shared" si="1"/>
        <v>10576603</v>
      </c>
    </row>
    <row r="16" spans="1:11" x14ac:dyDescent="0.25">
      <c r="A16" s="24">
        <f t="shared" si="0"/>
        <v>5</v>
      </c>
      <c r="B16" s="30">
        <v>45065</v>
      </c>
      <c r="C16" s="31" t="s">
        <v>64</v>
      </c>
      <c r="D16" s="31" t="s">
        <v>39</v>
      </c>
      <c r="E16" s="31" t="s">
        <v>40</v>
      </c>
      <c r="F16" s="31" t="s">
        <v>41</v>
      </c>
      <c r="G16" s="31" t="s">
        <v>65</v>
      </c>
      <c r="H16" s="32">
        <v>9214354</v>
      </c>
      <c r="I16" s="33" t="s">
        <v>43</v>
      </c>
      <c r="J16" s="32">
        <v>921435</v>
      </c>
      <c r="K16" s="32">
        <f t="shared" si="1"/>
        <v>10135789</v>
      </c>
    </row>
    <row r="17" spans="1:11" x14ac:dyDescent="0.25">
      <c r="A17" s="24">
        <f t="shared" si="0"/>
        <v>5</v>
      </c>
      <c r="B17" s="30">
        <v>45065</v>
      </c>
      <c r="C17" s="31" t="s">
        <v>66</v>
      </c>
      <c r="D17" s="31" t="s">
        <v>39</v>
      </c>
      <c r="E17" s="31" t="s">
        <v>40</v>
      </c>
      <c r="F17" s="31" t="s">
        <v>41</v>
      </c>
      <c r="G17" s="31" t="s">
        <v>67</v>
      </c>
      <c r="H17" s="32">
        <v>2842746</v>
      </c>
      <c r="I17" s="33" t="s">
        <v>43</v>
      </c>
      <c r="J17" s="32">
        <v>284275</v>
      </c>
      <c r="K17" s="32">
        <f t="shared" si="1"/>
        <v>3127021</v>
      </c>
    </row>
    <row r="18" spans="1:11" x14ac:dyDescent="0.25">
      <c r="A18" s="24">
        <f t="shared" si="0"/>
        <v>5</v>
      </c>
      <c r="B18" s="30">
        <v>45073</v>
      </c>
      <c r="C18" s="31" t="s">
        <v>68</v>
      </c>
      <c r="D18" s="31" t="s">
        <v>39</v>
      </c>
      <c r="E18" s="31" t="s">
        <v>40</v>
      </c>
      <c r="F18" s="31" t="s">
        <v>41</v>
      </c>
      <c r="G18" s="31" t="s">
        <v>69</v>
      </c>
      <c r="H18" s="32">
        <v>4200176</v>
      </c>
      <c r="I18" s="33" t="s">
        <v>43</v>
      </c>
      <c r="J18" s="32">
        <v>420018</v>
      </c>
      <c r="K18" s="32">
        <f t="shared" si="1"/>
        <v>4620194</v>
      </c>
    </row>
    <row r="19" spans="1:11" x14ac:dyDescent="0.25">
      <c r="A19" s="24">
        <f t="shared" si="0"/>
        <v>5</v>
      </c>
      <c r="B19" s="30">
        <v>45073</v>
      </c>
      <c r="C19" s="31" t="s">
        <v>70</v>
      </c>
      <c r="D19" s="31" t="s">
        <v>39</v>
      </c>
      <c r="E19" s="31" t="s">
        <v>40</v>
      </c>
      <c r="F19" s="31" t="s">
        <v>41</v>
      </c>
      <c r="G19" s="31" t="s">
        <v>71</v>
      </c>
      <c r="H19" s="32">
        <v>4170765</v>
      </c>
      <c r="I19" s="33" t="s">
        <v>43</v>
      </c>
      <c r="J19" s="32">
        <v>417077</v>
      </c>
      <c r="K19" s="32">
        <f t="shared" si="1"/>
        <v>4587842</v>
      </c>
    </row>
    <row r="20" spans="1:11" x14ac:dyDescent="0.25">
      <c r="A20" s="24">
        <f t="shared" si="0"/>
        <v>5</v>
      </c>
      <c r="B20" s="30">
        <v>45077</v>
      </c>
      <c r="C20" s="31" t="s">
        <v>72</v>
      </c>
      <c r="D20" s="31" t="s">
        <v>39</v>
      </c>
      <c r="E20" s="31" t="s">
        <v>40</v>
      </c>
      <c r="F20" s="31" t="s">
        <v>41</v>
      </c>
      <c r="G20" s="31" t="s">
        <v>73</v>
      </c>
      <c r="H20" s="32">
        <v>6050560</v>
      </c>
      <c r="I20" s="33" t="s">
        <v>43</v>
      </c>
      <c r="J20" s="32">
        <v>605056</v>
      </c>
      <c r="K20" s="32">
        <f t="shared" si="1"/>
        <v>6655616</v>
      </c>
    </row>
    <row r="21" spans="1:11" x14ac:dyDescent="0.25">
      <c r="A21" s="24">
        <f t="shared" si="0"/>
        <v>4</v>
      </c>
      <c r="B21" s="30">
        <v>45043</v>
      </c>
      <c r="C21" s="31" t="s">
        <v>74</v>
      </c>
      <c r="D21" s="31" t="s">
        <v>75</v>
      </c>
      <c r="E21" s="31" t="s">
        <v>40</v>
      </c>
      <c r="F21" s="31" t="s">
        <v>41</v>
      </c>
      <c r="G21" s="31" t="s">
        <v>76</v>
      </c>
      <c r="H21" s="32">
        <v>-9980342</v>
      </c>
      <c r="I21" s="33" t="s">
        <v>43</v>
      </c>
      <c r="J21" s="32">
        <v>-998035</v>
      </c>
      <c r="K21" s="32">
        <v>-10978377</v>
      </c>
    </row>
    <row r="22" spans="1:11" x14ac:dyDescent="0.25">
      <c r="A22" s="24">
        <f t="shared" si="0"/>
        <v>4</v>
      </c>
      <c r="B22" s="30">
        <v>45043</v>
      </c>
      <c r="C22" s="31" t="s">
        <v>77</v>
      </c>
      <c r="D22" s="31" t="s">
        <v>75</v>
      </c>
      <c r="E22" s="31" t="s">
        <v>40</v>
      </c>
      <c r="F22" s="31" t="s">
        <v>41</v>
      </c>
      <c r="G22" s="31" t="s">
        <v>76</v>
      </c>
      <c r="H22" s="32">
        <v>-855217</v>
      </c>
      <c r="I22" s="33" t="s">
        <v>43</v>
      </c>
      <c r="J22" s="32">
        <v>-85522</v>
      </c>
      <c r="K22" s="32">
        <v>-940739</v>
      </c>
    </row>
    <row r="23" spans="1:11" x14ac:dyDescent="0.25">
      <c r="A23" s="24">
        <f t="shared" si="0"/>
        <v>5</v>
      </c>
      <c r="B23" s="30">
        <v>45064</v>
      </c>
      <c r="C23" s="31" t="s">
        <v>78</v>
      </c>
      <c r="D23" s="31" t="s">
        <v>75</v>
      </c>
      <c r="E23" s="31" t="s">
        <v>40</v>
      </c>
      <c r="F23" s="31" t="s">
        <v>41</v>
      </c>
      <c r="G23" s="31" t="s">
        <v>76</v>
      </c>
      <c r="H23" s="32">
        <v>-10025511</v>
      </c>
      <c r="I23" s="33" t="s">
        <v>43</v>
      </c>
      <c r="J23" s="32">
        <v>-1002551</v>
      </c>
      <c r="K23" s="32">
        <v>-11028062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B958-9392-492D-84D9-B5591DA88095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 công nợ</vt:lpstr>
      <vt:lpstr>Bảng kê HĐ T4+5,2023</vt:lpstr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2023-06-27T02:41:06Z</dcterms:created>
  <dcterms:modified xsi:type="dcterms:W3CDTF">2023-07-15T10:03:55Z</dcterms:modified>
</cp:coreProperties>
</file>