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DB8E475C-BE80-4B8B-AB67-543A223C113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DanhSachChiTietTraHangNhap_KV09" sheetId="1" r:id="rId1"/>
    <sheet name="47 Nguyễn Tuân" sheetId="2" r:id="rId2"/>
    <sheet name="16 Tam Trinh" sheetId="3" r:id="rId3"/>
    <sheet name="E04 - Goldmark Diamond" sheetId="4" r:id="rId4"/>
    <sheet name="E06 - Terra V2" sheetId="5" r:id="rId5"/>
  </sheets>
  <definedNames>
    <definedName name="_xlnm._FilterDatabase" localSheetId="2" hidden="1">'16 Tam Trinh'!$A$2:$L$2</definedName>
    <definedName name="_xlnm._FilterDatabase" localSheetId="1" hidden="1">'47 Nguyễn Tuân'!$A$1:$L$1</definedName>
    <definedName name="_xlnm._FilterDatabase" localSheetId="3" hidden="1">'E04 - Goldmark Diamond'!$A$4:$L$4</definedName>
    <definedName name="_xlnm._FilterDatabase" localSheetId="4" hidden="1">'E06 - Terra V2'!$A$5:$L$5</definedName>
  </definedNames>
  <calcPr calcId="181029"/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6" i="5"/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5" i="4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" i="2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" i="3"/>
  <c r="L93" i="1" l="1"/>
  <c r="L97" i="1"/>
  <c r="L62" i="1"/>
  <c r="L94" i="1"/>
  <c r="L75" i="1"/>
  <c r="L76" i="1"/>
  <c r="L90" i="1"/>
  <c r="L91" i="1"/>
  <c r="L60" i="1"/>
  <c r="L34" i="1"/>
  <c r="L35" i="1"/>
  <c r="L72" i="1"/>
  <c r="L73" i="1"/>
  <c r="L107" i="1"/>
  <c r="L53" i="1"/>
  <c r="L124" i="1"/>
  <c r="L56" i="1"/>
  <c r="L95" i="1"/>
  <c r="L46" i="1"/>
  <c r="L47" i="1"/>
  <c r="L48" i="1"/>
  <c r="L49" i="1"/>
  <c r="L50" i="1"/>
  <c r="L51" i="1"/>
  <c r="L52" i="1"/>
  <c r="L108" i="1"/>
  <c r="L109" i="1"/>
  <c r="L110" i="1"/>
  <c r="L92" i="1"/>
  <c r="L99" i="1"/>
  <c r="L79" i="1"/>
  <c r="L80" i="1"/>
  <c r="L111" i="1"/>
  <c r="L112" i="1"/>
  <c r="L113" i="1"/>
  <c r="L114" i="1"/>
  <c r="L115" i="1"/>
  <c r="L77" i="1"/>
  <c r="L78" i="1"/>
  <c r="L84" i="1"/>
  <c r="L85" i="1"/>
  <c r="L86" i="1"/>
  <c r="L89" i="1"/>
  <c r="L118" i="1"/>
  <c r="L119" i="1"/>
  <c r="L120" i="1"/>
  <c r="L121" i="1"/>
  <c r="L122" i="1"/>
  <c r="L123" i="1"/>
  <c r="L58" i="1"/>
  <c r="L59" i="1"/>
  <c r="L68" i="1"/>
  <c r="L96" i="1"/>
  <c r="L98" i="1"/>
  <c r="L81" i="1"/>
  <c r="L82" i="1"/>
  <c r="L83" i="1"/>
  <c r="L87" i="1"/>
  <c r="L88" i="1"/>
  <c r="L61" i="1"/>
  <c r="L63" i="1"/>
  <c r="L64" i="1"/>
  <c r="L65" i="1"/>
  <c r="L116" i="1"/>
  <c r="L117" i="1"/>
  <c r="L100" i="1"/>
  <c r="L101" i="1"/>
  <c r="L102" i="1"/>
  <c r="L103" i="1"/>
  <c r="L104" i="1"/>
  <c r="L105" i="1"/>
  <c r="L106" i="1"/>
  <c r="L57" i="1"/>
  <c r="L66" i="1"/>
  <c r="L67" i="1"/>
  <c r="L74" i="1"/>
  <c r="L69" i="1"/>
  <c r="L70" i="1"/>
  <c r="L71" i="1"/>
  <c r="L21" i="1"/>
  <c r="L17" i="1"/>
  <c r="L16" i="1"/>
  <c r="L15" i="1"/>
  <c r="L22" i="1"/>
  <c r="L23" i="1"/>
  <c r="L24" i="1"/>
  <c r="L25" i="1"/>
  <c r="L8" i="1"/>
  <c r="L18" i="1"/>
  <c r="L19" i="1"/>
  <c r="L20" i="1"/>
  <c r="L2" i="1"/>
  <c r="L3" i="1"/>
  <c r="L4" i="1"/>
  <c r="L5" i="1"/>
  <c r="L6" i="1"/>
  <c r="L7" i="1"/>
  <c r="L9" i="1"/>
  <c r="L10" i="1"/>
  <c r="L11" i="1"/>
  <c r="L12" i="1"/>
  <c r="L13" i="1"/>
  <c r="L14" i="1"/>
  <c r="L36" i="1"/>
  <c r="L54" i="1"/>
  <c r="L55" i="1"/>
  <c r="L27" i="1"/>
  <c r="L28" i="1"/>
  <c r="L37" i="1"/>
  <c r="L38" i="1"/>
  <c r="L39" i="1"/>
  <c r="L40" i="1"/>
  <c r="L41" i="1"/>
  <c r="L42" i="1"/>
  <c r="L29" i="1"/>
  <c r="L30" i="1"/>
  <c r="L31" i="1"/>
  <c r="L32" i="1"/>
  <c r="L33" i="1"/>
  <c r="L26" i="1"/>
  <c r="L43" i="1"/>
  <c r="L44" i="1"/>
  <c r="L45" i="1"/>
  <c r="L125" i="1" l="1"/>
</calcChain>
</file>

<file path=xl/sharedStrings.xml><?xml version="1.0" encoding="utf-8"?>
<sst xmlns="http://schemas.openxmlformats.org/spreadsheetml/2006/main" count="2324" uniqueCount="166">
  <si>
    <t>Chi nhánh</t>
  </si>
  <si>
    <t>Mã trả hàng nhập</t>
  </si>
  <si>
    <t>Thời gian</t>
  </si>
  <si>
    <t>Mã nhà cung cấp</t>
  </si>
  <si>
    <t>Tên nhà cung cấp</t>
  </si>
  <si>
    <t>Mã hàng</t>
  </si>
  <si>
    <t>Mã vạch</t>
  </si>
  <si>
    <t>Tên hàng</t>
  </si>
  <si>
    <t>ĐVT</t>
  </si>
  <si>
    <t>Số lượng</t>
  </si>
  <si>
    <t>E06 - Terra V2</t>
  </si>
  <si>
    <t>THN001760</t>
  </si>
  <si>
    <t>22/05/2023 17:21:27</t>
  </si>
  <si>
    <t>000917</t>
  </si>
  <si>
    <t>Công Ty TNHH MTV TM&amp;DV Ngọc Thơm</t>
  </si>
  <si>
    <t/>
  </si>
  <si>
    <t>8938529045139</t>
  </si>
  <si>
    <t>Chả cốm_Thu Hằng_300g</t>
  </si>
  <si>
    <t>gói</t>
  </si>
  <si>
    <t>8938529045191</t>
  </si>
  <si>
    <t>Giò sụn gà_Thu Hằng_250g</t>
  </si>
  <si>
    <t>E04 - Goldmark Diamond</t>
  </si>
  <si>
    <t>THN001745</t>
  </si>
  <si>
    <t>17/05/2023 14:40:59</t>
  </si>
  <si>
    <t>8938508668212</t>
  </si>
  <si>
    <t>Gà muối_Thu Hằng_500g</t>
  </si>
  <si>
    <t>THN001715</t>
  </si>
  <si>
    <t>04/05/2023 11:00:00</t>
  </si>
  <si>
    <t>8938529045207</t>
  </si>
  <si>
    <t>Chả nướng_Thu Hằng_300g</t>
  </si>
  <si>
    <t>THN001693</t>
  </si>
  <si>
    <t>26/04/2023 14:58:37</t>
  </si>
  <si>
    <t>E03 - 16 Tam Trinh</t>
  </si>
  <si>
    <t>THN001687</t>
  </si>
  <si>
    <t>25/04/2023 14:41:29</t>
  </si>
  <si>
    <t>8938508668137</t>
  </si>
  <si>
    <t>Bắp muối_Thu Hằng_200g</t>
  </si>
  <si>
    <t>8938529045030</t>
  </si>
  <si>
    <t>Giò tai lưỡi xào_Thu Hằng_250g</t>
  </si>
  <si>
    <t>THN001679</t>
  </si>
  <si>
    <t>21/04/2023 13:30:57</t>
  </si>
  <si>
    <t>8938508668328</t>
  </si>
  <si>
    <t>Tai heo muối_Thu Hằng_200g</t>
  </si>
  <si>
    <t>THN001650</t>
  </si>
  <si>
    <t>14/04/2023 15:25:43</t>
  </si>
  <si>
    <t>THN001640</t>
  </si>
  <si>
    <t>12/04/2023 12:47:59</t>
  </si>
  <si>
    <t>THN001611</t>
  </si>
  <si>
    <t>03/04/2023 11:18:37</t>
  </si>
  <si>
    <t>8938529045054</t>
  </si>
  <si>
    <t>Đùi gà sốt cay vị Tứ Xuyên_Thu Hằng_500g</t>
  </si>
  <si>
    <t>Khay</t>
  </si>
  <si>
    <t>THN001607</t>
  </si>
  <si>
    <t>31/03/2023 16:07:17</t>
  </si>
  <si>
    <t>8938529045047</t>
  </si>
  <si>
    <t>Mọc nấm hương_Thu Hằng_250g</t>
  </si>
  <si>
    <t>THN001576</t>
  </si>
  <si>
    <t>22/03/2023 15:58:38</t>
  </si>
  <si>
    <t>8938529045221</t>
  </si>
  <si>
    <t>Chân gà rút xương sốt siêu cay_Thu Hằng_400g</t>
  </si>
  <si>
    <t>THN001548</t>
  </si>
  <si>
    <t>13/03/2023 11:05:15</t>
  </si>
  <si>
    <t>THN001547</t>
  </si>
  <si>
    <t>13/03/2023 10:35:19</t>
  </si>
  <si>
    <t>8938529045481</t>
  </si>
  <si>
    <t>8938529045245</t>
  </si>
  <si>
    <t>Giò tai nấm hương_Thu Hằng 250g</t>
  </si>
  <si>
    <t>Gói</t>
  </si>
  <si>
    <t>8938529045474</t>
  </si>
  <si>
    <t>8938529045252</t>
  </si>
  <si>
    <t>Giò lụa_Thu Hằng_250g</t>
  </si>
  <si>
    <t>THN001484</t>
  </si>
  <si>
    <t>23/02/2023 10:58:54</t>
  </si>
  <si>
    <t>THN001460</t>
  </si>
  <si>
    <t>16/02/2023 08:49:04</t>
  </si>
  <si>
    <t>THN001459</t>
  </si>
  <si>
    <t>15/02/2023 15:12:15</t>
  </si>
  <si>
    <t>THN001434</t>
  </si>
  <si>
    <t>07/02/2023 11:35:59</t>
  </si>
  <si>
    <t>8938529045177</t>
  </si>
  <si>
    <t>Giò lụa cây_Thu Hằng_250g</t>
  </si>
  <si>
    <t>THN001377</t>
  </si>
  <si>
    <t>16/01/2023 15:36:45</t>
  </si>
  <si>
    <t>THN001359</t>
  </si>
  <si>
    <t>11/01/2023 12:15:04</t>
  </si>
  <si>
    <t>THN001363</t>
  </si>
  <si>
    <t>08/01/2023 11:30:25</t>
  </si>
  <si>
    <t>THN001346</t>
  </si>
  <si>
    <t>06/01/2023 13:40:43</t>
  </si>
  <si>
    <t>THN001333</t>
  </si>
  <si>
    <t>26/12/2022 10:18:14</t>
  </si>
  <si>
    <t>THN001330</t>
  </si>
  <si>
    <t>23/12/2022 15:51:57</t>
  </si>
  <si>
    <t>THN001317</t>
  </si>
  <si>
    <t>17/12/2022 10:16:53</t>
  </si>
  <si>
    <t>THN001304</t>
  </si>
  <si>
    <t>13/12/2022 15:02:37</t>
  </si>
  <si>
    <t>THN001303</t>
  </si>
  <si>
    <t>10/12/2022 11:00:26</t>
  </si>
  <si>
    <t>THN001233</t>
  </si>
  <si>
    <t>10/11/2022 16:08:01</t>
  </si>
  <si>
    <t>THN001202</t>
  </si>
  <si>
    <t>25/10/2022 15:14:38</t>
  </si>
  <si>
    <t>THN001153</t>
  </si>
  <si>
    <t>06/10/2022 15:11:27</t>
  </si>
  <si>
    <t>THN001041</t>
  </si>
  <si>
    <t>14/08/2022 20:08:30</t>
  </si>
  <si>
    <t>THN000982</t>
  </si>
  <si>
    <t>27/07/2022 15:48:14</t>
  </si>
  <si>
    <t>THN000972</t>
  </si>
  <si>
    <t>25/07/2022 12:55:12</t>
  </si>
  <si>
    <t>THN000984</t>
  </si>
  <si>
    <t>17/07/2022 15:00:34</t>
  </si>
  <si>
    <t>THN000891</t>
  </si>
  <si>
    <t>23/06/2022 15:01:51</t>
  </si>
  <si>
    <t>E01 - 47 Nguyễn Tuân</t>
  </si>
  <si>
    <t>THN001472</t>
  </si>
  <si>
    <t>04/05/2023 14:36:30</t>
  </si>
  <si>
    <t>THN001458</t>
  </si>
  <si>
    <t>06/04/2023 14:31:11</t>
  </si>
  <si>
    <t>THN001418</t>
  </si>
  <si>
    <t>08/03/2023 11:24:13</t>
  </si>
  <si>
    <t>THN001389</t>
  </si>
  <si>
    <t>10/02/2023 09:26:19</t>
  </si>
  <si>
    <t>THN001379..</t>
  </si>
  <si>
    <t>03/02/2023 15:27:19</t>
  </si>
  <si>
    <t>THN001325</t>
  </si>
  <si>
    <t>21/12/2022 12:42:43</t>
  </si>
  <si>
    <t>THN001301</t>
  </si>
  <si>
    <t>05/12/2022 10:39:37</t>
  </si>
  <si>
    <t>THN001236</t>
  </si>
  <si>
    <t>05/10/2022 12:48:02</t>
  </si>
  <si>
    <t>THN001209</t>
  </si>
  <si>
    <t>31/08/2022 16:00:48</t>
  </si>
  <si>
    <t>THN001165</t>
  </si>
  <si>
    <t>19/07/2022 12:05:22</t>
  </si>
  <si>
    <t>THN001161</t>
  </si>
  <si>
    <t>13/07/2022 10:33:20</t>
  </si>
  <si>
    <t>THN000428</t>
  </si>
  <si>
    <t>25/02/2023 14:13:07</t>
  </si>
  <si>
    <t>THN000381</t>
  </si>
  <si>
    <t>03/01/2023 12:17:13</t>
  </si>
  <si>
    <t>THN000379</t>
  </si>
  <si>
    <t>29/12/2022 11:07:35</t>
  </si>
  <si>
    <t>THN000375</t>
  </si>
  <si>
    <t>16/12/2022 14:33:11</t>
  </si>
  <si>
    <t>THN000374</t>
  </si>
  <si>
    <t>16/12/2022 14:30:53</t>
  </si>
  <si>
    <t>8938529045016</t>
  </si>
  <si>
    <t>THN000346</t>
  </si>
  <si>
    <t>29/10/2022 11:08:30</t>
  </si>
  <si>
    <t>THN000329</t>
  </si>
  <si>
    <t>27/09/2022 10:00:11</t>
  </si>
  <si>
    <t>THN000316</t>
  </si>
  <si>
    <t>31/08/2022 14:48:38</t>
  </si>
  <si>
    <t>THN000302</t>
  </si>
  <si>
    <t>16/07/2022 08:57:32</t>
  </si>
  <si>
    <t>Giá trả hàng</t>
  </si>
  <si>
    <t>Thành tiền trả hàng</t>
  </si>
  <si>
    <t>Chưa có chứng từ</t>
  </si>
  <si>
    <t>Đã có chứng từ</t>
  </si>
  <si>
    <t xml:space="preserve">NCC ghi nhận trả 7 Chân giò heo muối </t>
  </si>
  <si>
    <t>không có chứng từ</t>
  </si>
  <si>
    <t>chưa có chứng từ</t>
  </si>
  <si>
    <t>SL 2</t>
  </si>
  <si>
    <t xml:space="preserve">Giò lụa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</si>
</sst>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dd\.mm\.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3" fillId="0" borderId="0" xfId="1" applyNumberFormat="1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3" fontId="4" fillId="0" borderId="0" xfId="0" applyNumberFormat="1" applyFont="1"/>
    <xf numFmtId="164" fontId="4" fillId="0" borderId="0" xfId="1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165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165" fontId="4" fillId="4" borderId="2" xfId="0" applyNumberFormat="1" applyFont="1" applyFill="1" applyBorder="1"/>
    <xf numFmtId="3" fontId="4" fillId="4" borderId="2" xfId="0" applyNumberFormat="1" applyFont="1" applyFill="1" applyBorder="1"/>
    <xf numFmtId="164" fontId="4" fillId="4" borderId="2" xfId="1" applyNumberFormat="1" applyFont="1" applyFill="1" applyBorder="1"/>
    <xf numFmtId="164" fontId="4" fillId="4" borderId="3" xfId="1" applyNumberFormat="1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165" fontId="4" fillId="5" borderId="2" xfId="0" applyNumberFormat="1" applyFont="1" applyFill="1" applyBorder="1"/>
    <xf numFmtId="3" fontId="4" fillId="5" borderId="2" xfId="0" applyNumberFormat="1" applyFont="1" applyFill="1" applyBorder="1"/>
    <xf numFmtId="164" fontId="4" fillId="5" borderId="2" xfId="1" applyNumberFormat="1" applyFont="1" applyFill="1" applyBorder="1"/>
    <xf numFmtId="164" fontId="4" fillId="5" borderId="3" xfId="1" applyNumberFormat="1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165" fontId="4" fillId="6" borderId="2" xfId="0" applyNumberFormat="1" applyFont="1" applyFill="1" applyBorder="1"/>
    <xf numFmtId="3" fontId="4" fillId="6" borderId="2" xfId="0" applyNumberFormat="1" applyFont="1" applyFill="1" applyBorder="1"/>
    <xf numFmtId="164" fontId="4" fillId="6" borderId="2" xfId="1" applyNumberFormat="1" applyFont="1" applyFill="1" applyBorder="1"/>
    <xf numFmtId="164" fontId="4" fillId="6" borderId="3" xfId="1" applyNumberFormat="1" applyFont="1" applyFill="1" applyBorder="1"/>
    <xf numFmtId="0" fontId="4" fillId="7" borderId="1" xfId="0" applyFont="1" applyFill="1" applyBorder="1"/>
    <xf numFmtId="0" fontId="4" fillId="7" borderId="2" xfId="0" applyFont="1" applyFill="1" applyBorder="1"/>
    <xf numFmtId="165" fontId="4" fillId="7" borderId="2" xfId="0" applyNumberFormat="1" applyFont="1" applyFill="1" applyBorder="1"/>
    <xf numFmtId="3" fontId="4" fillId="7" borderId="2" xfId="0" applyNumberFormat="1" applyFont="1" applyFill="1" applyBorder="1"/>
    <xf numFmtId="164" fontId="4" fillId="7" borderId="2" xfId="1" applyNumberFormat="1" applyFont="1" applyFill="1" applyBorder="1"/>
    <xf numFmtId="164" fontId="4" fillId="7" borderId="3" xfId="1" applyNumberFormat="1" applyFont="1" applyFill="1" applyBorder="1"/>
    <xf numFmtId="0" fontId="0" fillId="6" borderId="0" xfId="0" applyFill="1"/>
    <xf numFmtId="0" fontId="0" fillId="3" borderId="0" xfId="0" applyFill="1"/>
    <xf numFmtId="0" fontId="5" fillId="5" borderId="0" xfId="0" applyFont="1" applyFill="1"/>
    <xf numFmtId="0" fontId="2" fillId="8" borderId="1" xfId="0" applyFont="1" applyFill="1" applyBorder="1"/>
    <xf numFmtId="0" fontId="2" fillId="8" borderId="2" xfId="0" applyFont="1" applyFill="1" applyBorder="1"/>
    <xf numFmtId="165" fontId="2" fillId="8" borderId="2" xfId="0" applyNumberFormat="1" applyFont="1" applyFill="1" applyBorder="1"/>
    <xf numFmtId="164" fontId="2" fillId="8" borderId="2" xfId="1" applyNumberFormat="1" applyFont="1" applyFill="1" applyBorder="1"/>
    <xf numFmtId="164" fontId="2" fillId="8" borderId="3" xfId="1" applyNumberFormat="1" applyFont="1" applyFill="1" applyBorder="1"/>
    <xf numFmtId="0" fontId="4" fillId="9" borderId="1" xfId="0" applyFont="1" applyFill="1" applyBorder="1"/>
    <xf numFmtId="0" fontId="4" fillId="9" borderId="2" xfId="0" applyFont="1" applyFill="1" applyBorder="1"/>
    <xf numFmtId="165" fontId="4" fillId="9" borderId="2" xfId="0" applyNumberFormat="1" applyFont="1" applyFill="1" applyBorder="1"/>
    <xf numFmtId="3" fontId="4" fillId="9" borderId="2" xfId="0" applyNumberFormat="1" applyFont="1" applyFill="1" applyBorder="1"/>
    <xf numFmtId="164" fontId="4" fillId="9" borderId="2" xfId="1" applyNumberFormat="1" applyFont="1" applyFill="1" applyBorder="1"/>
    <xf numFmtId="164" fontId="4" fillId="9" borderId="3" xfId="1" applyNumberFormat="1" applyFont="1" applyFill="1" applyBorder="1"/>
    <xf numFmtId="0" fontId="4" fillId="10" borderId="1" xfId="0" applyFont="1" applyFill="1" applyBorder="1"/>
    <xf numFmtId="0" fontId="4" fillId="10" borderId="2" xfId="0" applyFont="1" applyFill="1" applyBorder="1"/>
    <xf numFmtId="165" fontId="4" fillId="10" borderId="2" xfId="0" applyNumberFormat="1" applyFont="1" applyFill="1" applyBorder="1"/>
    <xf numFmtId="3" fontId="4" fillId="10" borderId="2" xfId="0" applyNumberFormat="1" applyFont="1" applyFill="1" applyBorder="1"/>
    <xf numFmtId="164" fontId="4" fillId="10" borderId="2" xfId="1" applyNumberFormat="1" applyFont="1" applyFill="1" applyBorder="1"/>
    <xf numFmtId="0" fontId="4" fillId="9" borderId="0" xfId="0" applyFont="1" applyFill="1"/>
    <xf numFmtId="165" fontId="4" fillId="9" borderId="0" xfId="0" applyNumberFormat="1" applyFont="1" applyFill="1"/>
    <xf numFmtId="3" fontId="4" fillId="9" borderId="0" xfId="0" applyNumberFormat="1" applyFont="1" applyFill="1"/>
    <xf numFmtId="164" fontId="4" fillId="9" borderId="0" xfId="1" applyNumberFormat="1" applyFont="1" applyFill="1"/>
    <xf numFmtId="0" fontId="4" fillId="6" borderId="0" xfId="0" applyFont="1" applyFill="1"/>
    <xf numFmtId="165" fontId="4" fillId="6" borderId="0" xfId="0" applyNumberFormat="1" applyFont="1" applyFill="1"/>
    <xf numFmtId="3" fontId="4" fillId="6" borderId="0" xfId="0" applyNumberFormat="1" applyFont="1" applyFill="1"/>
    <xf numFmtId="164" fontId="4" fillId="6" borderId="0" xfId="1" applyNumberFormat="1" applyFont="1" applyFill="1"/>
    <xf numFmtId="0" fontId="4" fillId="9" borderId="0" xfId="0" applyFont="1" applyFill="1" applyBorder="1"/>
    <xf numFmtId="165" fontId="4" fillId="9" borderId="0" xfId="0" applyNumberFormat="1" applyFont="1" applyFill="1" applyBorder="1"/>
    <xf numFmtId="3" fontId="4" fillId="9" borderId="0" xfId="0" applyNumberFormat="1" applyFont="1" applyFill="1" applyBorder="1"/>
    <xf numFmtId="164" fontId="4" fillId="9" borderId="0" xfId="1" applyNumberFormat="1" applyFont="1" applyFill="1" applyBorder="1"/>
  </cellXfs>
  <cellStyles count="2">
    <cellStyle name="Comma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65" formatCode="dd\.mm\.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4" formatCode="_-* #,##0_-;\-* #,##0_-;_-* &quot;-&quot;??_-;_-@_-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65" formatCode="dd\.mm\.yyyy;@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urchaseOrderReturnExportWithDetailRecordTable" displayName="PurchaseOrderReturnExportWithDetailRecordTable" ref="A1:L125" totalsRowCount="1" headerRowDxfId="25" dataDxfId="24">
  <autoFilter ref="A1:L124" xr:uid="{00000000-0009-0000-0100-000001000000}"/>
  <sortState xmlns:xlrd2="http://schemas.microsoft.com/office/spreadsheetml/2017/richdata2" ref="A2:L124">
    <sortCondition ref="A1:A124"/>
  </sortState>
  <tableColumns count="12">
    <tableColumn id="1" xr3:uid="{00000000-0010-0000-0000-000001000000}" name="Chi nhánh" dataDxfId="23" totalsRowDxfId="11"/>
    <tableColumn id="2" xr3:uid="{00000000-0010-0000-0000-000002000000}" name="Mã trả hàng nhập" dataDxfId="22" totalsRowDxfId="10"/>
    <tableColumn id="3" xr3:uid="{00000000-0010-0000-0000-000003000000}" name="Thời gian" dataDxfId="21" totalsRowDxfId="9"/>
    <tableColumn id="5" xr3:uid="{00000000-0010-0000-0000-000005000000}" name="Mã nhà cung cấp" dataDxfId="20" totalsRowDxfId="8"/>
    <tableColumn id="6" xr3:uid="{00000000-0010-0000-0000-000006000000}" name="Tên nhà cung cấp" dataDxfId="19" totalsRowDxfId="7"/>
    <tableColumn id="20" xr3:uid="{00000000-0010-0000-0000-000014000000}" name="Mã hàng" dataDxfId="18" totalsRowDxfId="6"/>
    <tableColumn id="21" xr3:uid="{00000000-0010-0000-0000-000015000000}" name="Mã vạch" dataDxfId="17" totalsRowDxfId="5"/>
    <tableColumn id="22" xr3:uid="{00000000-0010-0000-0000-000016000000}" name="Tên hàng" dataDxfId="16" totalsRowDxfId="4"/>
    <tableColumn id="24" xr3:uid="{00000000-0010-0000-0000-000018000000}" name="ĐVT" dataDxfId="15" totalsRowDxfId="3"/>
    <tableColumn id="27" xr3:uid="{00000000-0010-0000-0000-00001B000000}" name="Số lượng" dataDxfId="14" totalsRowDxfId="2"/>
    <tableColumn id="31" xr3:uid="{340068BC-0428-49AA-B301-10A87367C72C}" name="Giá trả hàng" dataDxfId="13" totalsRowDxfId="1" dataCellStyle="Comma" totalsRowCellStyle="Comma"/>
    <tableColumn id="32" xr3:uid="{8C130CFE-0343-465D-A5DE-66EDF32CE0D2}" name="Thành tiền trả hàng" totalsRowFunction="custom" dataDxfId="12" totalsRowDxfId="0" dataCellStyle="Comma" totalsRowCellStyle="Comma">
      <calculatedColumnFormula>+PurchaseOrderReturnExportWithDetailRecordTable[[#This Row],[Số lượng]]*PurchaseOrderReturnExportWithDetailRecordTable[[#This Row],[Giá trả hàng]]</calculatedColumnFormula>
      <totalsRowFormula>+SUBTOTAL(9,PurchaseOrderReturnExportWithDetailRecordTable[Thành tiền trả hàng])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5"/>
  <sheetViews>
    <sheetView workbookViewId="0">
      <selection activeCell="L125" sqref="L125"/>
    </sheetView>
  </sheetViews>
  <sheetFormatPr defaultRowHeight="15" x14ac:dyDescent="0.25"/>
  <cols>
    <col min="1" max="1" width="22.85546875" style="5" bestFit="1" customWidth="1"/>
    <col min="2" max="2" width="18.7109375" style="5" bestFit="1" customWidth="1"/>
    <col min="3" max="3" width="18.5703125" style="6" bestFit="1" customWidth="1"/>
    <col min="4" max="4" width="18" style="5" bestFit="1" customWidth="1"/>
    <col min="5" max="5" width="40.42578125" style="5" bestFit="1" customWidth="1"/>
    <col min="6" max="7" width="14.140625" style="5" bestFit="1" customWidth="1"/>
    <col min="8" max="8" width="42.85546875" style="5" bestFit="1" customWidth="1"/>
    <col min="9" max="10" width="9.140625" style="5"/>
    <col min="11" max="11" width="11.5703125" style="8" bestFit="1" customWidth="1"/>
    <col min="12" max="12" width="12.7109375" style="8" bestFit="1" customWidth="1"/>
    <col min="13" max="16384" width="9.140625" style="5"/>
  </cols>
  <sheetData>
    <row r="1" spans="1:12" s="4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157</v>
      </c>
      <c r="L1" s="3" t="s">
        <v>158</v>
      </c>
    </row>
    <row r="2" spans="1:12" x14ac:dyDescent="0.25">
      <c r="A2" s="5" t="s">
        <v>115</v>
      </c>
      <c r="B2" s="5" t="s">
        <v>132</v>
      </c>
      <c r="C2" s="6" t="s">
        <v>133</v>
      </c>
      <c r="D2" s="5" t="s">
        <v>13</v>
      </c>
      <c r="E2" s="5" t="s">
        <v>14</v>
      </c>
      <c r="F2" s="5" t="s">
        <v>19</v>
      </c>
      <c r="G2" s="5" t="s">
        <v>15</v>
      </c>
      <c r="H2" s="5" t="s">
        <v>20</v>
      </c>
      <c r="I2" s="5" t="s">
        <v>18</v>
      </c>
      <c r="J2" s="7">
        <v>3</v>
      </c>
      <c r="K2" s="8">
        <v>56967</v>
      </c>
      <c r="L2" s="8">
        <f>+PurchaseOrderReturnExportWithDetailRecordTable[[#This Row],[Số lượng]]*PurchaseOrderReturnExportWithDetailRecordTable[[#This Row],[Giá trả hàng]]</f>
        <v>170901</v>
      </c>
    </row>
    <row r="3" spans="1:12" x14ac:dyDescent="0.25">
      <c r="A3" s="5" t="s">
        <v>115</v>
      </c>
      <c r="B3" s="5" t="s">
        <v>132</v>
      </c>
      <c r="C3" s="6" t="s">
        <v>133</v>
      </c>
      <c r="D3" s="5" t="s">
        <v>13</v>
      </c>
      <c r="E3" s="5" t="s">
        <v>14</v>
      </c>
      <c r="F3" s="5" t="s">
        <v>65</v>
      </c>
      <c r="G3" s="5" t="s">
        <v>64</v>
      </c>
      <c r="H3" s="5" t="s">
        <v>66</v>
      </c>
      <c r="I3" s="5" t="s">
        <v>67</v>
      </c>
      <c r="J3" s="7">
        <v>3</v>
      </c>
      <c r="K3" s="8">
        <v>56644</v>
      </c>
      <c r="L3" s="8">
        <f>+PurchaseOrderReturnExportWithDetailRecordTable[[#This Row],[Số lượng]]*PurchaseOrderReturnExportWithDetailRecordTable[[#This Row],[Giá trả hàng]]</f>
        <v>169932</v>
      </c>
    </row>
    <row r="4" spans="1:12" x14ac:dyDescent="0.25">
      <c r="A4" s="5" t="s">
        <v>115</v>
      </c>
      <c r="B4" s="5" t="s">
        <v>132</v>
      </c>
      <c r="C4" s="6" t="s">
        <v>133</v>
      </c>
      <c r="D4" s="5" t="s">
        <v>13</v>
      </c>
      <c r="E4" s="5" t="s">
        <v>14</v>
      </c>
      <c r="F4" s="5" t="s">
        <v>69</v>
      </c>
      <c r="G4" s="5" t="s">
        <v>68</v>
      </c>
      <c r="H4" s="5" t="s">
        <v>70</v>
      </c>
      <c r="I4" s="5" t="s">
        <v>67</v>
      </c>
      <c r="J4" s="7">
        <v>3</v>
      </c>
      <c r="K4" s="8">
        <v>55769</v>
      </c>
      <c r="L4" s="8">
        <f>+PurchaseOrderReturnExportWithDetailRecordTable[[#This Row],[Số lượng]]*PurchaseOrderReturnExportWithDetailRecordTable[[#This Row],[Giá trả hàng]]</f>
        <v>167307</v>
      </c>
    </row>
    <row r="5" spans="1:12" x14ac:dyDescent="0.25">
      <c r="A5" s="5" t="s">
        <v>115</v>
      </c>
      <c r="B5" s="5" t="s">
        <v>132</v>
      </c>
      <c r="C5" s="6" t="s">
        <v>133</v>
      </c>
      <c r="D5" s="5" t="s">
        <v>13</v>
      </c>
      <c r="E5" s="5" t="s">
        <v>14</v>
      </c>
      <c r="F5" s="5" t="s">
        <v>35</v>
      </c>
      <c r="G5" s="5" t="s">
        <v>15</v>
      </c>
      <c r="H5" s="5" t="s">
        <v>36</v>
      </c>
      <c r="I5" s="5" t="s">
        <v>18</v>
      </c>
      <c r="J5" s="7">
        <v>1</v>
      </c>
      <c r="K5" s="8">
        <v>75848</v>
      </c>
      <c r="L5" s="8">
        <f>+PurchaseOrderReturnExportWithDetailRecordTable[[#This Row],[Số lượng]]*PurchaseOrderReturnExportWithDetailRecordTable[[#This Row],[Giá trả hàng]]</f>
        <v>75848</v>
      </c>
    </row>
    <row r="6" spans="1:12" x14ac:dyDescent="0.25">
      <c r="A6" s="5" t="s">
        <v>115</v>
      </c>
      <c r="B6" s="5" t="s">
        <v>132</v>
      </c>
      <c r="C6" s="6" t="s">
        <v>133</v>
      </c>
      <c r="D6" s="5" t="s">
        <v>13</v>
      </c>
      <c r="E6" s="5" t="s">
        <v>14</v>
      </c>
      <c r="F6" s="5" t="s">
        <v>41</v>
      </c>
      <c r="G6" s="5" t="s">
        <v>15</v>
      </c>
      <c r="H6" s="5" t="s">
        <v>42</v>
      </c>
      <c r="I6" s="5" t="s">
        <v>18</v>
      </c>
      <c r="J6" s="7">
        <v>1</v>
      </c>
      <c r="K6" s="8">
        <v>57641</v>
      </c>
      <c r="L6" s="8">
        <f>+PurchaseOrderReturnExportWithDetailRecordTable[[#This Row],[Số lượng]]*PurchaseOrderReturnExportWithDetailRecordTable[[#This Row],[Giá trả hàng]]</f>
        <v>57641</v>
      </c>
    </row>
    <row r="7" spans="1:12" x14ac:dyDescent="0.25">
      <c r="A7" s="5" t="s">
        <v>115</v>
      </c>
      <c r="B7" s="5" t="s">
        <v>132</v>
      </c>
      <c r="C7" s="6" t="s">
        <v>133</v>
      </c>
      <c r="D7" s="5" t="s">
        <v>13</v>
      </c>
      <c r="E7" s="5" t="s">
        <v>14</v>
      </c>
      <c r="F7" s="5" t="s">
        <v>37</v>
      </c>
      <c r="G7" s="5" t="s">
        <v>15</v>
      </c>
      <c r="H7" s="5" t="s">
        <v>38</v>
      </c>
      <c r="I7" s="5" t="s">
        <v>18</v>
      </c>
      <c r="J7" s="7">
        <v>1</v>
      </c>
      <c r="K7" s="8">
        <v>50182</v>
      </c>
      <c r="L7" s="8">
        <f>+PurchaseOrderReturnExportWithDetailRecordTable[[#This Row],[Số lượng]]*PurchaseOrderReturnExportWithDetailRecordTable[[#This Row],[Giá trả hàng]]</f>
        <v>50182</v>
      </c>
    </row>
    <row r="8" spans="1:12" x14ac:dyDescent="0.25">
      <c r="A8" s="5" t="s">
        <v>115</v>
      </c>
      <c r="B8" s="5" t="s">
        <v>126</v>
      </c>
      <c r="C8" s="6" t="s">
        <v>127</v>
      </c>
      <c r="D8" s="5" t="s">
        <v>13</v>
      </c>
      <c r="E8" s="5" t="s">
        <v>14</v>
      </c>
      <c r="F8" s="5" t="s">
        <v>35</v>
      </c>
      <c r="G8" s="5" t="s">
        <v>15</v>
      </c>
      <c r="H8" s="5" t="s">
        <v>36</v>
      </c>
      <c r="I8" s="5" t="s">
        <v>18</v>
      </c>
      <c r="J8" s="7">
        <v>2</v>
      </c>
      <c r="K8" s="8">
        <v>87787</v>
      </c>
      <c r="L8" s="8">
        <f>+PurchaseOrderReturnExportWithDetailRecordTable[[#This Row],[Số lượng]]*PurchaseOrderReturnExportWithDetailRecordTable[[#This Row],[Giá trả hàng]]</f>
        <v>175574</v>
      </c>
    </row>
    <row r="9" spans="1:12" x14ac:dyDescent="0.25">
      <c r="A9" s="5" t="s">
        <v>115</v>
      </c>
      <c r="B9" s="5" t="s">
        <v>134</v>
      </c>
      <c r="C9" s="6" t="s">
        <v>135</v>
      </c>
      <c r="D9" s="5" t="s">
        <v>13</v>
      </c>
      <c r="E9" s="5" t="s">
        <v>14</v>
      </c>
      <c r="F9" s="5" t="s">
        <v>49</v>
      </c>
      <c r="G9" s="5" t="s">
        <v>15</v>
      </c>
      <c r="H9" s="5" t="s">
        <v>50</v>
      </c>
      <c r="I9" s="5" t="s">
        <v>51</v>
      </c>
      <c r="J9" s="7">
        <v>5</v>
      </c>
      <c r="K9" s="8">
        <v>98351</v>
      </c>
      <c r="L9" s="8">
        <f>+PurchaseOrderReturnExportWithDetailRecordTable[[#This Row],[Số lượng]]*PurchaseOrderReturnExportWithDetailRecordTable[[#This Row],[Giá trả hàng]]</f>
        <v>491755</v>
      </c>
    </row>
    <row r="10" spans="1:12" x14ac:dyDescent="0.25">
      <c r="A10" s="5" t="s">
        <v>115</v>
      </c>
      <c r="B10" s="5" t="s">
        <v>134</v>
      </c>
      <c r="C10" s="6" t="s">
        <v>135</v>
      </c>
      <c r="D10" s="5" t="s">
        <v>13</v>
      </c>
      <c r="E10" s="5" t="s">
        <v>14</v>
      </c>
      <c r="F10" s="5" t="s">
        <v>28</v>
      </c>
      <c r="G10" s="5" t="s">
        <v>15</v>
      </c>
      <c r="H10" s="5" t="s">
        <v>29</v>
      </c>
      <c r="I10" s="5" t="s">
        <v>18</v>
      </c>
      <c r="J10" s="7">
        <v>4</v>
      </c>
      <c r="K10" s="8">
        <v>66205</v>
      </c>
      <c r="L10" s="8">
        <f>+PurchaseOrderReturnExportWithDetailRecordTable[[#This Row],[Số lượng]]*PurchaseOrderReturnExportWithDetailRecordTable[[#This Row],[Giá trả hàng]]</f>
        <v>264820</v>
      </c>
    </row>
    <row r="11" spans="1:12" x14ac:dyDescent="0.25">
      <c r="A11" s="5" t="s">
        <v>115</v>
      </c>
      <c r="B11" s="5" t="s">
        <v>134</v>
      </c>
      <c r="C11" s="6" t="s">
        <v>135</v>
      </c>
      <c r="D11" s="5" t="s">
        <v>13</v>
      </c>
      <c r="E11" s="5" t="s">
        <v>14</v>
      </c>
      <c r="F11" s="5" t="s">
        <v>58</v>
      </c>
      <c r="G11" s="5" t="s">
        <v>15</v>
      </c>
      <c r="H11" s="5" t="s">
        <v>59</v>
      </c>
      <c r="I11" s="5" t="s">
        <v>51</v>
      </c>
      <c r="J11" s="7">
        <v>2</v>
      </c>
      <c r="K11" s="8">
        <v>84681</v>
      </c>
      <c r="L11" s="8">
        <f>+PurchaseOrderReturnExportWithDetailRecordTable[[#This Row],[Số lượng]]*PurchaseOrderReturnExportWithDetailRecordTable[[#This Row],[Giá trả hàng]]</f>
        <v>169362</v>
      </c>
    </row>
    <row r="12" spans="1:12" x14ac:dyDescent="0.25">
      <c r="A12" s="5" t="s">
        <v>115</v>
      </c>
      <c r="B12" s="5" t="s">
        <v>134</v>
      </c>
      <c r="C12" s="6" t="s">
        <v>135</v>
      </c>
      <c r="D12" s="5" t="s">
        <v>13</v>
      </c>
      <c r="E12" s="5" t="s">
        <v>14</v>
      </c>
      <c r="F12" s="5" t="s">
        <v>65</v>
      </c>
      <c r="G12" s="5" t="s">
        <v>64</v>
      </c>
      <c r="H12" s="5" t="s">
        <v>66</v>
      </c>
      <c r="I12" s="5" t="s">
        <v>67</v>
      </c>
      <c r="J12" s="7">
        <v>2</v>
      </c>
      <c r="K12" s="8">
        <v>48940</v>
      </c>
      <c r="L12" s="8">
        <f>+PurchaseOrderReturnExportWithDetailRecordTable[[#This Row],[Số lượng]]*PurchaseOrderReturnExportWithDetailRecordTable[[#This Row],[Giá trả hàng]]</f>
        <v>97880</v>
      </c>
    </row>
    <row r="13" spans="1:12" x14ac:dyDescent="0.25">
      <c r="A13" s="5" t="s">
        <v>115</v>
      </c>
      <c r="B13" s="5" t="s">
        <v>136</v>
      </c>
      <c r="C13" s="6" t="s">
        <v>137</v>
      </c>
      <c r="D13" s="5" t="s">
        <v>13</v>
      </c>
      <c r="E13" s="5" t="s">
        <v>14</v>
      </c>
      <c r="F13" s="5" t="s">
        <v>69</v>
      </c>
      <c r="G13" s="5" t="s">
        <v>68</v>
      </c>
      <c r="H13" s="5" t="s">
        <v>70</v>
      </c>
      <c r="I13" s="5" t="s">
        <v>67</v>
      </c>
      <c r="J13" s="7">
        <v>3</v>
      </c>
      <c r="K13" s="8">
        <v>48184</v>
      </c>
      <c r="L13" s="8">
        <f>+PurchaseOrderReturnExportWithDetailRecordTable[[#This Row],[Số lượng]]*PurchaseOrderReturnExportWithDetailRecordTable[[#This Row],[Giá trả hàng]]</f>
        <v>144552</v>
      </c>
    </row>
    <row r="14" spans="1:12" x14ac:dyDescent="0.25">
      <c r="A14" s="5" t="s">
        <v>115</v>
      </c>
      <c r="B14" s="5" t="s">
        <v>136</v>
      </c>
      <c r="C14" s="6" t="s">
        <v>137</v>
      </c>
      <c r="D14" s="5" t="s">
        <v>13</v>
      </c>
      <c r="E14" s="5" t="s">
        <v>14</v>
      </c>
      <c r="F14" s="5" t="s">
        <v>65</v>
      </c>
      <c r="G14" s="5" t="s">
        <v>64</v>
      </c>
      <c r="H14" s="5" t="s">
        <v>66</v>
      </c>
      <c r="I14" s="5" t="s">
        <v>67</v>
      </c>
      <c r="J14" s="7">
        <v>2</v>
      </c>
      <c r="K14" s="8">
        <v>48940</v>
      </c>
      <c r="L14" s="8">
        <f>+PurchaseOrderReturnExportWithDetailRecordTable[[#This Row],[Số lượng]]*PurchaseOrderReturnExportWithDetailRecordTable[[#This Row],[Giá trả hàng]]</f>
        <v>97880</v>
      </c>
    </row>
    <row r="15" spans="1:12" x14ac:dyDescent="0.25">
      <c r="A15" s="5" t="s">
        <v>115</v>
      </c>
      <c r="B15" s="5" t="s">
        <v>122</v>
      </c>
      <c r="C15" s="6" t="s">
        <v>123</v>
      </c>
      <c r="D15" s="5" t="s">
        <v>13</v>
      </c>
      <c r="E15" s="5" t="s">
        <v>14</v>
      </c>
      <c r="F15" s="5" t="s">
        <v>19</v>
      </c>
      <c r="G15" s="5" t="s">
        <v>15</v>
      </c>
      <c r="H15" s="5" t="s">
        <v>20</v>
      </c>
      <c r="I15" s="5" t="s">
        <v>18</v>
      </c>
      <c r="J15" s="7">
        <v>1</v>
      </c>
      <c r="K15" s="8">
        <v>61050</v>
      </c>
      <c r="L15" s="8">
        <f>+PurchaseOrderReturnExportWithDetailRecordTable[[#This Row],[Số lượng]]*PurchaseOrderReturnExportWithDetailRecordTable[[#This Row],[Giá trả hàng]]</f>
        <v>61050</v>
      </c>
    </row>
    <row r="16" spans="1:12" x14ac:dyDescent="0.25">
      <c r="A16" s="5" t="s">
        <v>115</v>
      </c>
      <c r="B16" s="5" t="s">
        <v>120</v>
      </c>
      <c r="C16" s="6" t="s">
        <v>121</v>
      </c>
      <c r="D16" s="5" t="s">
        <v>13</v>
      </c>
      <c r="E16" s="5" t="s">
        <v>14</v>
      </c>
      <c r="F16" s="5" t="s">
        <v>24</v>
      </c>
      <c r="G16" s="5" t="s">
        <v>15</v>
      </c>
      <c r="H16" s="5" t="s">
        <v>25</v>
      </c>
      <c r="I16" s="5" t="s">
        <v>18</v>
      </c>
      <c r="J16" s="7">
        <v>2</v>
      </c>
      <c r="K16" s="8">
        <v>111058</v>
      </c>
      <c r="L16" s="8">
        <f>+PurchaseOrderReturnExportWithDetailRecordTable[[#This Row],[Số lượng]]*PurchaseOrderReturnExportWithDetailRecordTable[[#This Row],[Giá trả hàng]]</f>
        <v>222116</v>
      </c>
    </row>
    <row r="17" spans="1:12" x14ac:dyDescent="0.25">
      <c r="A17" s="5" t="s">
        <v>115</v>
      </c>
      <c r="B17" s="5" t="s">
        <v>118</v>
      </c>
      <c r="C17" s="6" t="s">
        <v>119</v>
      </c>
      <c r="D17" s="5" t="s">
        <v>13</v>
      </c>
      <c r="E17" s="5" t="s">
        <v>14</v>
      </c>
      <c r="F17" s="5" t="s">
        <v>24</v>
      </c>
      <c r="G17" s="5" t="s">
        <v>15</v>
      </c>
      <c r="H17" s="5" t="s">
        <v>25</v>
      </c>
      <c r="I17" s="5" t="s">
        <v>18</v>
      </c>
      <c r="J17" s="7">
        <v>1</v>
      </c>
      <c r="K17" s="8">
        <v>117277</v>
      </c>
      <c r="L17" s="8">
        <f>+PurchaseOrderReturnExportWithDetailRecordTable[[#This Row],[Số lượng]]*PurchaseOrderReturnExportWithDetailRecordTable[[#This Row],[Giá trả hàng]]</f>
        <v>117277</v>
      </c>
    </row>
    <row r="18" spans="1:12" x14ac:dyDescent="0.25">
      <c r="A18" s="5" t="s">
        <v>115</v>
      </c>
      <c r="B18" s="5" t="s">
        <v>128</v>
      </c>
      <c r="C18" s="6" t="s">
        <v>129</v>
      </c>
      <c r="D18" s="5" t="s">
        <v>13</v>
      </c>
      <c r="E18" s="5" t="s">
        <v>14</v>
      </c>
      <c r="F18" s="5" t="s">
        <v>24</v>
      </c>
      <c r="G18" s="5" t="s">
        <v>15</v>
      </c>
      <c r="H18" s="5" t="s">
        <v>25</v>
      </c>
      <c r="I18" s="5" t="s">
        <v>18</v>
      </c>
      <c r="J18" s="7">
        <v>1</v>
      </c>
      <c r="K18" s="8">
        <v>111058</v>
      </c>
      <c r="L18" s="8">
        <f>+PurchaseOrderReturnExportWithDetailRecordTable[[#This Row],[Số lượng]]*PurchaseOrderReturnExportWithDetailRecordTable[[#This Row],[Giá trả hàng]]</f>
        <v>111058</v>
      </c>
    </row>
    <row r="19" spans="1:12" x14ac:dyDescent="0.25">
      <c r="A19" s="5" t="s">
        <v>115</v>
      </c>
      <c r="B19" s="5" t="s">
        <v>128</v>
      </c>
      <c r="C19" s="6" t="s">
        <v>129</v>
      </c>
      <c r="D19" s="5" t="s">
        <v>13</v>
      </c>
      <c r="E19" s="5" t="s">
        <v>14</v>
      </c>
      <c r="F19" s="5" t="s">
        <v>41</v>
      </c>
      <c r="G19" s="5" t="s">
        <v>15</v>
      </c>
      <c r="H19" s="5" t="s">
        <v>42</v>
      </c>
      <c r="I19" s="5" t="s">
        <v>18</v>
      </c>
      <c r="J19" s="7">
        <v>1</v>
      </c>
      <c r="K19" s="8">
        <v>55595</v>
      </c>
      <c r="L19" s="8">
        <f>+PurchaseOrderReturnExportWithDetailRecordTable[[#This Row],[Số lượng]]*PurchaseOrderReturnExportWithDetailRecordTable[[#This Row],[Giá trả hàng]]</f>
        <v>55595</v>
      </c>
    </row>
    <row r="20" spans="1:12" x14ac:dyDescent="0.25">
      <c r="A20" s="5" t="s">
        <v>115</v>
      </c>
      <c r="B20" s="5" t="s">
        <v>130</v>
      </c>
      <c r="C20" s="6" t="s">
        <v>131</v>
      </c>
      <c r="D20" s="5" t="s">
        <v>13</v>
      </c>
      <c r="E20" s="5" t="s">
        <v>14</v>
      </c>
      <c r="F20" s="5" t="s">
        <v>24</v>
      </c>
      <c r="G20" s="5" t="s">
        <v>15</v>
      </c>
      <c r="H20" s="5" t="s">
        <v>25</v>
      </c>
      <c r="I20" s="5" t="s">
        <v>18</v>
      </c>
      <c r="J20" s="7">
        <v>1</v>
      </c>
      <c r="K20" s="8">
        <v>111058</v>
      </c>
      <c r="L20" s="8">
        <f>+PurchaseOrderReturnExportWithDetailRecordTable[[#This Row],[Số lượng]]*PurchaseOrderReturnExportWithDetailRecordTable[[#This Row],[Giá trả hàng]]</f>
        <v>111058</v>
      </c>
    </row>
    <row r="21" spans="1:12" x14ac:dyDescent="0.25">
      <c r="A21" s="5" t="s">
        <v>115</v>
      </c>
      <c r="B21" s="5" t="s">
        <v>116</v>
      </c>
      <c r="C21" s="6" t="s">
        <v>117</v>
      </c>
      <c r="D21" s="5" t="s">
        <v>13</v>
      </c>
      <c r="E21" s="5" t="s">
        <v>14</v>
      </c>
      <c r="F21" s="5" t="s">
        <v>37</v>
      </c>
      <c r="G21" s="5" t="s">
        <v>15</v>
      </c>
      <c r="H21" s="5" t="s">
        <v>38</v>
      </c>
      <c r="I21" s="5" t="s">
        <v>18</v>
      </c>
      <c r="J21" s="7">
        <v>1</v>
      </c>
      <c r="K21" s="8">
        <v>52992</v>
      </c>
      <c r="L21" s="8">
        <f>+PurchaseOrderReturnExportWithDetailRecordTable[[#This Row],[Số lượng]]*PurchaseOrderReturnExportWithDetailRecordTable[[#This Row],[Giá trả hàng]]</f>
        <v>52992</v>
      </c>
    </row>
    <row r="22" spans="1:12" x14ac:dyDescent="0.25">
      <c r="A22" s="5" t="s">
        <v>115</v>
      </c>
      <c r="B22" s="5" t="s">
        <v>124</v>
      </c>
      <c r="C22" s="6" t="s">
        <v>125</v>
      </c>
      <c r="D22" s="5" t="s">
        <v>13</v>
      </c>
      <c r="E22" s="5" t="s">
        <v>14</v>
      </c>
      <c r="F22" s="5" t="s">
        <v>24</v>
      </c>
      <c r="G22" s="5" t="s">
        <v>15</v>
      </c>
      <c r="H22" s="5" t="s">
        <v>25</v>
      </c>
      <c r="I22" s="5" t="s">
        <v>18</v>
      </c>
      <c r="J22" s="7">
        <v>2</v>
      </c>
      <c r="K22" s="8">
        <v>111058</v>
      </c>
      <c r="L22" s="8">
        <f>+PurchaseOrderReturnExportWithDetailRecordTable[[#This Row],[Số lượng]]*PurchaseOrderReturnExportWithDetailRecordTable[[#This Row],[Giá trả hàng]]</f>
        <v>222116</v>
      </c>
    </row>
    <row r="23" spans="1:12" x14ac:dyDescent="0.25">
      <c r="A23" s="5" t="s">
        <v>115</v>
      </c>
      <c r="B23" s="5" t="s">
        <v>124</v>
      </c>
      <c r="C23" s="6" t="s">
        <v>125</v>
      </c>
      <c r="D23" s="5" t="s">
        <v>13</v>
      </c>
      <c r="E23" s="5" t="s">
        <v>14</v>
      </c>
      <c r="F23" s="5" t="s">
        <v>19</v>
      </c>
      <c r="G23" s="5" t="s">
        <v>15</v>
      </c>
      <c r="H23" s="5" t="s">
        <v>20</v>
      </c>
      <c r="I23" s="5" t="s">
        <v>18</v>
      </c>
      <c r="J23" s="7">
        <v>3</v>
      </c>
      <c r="K23" s="8">
        <v>61050</v>
      </c>
      <c r="L23" s="8">
        <f>+PurchaseOrderReturnExportWithDetailRecordTable[[#This Row],[Số lượng]]*PurchaseOrderReturnExportWithDetailRecordTable[[#This Row],[Giá trả hàng]]</f>
        <v>183150</v>
      </c>
    </row>
    <row r="24" spans="1:12" x14ac:dyDescent="0.25">
      <c r="A24" s="5" t="s">
        <v>115</v>
      </c>
      <c r="B24" s="5" t="s">
        <v>124</v>
      </c>
      <c r="C24" s="6" t="s">
        <v>125</v>
      </c>
      <c r="D24" s="5" t="s">
        <v>13</v>
      </c>
      <c r="E24" s="5" t="s">
        <v>14</v>
      </c>
      <c r="F24" s="5" t="s">
        <v>79</v>
      </c>
      <c r="G24" s="5" t="s">
        <v>15</v>
      </c>
      <c r="H24" s="5" t="s">
        <v>80</v>
      </c>
      <c r="I24" s="5" t="s">
        <v>18</v>
      </c>
      <c r="J24" s="7">
        <v>1</v>
      </c>
      <c r="K24" s="8">
        <v>59400</v>
      </c>
      <c r="L24" s="8">
        <f>+PurchaseOrderReturnExportWithDetailRecordTable[[#This Row],[Số lượng]]*PurchaseOrderReturnExportWithDetailRecordTable[[#This Row],[Giá trả hàng]]</f>
        <v>59400</v>
      </c>
    </row>
    <row r="25" spans="1:12" x14ac:dyDescent="0.25">
      <c r="A25" s="5" t="s">
        <v>115</v>
      </c>
      <c r="B25" s="5" t="s">
        <v>124</v>
      </c>
      <c r="C25" s="6" t="s">
        <v>125</v>
      </c>
      <c r="D25" s="5" t="s">
        <v>13</v>
      </c>
      <c r="E25" s="5" t="s">
        <v>14</v>
      </c>
      <c r="F25" s="5" t="s">
        <v>37</v>
      </c>
      <c r="G25" s="5" t="s">
        <v>15</v>
      </c>
      <c r="H25" s="5" t="s">
        <v>38</v>
      </c>
      <c r="I25" s="5" t="s">
        <v>18</v>
      </c>
      <c r="J25" s="7">
        <v>1</v>
      </c>
      <c r="K25" s="8">
        <v>50182</v>
      </c>
      <c r="L25" s="8">
        <f>+PurchaseOrderReturnExportWithDetailRecordTable[[#This Row],[Số lượng]]*PurchaseOrderReturnExportWithDetailRecordTable[[#This Row],[Giá trả hàng]]</f>
        <v>50182</v>
      </c>
    </row>
    <row r="26" spans="1:12" x14ac:dyDescent="0.25">
      <c r="A26" s="5" t="s">
        <v>32</v>
      </c>
      <c r="B26" s="5" t="s">
        <v>153</v>
      </c>
      <c r="C26" s="6" t="s">
        <v>154</v>
      </c>
      <c r="D26" s="5" t="s">
        <v>13</v>
      </c>
      <c r="E26" s="5" t="s">
        <v>14</v>
      </c>
      <c r="F26" s="5" t="s">
        <v>19</v>
      </c>
      <c r="G26" s="5" t="s">
        <v>15</v>
      </c>
      <c r="H26" s="5" t="s">
        <v>20</v>
      </c>
      <c r="I26" s="5" t="s">
        <v>18</v>
      </c>
      <c r="J26" s="7">
        <v>2</v>
      </c>
      <c r="K26" s="8">
        <v>61050</v>
      </c>
      <c r="L26" s="8">
        <f>+PurchaseOrderReturnExportWithDetailRecordTable[[#This Row],[Số lượng]]*PurchaseOrderReturnExportWithDetailRecordTable[[#This Row],[Giá trả hàng]]</f>
        <v>122100</v>
      </c>
    </row>
    <row r="27" spans="1:12" x14ac:dyDescent="0.25">
      <c r="A27" s="5" t="s">
        <v>32</v>
      </c>
      <c r="B27" s="5" t="s">
        <v>142</v>
      </c>
      <c r="C27" s="6" t="s">
        <v>143</v>
      </c>
      <c r="D27" s="5" t="s">
        <v>13</v>
      </c>
      <c r="E27" s="5" t="s">
        <v>14</v>
      </c>
      <c r="F27" s="5" t="s">
        <v>35</v>
      </c>
      <c r="G27" s="5" t="s">
        <v>15</v>
      </c>
      <c r="H27" s="5" t="s">
        <v>36</v>
      </c>
      <c r="I27" s="5" t="s">
        <v>18</v>
      </c>
      <c r="J27" s="7">
        <v>1</v>
      </c>
      <c r="K27" s="8">
        <v>87787</v>
      </c>
      <c r="L27" s="8">
        <f>+PurchaseOrderReturnExportWithDetailRecordTable[[#This Row],[Số lượng]]*PurchaseOrderReturnExportWithDetailRecordTable[[#This Row],[Giá trả hàng]]</f>
        <v>87787</v>
      </c>
    </row>
    <row r="28" spans="1:12" x14ac:dyDescent="0.25">
      <c r="A28" s="5" t="s">
        <v>32</v>
      </c>
      <c r="B28" s="5" t="s">
        <v>142</v>
      </c>
      <c r="C28" s="6" t="s">
        <v>143</v>
      </c>
      <c r="D28" s="5" t="s">
        <v>13</v>
      </c>
      <c r="E28" s="5" t="s">
        <v>14</v>
      </c>
      <c r="F28" s="5" t="s">
        <v>16</v>
      </c>
      <c r="G28" s="5" t="s">
        <v>15</v>
      </c>
      <c r="H28" s="5" t="s">
        <v>17</v>
      </c>
      <c r="I28" s="5" t="s">
        <v>18</v>
      </c>
      <c r="J28" s="7">
        <v>1</v>
      </c>
      <c r="K28" s="8">
        <v>74250</v>
      </c>
      <c r="L28" s="8">
        <f>+PurchaseOrderReturnExportWithDetailRecordTable[[#This Row],[Số lượng]]*PurchaseOrderReturnExportWithDetailRecordTable[[#This Row],[Giá trả hàng]]</f>
        <v>74250</v>
      </c>
    </row>
    <row r="29" spans="1:12" x14ac:dyDescent="0.25">
      <c r="A29" s="5" t="s">
        <v>32</v>
      </c>
      <c r="B29" s="5" t="s">
        <v>149</v>
      </c>
      <c r="C29" s="6" t="s">
        <v>150</v>
      </c>
      <c r="D29" s="5" t="s">
        <v>13</v>
      </c>
      <c r="E29" s="5" t="s">
        <v>14</v>
      </c>
      <c r="F29" s="5" t="s">
        <v>24</v>
      </c>
      <c r="G29" s="5" t="s">
        <v>15</v>
      </c>
      <c r="H29" s="5" t="s">
        <v>25</v>
      </c>
      <c r="I29" s="5" t="s">
        <v>18</v>
      </c>
      <c r="J29" s="7">
        <v>1</v>
      </c>
      <c r="K29" s="8">
        <v>111058</v>
      </c>
      <c r="L29" s="8">
        <f>+PurchaseOrderReturnExportWithDetailRecordTable[[#This Row],[Số lượng]]*PurchaseOrderReturnExportWithDetailRecordTable[[#This Row],[Giá trả hàng]]</f>
        <v>111058</v>
      </c>
    </row>
    <row r="30" spans="1:12" x14ac:dyDescent="0.25">
      <c r="A30" s="5" t="s">
        <v>32</v>
      </c>
      <c r="B30" s="5" t="s">
        <v>151</v>
      </c>
      <c r="C30" s="6" t="s">
        <v>152</v>
      </c>
      <c r="D30" s="5" t="s">
        <v>13</v>
      </c>
      <c r="E30" s="5" t="s">
        <v>14</v>
      </c>
      <c r="F30" s="5" t="s">
        <v>58</v>
      </c>
      <c r="G30" s="5" t="s">
        <v>15</v>
      </c>
      <c r="H30" s="5" t="s">
        <v>59</v>
      </c>
      <c r="I30" s="5" t="s">
        <v>51</v>
      </c>
      <c r="J30" s="7">
        <v>3</v>
      </c>
      <c r="K30" s="8">
        <v>90750</v>
      </c>
      <c r="L30" s="8">
        <f>+PurchaseOrderReturnExportWithDetailRecordTable[[#This Row],[Số lượng]]*PurchaseOrderReturnExportWithDetailRecordTable[[#This Row],[Giá trả hàng]]</f>
        <v>272250</v>
      </c>
    </row>
    <row r="31" spans="1:12" x14ac:dyDescent="0.25">
      <c r="A31" s="5" t="s">
        <v>32</v>
      </c>
      <c r="B31" s="5" t="s">
        <v>151</v>
      </c>
      <c r="C31" s="6" t="s">
        <v>152</v>
      </c>
      <c r="D31" s="5" t="s">
        <v>13</v>
      </c>
      <c r="E31" s="5" t="s">
        <v>14</v>
      </c>
      <c r="F31" s="5" t="s">
        <v>49</v>
      </c>
      <c r="G31" s="5" t="s">
        <v>15</v>
      </c>
      <c r="H31" s="5" t="s">
        <v>50</v>
      </c>
      <c r="I31" s="5" t="s">
        <v>51</v>
      </c>
      <c r="J31" s="7">
        <v>1</v>
      </c>
      <c r="K31" s="8">
        <v>105400</v>
      </c>
      <c r="L31" s="8">
        <f>+PurchaseOrderReturnExportWithDetailRecordTable[[#This Row],[Số lượng]]*PurchaseOrderReturnExportWithDetailRecordTable[[#This Row],[Giá trả hàng]]</f>
        <v>105400</v>
      </c>
    </row>
    <row r="32" spans="1:12" x14ac:dyDescent="0.25">
      <c r="A32" s="5" t="s">
        <v>32</v>
      </c>
      <c r="B32" s="5" t="s">
        <v>151</v>
      </c>
      <c r="C32" s="6" t="s">
        <v>152</v>
      </c>
      <c r="D32" s="5" t="s">
        <v>13</v>
      </c>
      <c r="E32" s="5" t="s">
        <v>14</v>
      </c>
      <c r="F32" s="5" t="s">
        <v>65</v>
      </c>
      <c r="G32" s="5" t="s">
        <v>64</v>
      </c>
      <c r="H32" s="5" t="s">
        <v>66</v>
      </c>
      <c r="I32" s="5" t="s">
        <v>67</v>
      </c>
      <c r="J32" s="7">
        <v>1</v>
      </c>
      <c r="K32" s="8">
        <v>52448</v>
      </c>
      <c r="L32" s="8">
        <f>+PurchaseOrderReturnExportWithDetailRecordTable[[#This Row],[Số lượng]]*PurchaseOrderReturnExportWithDetailRecordTable[[#This Row],[Giá trả hàng]]</f>
        <v>52448</v>
      </c>
    </row>
    <row r="33" spans="1:12" x14ac:dyDescent="0.25">
      <c r="A33" s="5" t="s">
        <v>32</v>
      </c>
      <c r="B33" s="5" t="s">
        <v>151</v>
      </c>
      <c r="C33" s="6" t="s">
        <v>152</v>
      </c>
      <c r="D33" s="5" t="s">
        <v>13</v>
      </c>
      <c r="E33" s="5" t="s">
        <v>14</v>
      </c>
      <c r="F33" s="5" t="s">
        <v>69</v>
      </c>
      <c r="G33" s="5" t="s">
        <v>148</v>
      </c>
      <c r="H33" s="5" t="s">
        <v>70</v>
      </c>
      <c r="I33" s="5" t="s">
        <v>67</v>
      </c>
      <c r="J33" s="7">
        <v>1</v>
      </c>
      <c r="K33" s="8">
        <v>51638</v>
      </c>
      <c r="L33" s="8">
        <f>+PurchaseOrderReturnExportWithDetailRecordTable[[#This Row],[Số lượng]]*PurchaseOrderReturnExportWithDetailRecordTable[[#This Row],[Giá trả hàng]]</f>
        <v>51638</v>
      </c>
    </row>
    <row r="34" spans="1:12" x14ac:dyDescent="0.25">
      <c r="A34" s="5" t="s">
        <v>32</v>
      </c>
      <c r="B34" s="5" t="s">
        <v>33</v>
      </c>
      <c r="C34" s="6" t="s">
        <v>34</v>
      </c>
      <c r="D34" s="5" t="s">
        <v>13</v>
      </c>
      <c r="E34" s="5" t="s">
        <v>14</v>
      </c>
      <c r="F34" s="5" t="s">
        <v>35</v>
      </c>
      <c r="G34" s="5" t="s">
        <v>15</v>
      </c>
      <c r="H34" s="5" t="s">
        <v>36</v>
      </c>
      <c r="I34" s="5" t="s">
        <v>18</v>
      </c>
      <c r="J34" s="7">
        <v>2</v>
      </c>
      <c r="K34" s="8">
        <v>80095</v>
      </c>
      <c r="L34" s="8">
        <f>+PurchaseOrderReturnExportWithDetailRecordTable[[#This Row],[Số lượng]]*PurchaseOrderReturnExportWithDetailRecordTable[[#This Row],[Giá trả hàng]]</f>
        <v>160190</v>
      </c>
    </row>
    <row r="35" spans="1:12" x14ac:dyDescent="0.25">
      <c r="A35" s="5" t="s">
        <v>32</v>
      </c>
      <c r="B35" s="5" t="s">
        <v>33</v>
      </c>
      <c r="C35" s="6" t="s">
        <v>34</v>
      </c>
      <c r="D35" s="5" t="s">
        <v>13</v>
      </c>
      <c r="E35" s="5" t="s">
        <v>14</v>
      </c>
      <c r="F35" s="5" t="s">
        <v>37</v>
      </c>
      <c r="G35" s="5" t="s">
        <v>15</v>
      </c>
      <c r="H35" s="5" t="s">
        <v>38</v>
      </c>
      <c r="I35" s="5" t="s">
        <v>18</v>
      </c>
      <c r="J35" s="7">
        <v>1</v>
      </c>
      <c r="K35" s="8">
        <v>52993</v>
      </c>
      <c r="L35" s="8">
        <f>+PurchaseOrderReturnExportWithDetailRecordTable[[#This Row],[Số lượng]]*PurchaseOrderReturnExportWithDetailRecordTable[[#This Row],[Giá trả hàng]]</f>
        <v>52993</v>
      </c>
    </row>
    <row r="36" spans="1:12" x14ac:dyDescent="0.25">
      <c r="A36" s="5" t="s">
        <v>32</v>
      </c>
      <c r="B36" s="5" t="s">
        <v>138</v>
      </c>
      <c r="C36" s="6" t="s">
        <v>139</v>
      </c>
      <c r="D36" s="5" t="s">
        <v>13</v>
      </c>
      <c r="E36" s="5" t="s">
        <v>14</v>
      </c>
      <c r="F36" s="5" t="s">
        <v>49</v>
      </c>
      <c r="G36" s="5" t="s">
        <v>15</v>
      </c>
      <c r="H36" s="5" t="s">
        <v>50</v>
      </c>
      <c r="I36" s="5" t="s">
        <v>51</v>
      </c>
      <c r="J36" s="7">
        <v>2</v>
      </c>
      <c r="K36" s="8">
        <v>105400</v>
      </c>
      <c r="L36" s="8">
        <f>+PurchaseOrderReturnExportWithDetailRecordTable[[#This Row],[Số lượng]]*PurchaseOrderReturnExportWithDetailRecordTable[[#This Row],[Giá trả hàng]]</f>
        <v>210800</v>
      </c>
    </row>
    <row r="37" spans="1:12" x14ac:dyDescent="0.25">
      <c r="A37" s="5" t="s">
        <v>32</v>
      </c>
      <c r="B37" s="5" t="s">
        <v>144</v>
      </c>
      <c r="C37" s="6" t="s">
        <v>145</v>
      </c>
      <c r="D37" s="5" t="s">
        <v>13</v>
      </c>
      <c r="E37" s="5" t="s">
        <v>14</v>
      </c>
      <c r="F37" s="5" t="s">
        <v>49</v>
      </c>
      <c r="G37" s="5" t="s">
        <v>15</v>
      </c>
      <c r="H37" s="5" t="s">
        <v>50</v>
      </c>
      <c r="I37" s="5" t="s">
        <v>51</v>
      </c>
      <c r="J37" s="7">
        <v>2</v>
      </c>
      <c r="K37" s="8">
        <v>105400</v>
      </c>
      <c r="L37" s="8">
        <f>+PurchaseOrderReturnExportWithDetailRecordTable[[#This Row],[Số lượng]]*PurchaseOrderReturnExportWithDetailRecordTable[[#This Row],[Giá trả hàng]]</f>
        <v>210800</v>
      </c>
    </row>
    <row r="38" spans="1:12" x14ac:dyDescent="0.25">
      <c r="A38" s="5" t="s">
        <v>32</v>
      </c>
      <c r="B38" s="5" t="s">
        <v>144</v>
      </c>
      <c r="C38" s="6" t="s">
        <v>145</v>
      </c>
      <c r="D38" s="5" t="s">
        <v>13</v>
      </c>
      <c r="E38" s="5" t="s">
        <v>14</v>
      </c>
      <c r="F38" s="5" t="s">
        <v>24</v>
      </c>
      <c r="G38" s="5" t="s">
        <v>15</v>
      </c>
      <c r="H38" s="5" t="s">
        <v>25</v>
      </c>
      <c r="I38" s="5" t="s">
        <v>18</v>
      </c>
      <c r="J38" s="7">
        <v>1</v>
      </c>
      <c r="K38" s="8">
        <v>111058</v>
      </c>
      <c r="L38" s="8">
        <f>+PurchaseOrderReturnExportWithDetailRecordTable[[#This Row],[Số lượng]]*PurchaseOrderReturnExportWithDetailRecordTable[[#This Row],[Giá trả hàng]]</f>
        <v>111058</v>
      </c>
    </row>
    <row r="39" spans="1:12" x14ac:dyDescent="0.25">
      <c r="A39" s="5" t="s">
        <v>32</v>
      </c>
      <c r="B39" s="5" t="s">
        <v>144</v>
      </c>
      <c r="C39" s="6" t="s">
        <v>145</v>
      </c>
      <c r="D39" s="5" t="s">
        <v>13</v>
      </c>
      <c r="E39" s="5" t="s">
        <v>14</v>
      </c>
      <c r="F39" s="5" t="s">
        <v>58</v>
      </c>
      <c r="G39" s="5" t="s">
        <v>15</v>
      </c>
      <c r="H39" s="5" t="s">
        <v>59</v>
      </c>
      <c r="I39" s="5" t="s">
        <v>51</v>
      </c>
      <c r="J39" s="7">
        <v>1</v>
      </c>
      <c r="K39" s="8">
        <v>90750</v>
      </c>
      <c r="L39" s="8">
        <f>+PurchaseOrderReturnExportWithDetailRecordTable[[#This Row],[Số lượng]]*PurchaseOrderReturnExportWithDetailRecordTable[[#This Row],[Giá trả hàng]]</f>
        <v>90750</v>
      </c>
    </row>
    <row r="40" spans="1:12" x14ac:dyDescent="0.25">
      <c r="A40" s="5" t="s">
        <v>32</v>
      </c>
      <c r="B40" s="5" t="s">
        <v>146</v>
      </c>
      <c r="C40" s="6" t="s">
        <v>147</v>
      </c>
      <c r="D40" s="5" t="s">
        <v>13</v>
      </c>
      <c r="E40" s="5" t="s">
        <v>14</v>
      </c>
      <c r="F40" s="5" t="s">
        <v>69</v>
      </c>
      <c r="G40" s="5" t="s">
        <v>148</v>
      </c>
      <c r="H40" s="5" t="s">
        <v>70</v>
      </c>
      <c r="I40" s="5" t="s">
        <v>67</v>
      </c>
      <c r="J40" s="7">
        <v>2</v>
      </c>
      <c r="K40" s="8">
        <v>51638</v>
      </c>
      <c r="L40" s="8">
        <f>+PurchaseOrderReturnExportWithDetailRecordTable[[#This Row],[Số lượng]]*PurchaseOrderReturnExportWithDetailRecordTable[[#This Row],[Giá trả hàng]]</f>
        <v>103276</v>
      </c>
    </row>
    <row r="41" spans="1:12" x14ac:dyDescent="0.25">
      <c r="A41" s="5" t="s">
        <v>32</v>
      </c>
      <c r="B41" s="5" t="s">
        <v>146</v>
      </c>
      <c r="C41" s="6" t="s">
        <v>147</v>
      </c>
      <c r="D41" s="5" t="s">
        <v>13</v>
      </c>
      <c r="E41" s="5" t="s">
        <v>14</v>
      </c>
      <c r="F41" s="5" t="s">
        <v>35</v>
      </c>
      <c r="G41" s="5" t="s">
        <v>15</v>
      </c>
      <c r="H41" s="5" t="s">
        <v>36</v>
      </c>
      <c r="I41" s="5" t="s">
        <v>18</v>
      </c>
      <c r="J41" s="7">
        <v>1</v>
      </c>
      <c r="K41" s="8">
        <v>87787</v>
      </c>
      <c r="L41" s="8">
        <f>+PurchaseOrderReturnExportWithDetailRecordTable[[#This Row],[Số lượng]]*PurchaseOrderReturnExportWithDetailRecordTable[[#This Row],[Giá trả hàng]]</f>
        <v>87787</v>
      </c>
    </row>
    <row r="42" spans="1:12" x14ac:dyDescent="0.25">
      <c r="A42" s="5" t="s">
        <v>32</v>
      </c>
      <c r="B42" s="5" t="s">
        <v>146</v>
      </c>
      <c r="C42" s="6" t="s">
        <v>147</v>
      </c>
      <c r="D42" s="5" t="s">
        <v>13</v>
      </c>
      <c r="E42" s="5" t="s">
        <v>14</v>
      </c>
      <c r="F42" s="5" t="s">
        <v>37</v>
      </c>
      <c r="G42" s="5" t="s">
        <v>15</v>
      </c>
      <c r="H42" s="5" t="s">
        <v>38</v>
      </c>
      <c r="I42" s="5" t="s">
        <v>18</v>
      </c>
      <c r="J42" s="7">
        <v>1</v>
      </c>
      <c r="K42" s="8">
        <v>50182</v>
      </c>
      <c r="L42" s="8">
        <f>+PurchaseOrderReturnExportWithDetailRecordTable[[#This Row],[Số lượng]]*PurchaseOrderReturnExportWithDetailRecordTable[[#This Row],[Giá trả hàng]]</f>
        <v>50182</v>
      </c>
    </row>
    <row r="43" spans="1:12" x14ac:dyDescent="0.25">
      <c r="A43" s="5" t="s">
        <v>32</v>
      </c>
      <c r="B43" s="5" t="s">
        <v>155</v>
      </c>
      <c r="C43" s="6" t="s">
        <v>156</v>
      </c>
      <c r="D43" s="5" t="s">
        <v>13</v>
      </c>
      <c r="E43" s="5" t="s">
        <v>14</v>
      </c>
      <c r="F43" s="5" t="s">
        <v>49</v>
      </c>
      <c r="G43" s="5" t="s">
        <v>15</v>
      </c>
      <c r="H43" s="5" t="s">
        <v>50</v>
      </c>
      <c r="I43" s="5" t="s">
        <v>51</v>
      </c>
      <c r="J43" s="7">
        <v>2</v>
      </c>
      <c r="K43" s="8">
        <v>98351.28</v>
      </c>
      <c r="L43" s="8">
        <f>+PurchaseOrderReturnExportWithDetailRecordTable[[#This Row],[Số lượng]]*PurchaseOrderReturnExportWithDetailRecordTable[[#This Row],[Giá trả hàng]]</f>
        <v>196702.56</v>
      </c>
    </row>
    <row r="44" spans="1:12" x14ac:dyDescent="0.25">
      <c r="A44" s="5" t="s">
        <v>32</v>
      </c>
      <c r="B44" s="5" t="s">
        <v>155</v>
      </c>
      <c r="C44" s="6" t="s">
        <v>156</v>
      </c>
      <c r="D44" s="5" t="s">
        <v>13</v>
      </c>
      <c r="E44" s="5" t="s">
        <v>14</v>
      </c>
      <c r="F44" s="5" t="s">
        <v>69</v>
      </c>
      <c r="G44" s="5" t="s">
        <v>148</v>
      </c>
      <c r="H44" s="5" t="s">
        <v>70</v>
      </c>
      <c r="I44" s="5" t="s">
        <v>67</v>
      </c>
      <c r="J44" s="7">
        <v>2</v>
      </c>
      <c r="K44" s="8">
        <v>48184.2</v>
      </c>
      <c r="L44" s="8">
        <f>+PurchaseOrderReturnExportWithDetailRecordTable[[#This Row],[Số lượng]]*PurchaseOrderReturnExportWithDetailRecordTable[[#This Row],[Giá trả hàng]]</f>
        <v>96368.4</v>
      </c>
    </row>
    <row r="45" spans="1:12" x14ac:dyDescent="0.25">
      <c r="A45" s="5" t="s">
        <v>32</v>
      </c>
      <c r="B45" s="5" t="s">
        <v>155</v>
      </c>
      <c r="C45" s="6" t="s">
        <v>156</v>
      </c>
      <c r="D45" s="5" t="s">
        <v>13</v>
      </c>
      <c r="E45" s="5" t="s">
        <v>14</v>
      </c>
      <c r="F45" s="5" t="s">
        <v>65</v>
      </c>
      <c r="G45" s="5" t="s">
        <v>64</v>
      </c>
      <c r="H45" s="5" t="s">
        <v>66</v>
      </c>
      <c r="I45" s="5" t="s">
        <v>67</v>
      </c>
      <c r="J45" s="7">
        <v>1</v>
      </c>
      <c r="K45" s="8">
        <v>55774.44</v>
      </c>
      <c r="L45" s="8">
        <f>+PurchaseOrderReturnExportWithDetailRecordTable[[#This Row],[Số lượng]]*PurchaseOrderReturnExportWithDetailRecordTable[[#This Row],[Giá trả hàng]]</f>
        <v>55774.44</v>
      </c>
    </row>
    <row r="46" spans="1:12" x14ac:dyDescent="0.25">
      <c r="A46" s="5" t="s">
        <v>32</v>
      </c>
      <c r="B46" s="5" t="s">
        <v>60</v>
      </c>
      <c r="C46" s="6" t="s">
        <v>61</v>
      </c>
      <c r="D46" s="5" t="s">
        <v>13</v>
      </c>
      <c r="E46" s="5" t="s">
        <v>14</v>
      </c>
      <c r="F46" s="5" t="s">
        <v>58</v>
      </c>
      <c r="G46" s="5" t="s">
        <v>15</v>
      </c>
      <c r="H46" s="5" t="s">
        <v>59</v>
      </c>
      <c r="I46" s="5" t="s">
        <v>51</v>
      </c>
      <c r="J46" s="7">
        <v>2</v>
      </c>
      <c r="K46" s="8">
        <v>97901.1</v>
      </c>
      <c r="L46" s="8">
        <f>+PurchaseOrderReturnExportWithDetailRecordTable[[#This Row],[Số lượng]]*PurchaseOrderReturnExportWithDetailRecordTable[[#This Row],[Giá trả hàng]]</f>
        <v>195802.2</v>
      </c>
    </row>
    <row r="47" spans="1:12" x14ac:dyDescent="0.25">
      <c r="A47" s="5" t="s">
        <v>32</v>
      </c>
      <c r="B47" s="5" t="s">
        <v>60</v>
      </c>
      <c r="C47" s="6" t="s">
        <v>61</v>
      </c>
      <c r="D47" s="5" t="s">
        <v>13</v>
      </c>
      <c r="E47" s="5" t="s">
        <v>14</v>
      </c>
      <c r="F47" s="5" t="s">
        <v>19</v>
      </c>
      <c r="G47" s="5" t="s">
        <v>15</v>
      </c>
      <c r="H47" s="5" t="s">
        <v>20</v>
      </c>
      <c r="I47" s="5" t="s">
        <v>18</v>
      </c>
      <c r="J47" s="7">
        <v>3</v>
      </c>
      <c r="K47" s="8">
        <v>64328.63</v>
      </c>
      <c r="L47" s="8">
        <f>+PurchaseOrderReturnExportWithDetailRecordTable[[#This Row],[Số lượng]]*PurchaseOrderReturnExportWithDetailRecordTable[[#This Row],[Giá trả hàng]]</f>
        <v>192985.88999999998</v>
      </c>
    </row>
    <row r="48" spans="1:12" x14ac:dyDescent="0.25">
      <c r="A48" s="5" t="s">
        <v>32</v>
      </c>
      <c r="B48" s="5" t="s">
        <v>60</v>
      </c>
      <c r="C48" s="6" t="s">
        <v>61</v>
      </c>
      <c r="D48" s="5" t="s">
        <v>13</v>
      </c>
      <c r="E48" s="5" t="s">
        <v>14</v>
      </c>
      <c r="F48" s="5" t="s">
        <v>41</v>
      </c>
      <c r="G48" s="5" t="s">
        <v>15</v>
      </c>
      <c r="H48" s="5" t="s">
        <v>42</v>
      </c>
      <c r="I48" s="5" t="s">
        <v>18</v>
      </c>
      <c r="J48" s="7">
        <v>3</v>
      </c>
      <c r="K48" s="8">
        <v>56747.46</v>
      </c>
      <c r="L48" s="8">
        <f>+PurchaseOrderReturnExportWithDetailRecordTable[[#This Row],[Số lượng]]*PurchaseOrderReturnExportWithDetailRecordTable[[#This Row],[Giá trả hàng]]</f>
        <v>170242.38</v>
      </c>
    </row>
    <row r="49" spans="1:12" x14ac:dyDescent="0.25">
      <c r="A49" s="5" t="s">
        <v>32</v>
      </c>
      <c r="B49" s="5" t="s">
        <v>60</v>
      </c>
      <c r="C49" s="6" t="s">
        <v>61</v>
      </c>
      <c r="D49" s="5" t="s">
        <v>13</v>
      </c>
      <c r="E49" s="5" t="s">
        <v>14</v>
      </c>
      <c r="F49" s="5" t="s">
        <v>49</v>
      </c>
      <c r="G49" s="5" t="s">
        <v>15</v>
      </c>
      <c r="H49" s="5" t="s">
        <v>50</v>
      </c>
      <c r="I49" s="5" t="s">
        <v>51</v>
      </c>
      <c r="J49" s="7">
        <v>1</v>
      </c>
      <c r="K49" s="8">
        <v>111302.43</v>
      </c>
      <c r="L49" s="8">
        <f>+PurchaseOrderReturnExportWithDetailRecordTable[[#This Row],[Số lượng]]*PurchaseOrderReturnExportWithDetailRecordTable[[#This Row],[Giá trả hàng]]</f>
        <v>111302.43</v>
      </c>
    </row>
    <row r="50" spans="1:12" x14ac:dyDescent="0.25">
      <c r="A50" s="5" t="s">
        <v>32</v>
      </c>
      <c r="B50" s="5" t="s">
        <v>60</v>
      </c>
      <c r="C50" s="6" t="s">
        <v>61</v>
      </c>
      <c r="D50" s="5" t="s">
        <v>13</v>
      </c>
      <c r="E50" s="5" t="s">
        <v>14</v>
      </c>
      <c r="F50" s="5" t="s">
        <v>16</v>
      </c>
      <c r="G50" s="5" t="s">
        <v>15</v>
      </c>
      <c r="H50" s="5" t="s">
        <v>17</v>
      </c>
      <c r="I50" s="5" t="s">
        <v>18</v>
      </c>
      <c r="J50" s="7">
        <v>1</v>
      </c>
      <c r="K50" s="8">
        <v>78408.009999999995</v>
      </c>
      <c r="L50" s="8">
        <f>+PurchaseOrderReturnExportWithDetailRecordTable[[#This Row],[Số lượng]]*PurchaseOrderReturnExportWithDetailRecordTable[[#This Row],[Giá trả hàng]]</f>
        <v>78408.009999999995</v>
      </c>
    </row>
    <row r="51" spans="1:12" x14ac:dyDescent="0.25">
      <c r="A51" s="5" t="s">
        <v>32</v>
      </c>
      <c r="B51" s="5" t="s">
        <v>60</v>
      </c>
      <c r="C51" s="6" t="s">
        <v>61</v>
      </c>
      <c r="D51" s="5" t="s">
        <v>13</v>
      </c>
      <c r="E51" s="5" t="s">
        <v>14</v>
      </c>
      <c r="F51" s="5" t="s">
        <v>37</v>
      </c>
      <c r="G51" s="5" t="s">
        <v>15</v>
      </c>
      <c r="H51" s="5" t="s">
        <v>38</v>
      </c>
      <c r="I51" s="5" t="s">
        <v>18</v>
      </c>
      <c r="J51" s="7">
        <v>1</v>
      </c>
      <c r="K51" s="8">
        <v>52730.14</v>
      </c>
      <c r="L51" s="8">
        <f>+PurchaseOrderReturnExportWithDetailRecordTable[[#This Row],[Số lượng]]*PurchaseOrderReturnExportWithDetailRecordTable[[#This Row],[Giá trả hàng]]</f>
        <v>52730.14</v>
      </c>
    </row>
    <row r="52" spans="1:12" x14ac:dyDescent="0.25">
      <c r="A52" s="5" t="s">
        <v>32</v>
      </c>
      <c r="B52" s="5" t="s">
        <v>60</v>
      </c>
      <c r="C52" s="6" t="s">
        <v>61</v>
      </c>
      <c r="D52" s="5" t="s">
        <v>13</v>
      </c>
      <c r="E52" s="5" t="s">
        <v>14</v>
      </c>
      <c r="F52" s="5" t="s">
        <v>54</v>
      </c>
      <c r="H52" s="5" t="s">
        <v>55</v>
      </c>
      <c r="I52" s="5" t="s">
        <v>18</v>
      </c>
      <c r="J52" s="7">
        <v>1</v>
      </c>
      <c r="K52" s="8">
        <v>48076.26</v>
      </c>
      <c r="L52" s="8">
        <f>+PurchaseOrderReturnExportWithDetailRecordTable[[#This Row],[Số lượng]]*PurchaseOrderReturnExportWithDetailRecordTable[[#This Row],[Giá trả hàng]]</f>
        <v>48076.26</v>
      </c>
    </row>
    <row r="53" spans="1:12" x14ac:dyDescent="0.25">
      <c r="A53" s="5" t="s">
        <v>32</v>
      </c>
      <c r="B53" s="5" t="s">
        <v>45</v>
      </c>
      <c r="C53" s="6" t="s">
        <v>46</v>
      </c>
      <c r="D53" s="5" t="s">
        <v>13</v>
      </c>
      <c r="E53" s="5" t="s">
        <v>14</v>
      </c>
      <c r="F53" s="5" t="s">
        <v>24</v>
      </c>
      <c r="G53" s="5" t="s">
        <v>15</v>
      </c>
      <c r="H53" s="5" t="s">
        <v>25</v>
      </c>
      <c r="I53" s="5" t="s">
        <v>18</v>
      </c>
      <c r="J53" s="7">
        <v>7</v>
      </c>
      <c r="K53" s="8">
        <v>117277.27</v>
      </c>
      <c r="L53" s="8">
        <f>+PurchaseOrderReturnExportWithDetailRecordTable[[#This Row],[Số lượng]]*PurchaseOrderReturnExportWithDetailRecordTable[[#This Row],[Giá trả hàng]]</f>
        <v>820940.89</v>
      </c>
    </row>
    <row r="54" spans="1:12" x14ac:dyDescent="0.25">
      <c r="A54" s="5" t="s">
        <v>32</v>
      </c>
      <c r="B54" s="5" t="s">
        <v>140</v>
      </c>
      <c r="C54" s="6" t="s">
        <v>141</v>
      </c>
      <c r="D54" s="5" t="s">
        <v>13</v>
      </c>
      <c r="E54" s="5" t="s">
        <v>14</v>
      </c>
      <c r="F54" s="5" t="s">
        <v>79</v>
      </c>
      <c r="G54" s="5" t="s">
        <v>15</v>
      </c>
      <c r="H54" s="5" t="s">
        <v>80</v>
      </c>
      <c r="I54" s="5" t="s">
        <v>18</v>
      </c>
      <c r="J54" s="7">
        <v>2</v>
      </c>
      <c r="K54" s="8">
        <v>59400</v>
      </c>
      <c r="L54" s="8">
        <f>+PurchaseOrderReturnExportWithDetailRecordTable[[#This Row],[Số lượng]]*PurchaseOrderReturnExportWithDetailRecordTable[[#This Row],[Giá trả hàng]]</f>
        <v>118800</v>
      </c>
    </row>
    <row r="55" spans="1:12" x14ac:dyDescent="0.25">
      <c r="A55" s="5" t="s">
        <v>32</v>
      </c>
      <c r="B55" s="5" t="s">
        <v>140</v>
      </c>
      <c r="C55" s="6" t="s">
        <v>141</v>
      </c>
      <c r="D55" s="5" t="s">
        <v>13</v>
      </c>
      <c r="E55" s="5" t="s">
        <v>14</v>
      </c>
      <c r="F55" s="5" t="s">
        <v>19</v>
      </c>
      <c r="G55" s="5" t="s">
        <v>15</v>
      </c>
      <c r="H55" s="5" t="s">
        <v>20</v>
      </c>
      <c r="I55" s="5" t="s">
        <v>18</v>
      </c>
      <c r="J55" s="7">
        <v>1</v>
      </c>
      <c r="K55" s="8">
        <v>61050</v>
      </c>
      <c r="L55" s="8">
        <f>+PurchaseOrderReturnExportWithDetailRecordTable[[#This Row],[Số lượng]]*PurchaseOrderReturnExportWithDetailRecordTable[[#This Row],[Giá trả hàng]]</f>
        <v>61050</v>
      </c>
    </row>
    <row r="56" spans="1:12" x14ac:dyDescent="0.25">
      <c r="A56" s="5" t="s">
        <v>21</v>
      </c>
      <c r="B56" s="5" t="s">
        <v>52</v>
      </c>
      <c r="C56" s="6" t="s">
        <v>53</v>
      </c>
      <c r="D56" s="5" t="s">
        <v>13</v>
      </c>
      <c r="E56" s="5" t="s">
        <v>14</v>
      </c>
      <c r="F56" s="5" t="s">
        <v>54</v>
      </c>
      <c r="H56" s="5" t="s">
        <v>55</v>
      </c>
      <c r="I56" s="5" t="s">
        <v>18</v>
      </c>
      <c r="J56" s="7">
        <v>2</v>
      </c>
      <c r="K56" s="8">
        <v>48576</v>
      </c>
      <c r="L56" s="8">
        <f>+PurchaseOrderReturnExportWithDetailRecordTable[[#This Row],[Số lượng]]*PurchaseOrderReturnExportWithDetailRecordTable[[#This Row],[Giá trả hàng]]</f>
        <v>97152</v>
      </c>
    </row>
    <row r="57" spans="1:12" x14ac:dyDescent="0.25">
      <c r="A57" s="5" t="s">
        <v>21</v>
      </c>
      <c r="B57" s="5" t="s">
        <v>107</v>
      </c>
      <c r="C57" s="6" t="s">
        <v>108</v>
      </c>
      <c r="D57" s="5" t="s">
        <v>13</v>
      </c>
      <c r="E57" s="5" t="s">
        <v>14</v>
      </c>
      <c r="F57" s="5" t="s">
        <v>79</v>
      </c>
      <c r="G57" s="5" t="s">
        <v>15</v>
      </c>
      <c r="H57" s="5" t="s">
        <v>80</v>
      </c>
      <c r="I57" s="5" t="s">
        <v>18</v>
      </c>
      <c r="J57" s="7">
        <v>1</v>
      </c>
      <c r="K57" s="8">
        <v>61585.919999999998</v>
      </c>
      <c r="L57" s="8">
        <f>+PurchaseOrderReturnExportWithDetailRecordTable[[#This Row],[Số lượng]]*PurchaseOrderReturnExportWithDetailRecordTable[[#This Row],[Giá trả hàng]]</f>
        <v>61585.919999999998</v>
      </c>
    </row>
    <row r="58" spans="1:12" x14ac:dyDescent="0.25">
      <c r="A58" s="5" t="s">
        <v>21</v>
      </c>
      <c r="B58" s="5" t="s">
        <v>89</v>
      </c>
      <c r="C58" s="6" t="s">
        <v>90</v>
      </c>
      <c r="D58" s="5" t="s">
        <v>13</v>
      </c>
      <c r="E58" s="5" t="s">
        <v>14</v>
      </c>
      <c r="F58" s="5" t="s">
        <v>64</v>
      </c>
      <c r="G58" s="5" t="s">
        <v>65</v>
      </c>
      <c r="H58" s="5" t="s">
        <v>66</v>
      </c>
      <c r="I58" s="5" t="s">
        <v>67</v>
      </c>
      <c r="J58" s="7">
        <v>5</v>
      </c>
      <c r="K58" s="8">
        <v>53284.962972926231</v>
      </c>
      <c r="L58" s="8">
        <f>+PurchaseOrderReturnExportWithDetailRecordTable[[#This Row],[Số lượng]]*PurchaseOrderReturnExportWithDetailRecordTable[[#This Row],[Giá trả hàng]]</f>
        <v>266424.81486463116</v>
      </c>
    </row>
    <row r="59" spans="1:12" x14ac:dyDescent="0.25">
      <c r="A59" s="5" t="s">
        <v>21</v>
      </c>
      <c r="B59" s="5" t="s">
        <v>89</v>
      </c>
      <c r="C59" s="6" t="s">
        <v>90</v>
      </c>
      <c r="D59" s="5" t="s">
        <v>13</v>
      </c>
      <c r="E59" s="5" t="s">
        <v>14</v>
      </c>
      <c r="F59" s="5" t="s">
        <v>68</v>
      </c>
      <c r="G59" s="5" t="s">
        <v>69</v>
      </c>
      <c r="H59" s="5" t="s">
        <v>70</v>
      </c>
      <c r="I59" s="5" t="s">
        <v>67</v>
      </c>
      <c r="J59" s="7">
        <v>5</v>
      </c>
      <c r="K59" s="8">
        <v>52462.037027073762</v>
      </c>
      <c r="L59" s="8">
        <f>+PurchaseOrderReturnExportWithDetailRecordTable[[#This Row],[Số lượng]]*PurchaseOrderReturnExportWithDetailRecordTable[[#This Row],[Giá trả hàng]]</f>
        <v>262310.18513536884</v>
      </c>
    </row>
    <row r="60" spans="1:12" x14ac:dyDescent="0.25">
      <c r="A60" s="5" t="s">
        <v>21</v>
      </c>
      <c r="B60" s="5" t="s">
        <v>30</v>
      </c>
      <c r="C60" s="6" t="s">
        <v>31</v>
      </c>
      <c r="D60" s="5" t="s">
        <v>13</v>
      </c>
      <c r="E60" s="5" t="s">
        <v>14</v>
      </c>
      <c r="F60" s="5" t="s">
        <v>28</v>
      </c>
      <c r="G60" s="5" t="s">
        <v>15</v>
      </c>
      <c r="H60" s="5" t="s">
        <v>29</v>
      </c>
      <c r="I60" s="5" t="s">
        <v>18</v>
      </c>
      <c r="J60" s="7">
        <v>3</v>
      </c>
      <c r="K60" s="8">
        <v>74923.199999999997</v>
      </c>
      <c r="L60" s="8">
        <f>+PurchaseOrderReturnExportWithDetailRecordTable[[#This Row],[Số lượng]]*PurchaseOrderReturnExportWithDetailRecordTable[[#This Row],[Giá trả hàng]]</f>
        <v>224769.59999999998</v>
      </c>
    </row>
    <row r="61" spans="1:12" x14ac:dyDescent="0.25">
      <c r="A61" s="5" t="s">
        <v>21</v>
      </c>
      <c r="B61" s="5" t="s">
        <v>101</v>
      </c>
      <c r="C61" s="6" t="s">
        <v>102</v>
      </c>
      <c r="D61" s="5" t="s">
        <v>13</v>
      </c>
      <c r="E61" s="5" t="s">
        <v>14</v>
      </c>
      <c r="F61" s="5" t="s">
        <v>28</v>
      </c>
      <c r="G61" s="5" t="s">
        <v>15</v>
      </c>
      <c r="H61" s="5" t="s">
        <v>29</v>
      </c>
      <c r="I61" s="5" t="s">
        <v>18</v>
      </c>
      <c r="J61" s="7">
        <v>3</v>
      </c>
      <c r="K61" s="8">
        <v>73560.960000000006</v>
      </c>
      <c r="L61" s="8">
        <f>+PurchaseOrderReturnExportWithDetailRecordTable[[#This Row],[Số lượng]]*PurchaseOrderReturnExportWithDetailRecordTable[[#This Row],[Giá trả hàng]]</f>
        <v>220682.88</v>
      </c>
    </row>
    <row r="62" spans="1:12" x14ac:dyDescent="0.25">
      <c r="A62" s="5" t="s">
        <v>21</v>
      </c>
      <c r="B62" s="5" t="s">
        <v>101</v>
      </c>
      <c r="C62" s="6" t="s">
        <v>102</v>
      </c>
      <c r="D62" s="5" t="s">
        <v>13</v>
      </c>
      <c r="E62" s="5" t="s">
        <v>14</v>
      </c>
      <c r="F62" s="5" t="s">
        <v>54</v>
      </c>
      <c r="H62" s="5" t="s">
        <v>55</v>
      </c>
      <c r="I62" s="5" t="s">
        <v>18</v>
      </c>
      <c r="J62" s="7">
        <v>4</v>
      </c>
      <c r="K62" s="8">
        <v>47692.800000000003</v>
      </c>
      <c r="L62" s="8">
        <f>+PurchaseOrderReturnExportWithDetailRecordTable[[#This Row],[Số lượng]]*PurchaseOrderReturnExportWithDetailRecordTable[[#This Row],[Giá trả hàng]]</f>
        <v>190771.20000000001</v>
      </c>
    </row>
    <row r="63" spans="1:12" x14ac:dyDescent="0.25">
      <c r="A63" s="5" t="s">
        <v>21</v>
      </c>
      <c r="B63" s="5" t="s">
        <v>101</v>
      </c>
      <c r="C63" s="6" t="s">
        <v>102</v>
      </c>
      <c r="D63" s="5" t="s">
        <v>13</v>
      </c>
      <c r="E63" s="5" t="s">
        <v>14</v>
      </c>
      <c r="F63" s="5" t="s">
        <v>16</v>
      </c>
      <c r="G63" s="5" t="s">
        <v>15</v>
      </c>
      <c r="H63" s="5" t="s">
        <v>17</v>
      </c>
      <c r="I63" s="5" t="s">
        <v>18</v>
      </c>
      <c r="J63" s="7">
        <v>1</v>
      </c>
      <c r="K63" s="8">
        <v>76982.399999999994</v>
      </c>
      <c r="L63" s="8">
        <f>+PurchaseOrderReturnExportWithDetailRecordTable[[#This Row],[Số lượng]]*PurchaseOrderReturnExportWithDetailRecordTable[[#This Row],[Giá trả hàng]]</f>
        <v>76982.399999999994</v>
      </c>
    </row>
    <row r="64" spans="1:12" x14ac:dyDescent="0.25">
      <c r="A64" s="5" t="s">
        <v>21</v>
      </c>
      <c r="B64" s="5" t="s">
        <v>101</v>
      </c>
      <c r="C64" s="6" t="s">
        <v>102</v>
      </c>
      <c r="D64" s="5" t="s">
        <v>13</v>
      </c>
      <c r="E64" s="5" t="s">
        <v>14</v>
      </c>
      <c r="F64" s="5" t="s">
        <v>64</v>
      </c>
      <c r="G64" s="5" t="s">
        <v>65</v>
      </c>
      <c r="H64" s="5" t="s">
        <v>66</v>
      </c>
      <c r="I64" s="5" t="s">
        <v>67</v>
      </c>
      <c r="J64" s="7">
        <v>1</v>
      </c>
      <c r="K64" s="8">
        <v>54378.080000000002</v>
      </c>
      <c r="L64" s="8">
        <f>+PurchaseOrderReturnExportWithDetailRecordTable[[#This Row],[Số lượng]]*PurchaseOrderReturnExportWithDetailRecordTable[[#This Row],[Giá trả hàng]]</f>
        <v>54378.080000000002</v>
      </c>
    </row>
    <row r="65" spans="1:12" x14ac:dyDescent="0.25">
      <c r="A65" s="5" t="s">
        <v>21</v>
      </c>
      <c r="B65" s="5" t="s">
        <v>101</v>
      </c>
      <c r="C65" s="6" t="s">
        <v>102</v>
      </c>
      <c r="D65" s="5" t="s">
        <v>13</v>
      </c>
      <c r="E65" s="5" t="s">
        <v>14</v>
      </c>
      <c r="F65" s="5" t="s">
        <v>68</v>
      </c>
      <c r="G65" s="5" t="s">
        <v>69</v>
      </c>
      <c r="H65" s="5" t="s">
        <v>70</v>
      </c>
      <c r="I65" s="5" t="s">
        <v>67</v>
      </c>
      <c r="J65" s="7">
        <v>1</v>
      </c>
      <c r="K65" s="8">
        <v>53538.27</v>
      </c>
      <c r="L65" s="8">
        <f>+PurchaseOrderReturnExportWithDetailRecordTable[[#This Row],[Số lượng]]*PurchaseOrderReturnExportWithDetailRecordTable[[#This Row],[Giá trả hàng]]</f>
        <v>53538.27</v>
      </c>
    </row>
    <row r="66" spans="1:12" x14ac:dyDescent="0.25">
      <c r="A66" s="5" t="s">
        <v>21</v>
      </c>
      <c r="B66" s="5" t="s">
        <v>109</v>
      </c>
      <c r="C66" s="6" t="s">
        <v>110</v>
      </c>
      <c r="D66" s="5" t="s">
        <v>13</v>
      </c>
      <c r="E66" s="5" t="s">
        <v>14</v>
      </c>
      <c r="F66" s="5" t="s">
        <v>24</v>
      </c>
      <c r="G66" s="5" t="s">
        <v>15</v>
      </c>
      <c r="H66" s="5" t="s">
        <v>25</v>
      </c>
      <c r="I66" s="5" t="s">
        <v>18</v>
      </c>
      <c r="J66" s="7">
        <v>1</v>
      </c>
      <c r="K66" s="8">
        <v>115144.93</v>
      </c>
      <c r="L66" s="8">
        <f>+PurchaseOrderReturnExportWithDetailRecordTable[[#This Row],[Số lượng]]*PurchaseOrderReturnExportWithDetailRecordTable[[#This Row],[Giá trả hàng]]</f>
        <v>115144.93</v>
      </c>
    </row>
    <row r="67" spans="1:12" x14ac:dyDescent="0.25">
      <c r="A67" s="5" t="s">
        <v>21</v>
      </c>
      <c r="B67" s="5" t="s">
        <v>109</v>
      </c>
      <c r="C67" s="6" t="s">
        <v>110</v>
      </c>
      <c r="D67" s="5" t="s">
        <v>13</v>
      </c>
      <c r="E67" s="5" t="s">
        <v>14</v>
      </c>
      <c r="F67" s="5" t="s">
        <v>68</v>
      </c>
      <c r="G67" s="5" t="s">
        <v>69</v>
      </c>
      <c r="H67" s="5" t="s">
        <v>70</v>
      </c>
      <c r="I67" s="5" t="s">
        <v>67</v>
      </c>
      <c r="J67" s="7">
        <v>1</v>
      </c>
      <c r="K67" s="8">
        <v>54378.080000000002</v>
      </c>
      <c r="L67" s="8">
        <f>+PurchaseOrderReturnExportWithDetailRecordTable[[#This Row],[Số lượng]]*PurchaseOrderReturnExportWithDetailRecordTable[[#This Row],[Giá trả hàng]]</f>
        <v>54378.080000000002</v>
      </c>
    </row>
    <row r="68" spans="1:12" x14ac:dyDescent="0.25">
      <c r="A68" s="5" t="s">
        <v>21</v>
      </c>
      <c r="B68" s="5" t="s">
        <v>91</v>
      </c>
      <c r="C68" s="6" t="s">
        <v>92</v>
      </c>
      <c r="D68" s="5" t="s">
        <v>13</v>
      </c>
      <c r="E68" s="5" t="s">
        <v>14</v>
      </c>
      <c r="F68" s="5" t="s">
        <v>54</v>
      </c>
      <c r="H68" s="5" t="s">
        <v>55</v>
      </c>
      <c r="I68" s="5" t="s">
        <v>18</v>
      </c>
      <c r="J68" s="7">
        <v>1</v>
      </c>
      <c r="K68" s="8">
        <v>49680</v>
      </c>
      <c r="L68" s="8">
        <f>+PurchaseOrderReturnExportWithDetailRecordTable[[#This Row],[Số lượng]]*PurchaseOrderReturnExportWithDetailRecordTable[[#This Row],[Giá trả hàng]]</f>
        <v>49680</v>
      </c>
    </row>
    <row r="69" spans="1:12" x14ac:dyDescent="0.25">
      <c r="A69" s="5" t="s">
        <v>21</v>
      </c>
      <c r="B69" s="5" t="s">
        <v>113</v>
      </c>
      <c r="C69" s="6" t="s">
        <v>114</v>
      </c>
      <c r="D69" s="5" t="s">
        <v>13</v>
      </c>
      <c r="E69" s="5" t="s">
        <v>14</v>
      </c>
      <c r="F69" s="5" t="s">
        <v>49</v>
      </c>
      <c r="G69" s="5" t="s">
        <v>15</v>
      </c>
      <c r="H69" s="5" t="s">
        <v>50</v>
      </c>
      <c r="I69" s="5" t="s">
        <v>51</v>
      </c>
      <c r="J69" s="7">
        <v>5</v>
      </c>
      <c r="K69" s="8">
        <v>98351.28</v>
      </c>
      <c r="L69" s="8">
        <f>+PurchaseOrderReturnExportWithDetailRecordTable[[#This Row],[Số lượng]]*PurchaseOrderReturnExportWithDetailRecordTable[[#This Row],[Giá trả hàng]]</f>
        <v>491756.4</v>
      </c>
    </row>
    <row r="70" spans="1:12" x14ac:dyDescent="0.25">
      <c r="A70" s="5" t="s">
        <v>21</v>
      </c>
      <c r="B70" s="5" t="s">
        <v>113</v>
      </c>
      <c r="C70" s="6" t="s">
        <v>114</v>
      </c>
      <c r="D70" s="5" t="s">
        <v>13</v>
      </c>
      <c r="E70" s="5" t="s">
        <v>14</v>
      </c>
      <c r="F70" s="5" t="s">
        <v>19</v>
      </c>
      <c r="G70" s="5" t="s">
        <v>15</v>
      </c>
      <c r="H70" s="5" t="s">
        <v>20</v>
      </c>
      <c r="I70" s="5" t="s">
        <v>18</v>
      </c>
      <c r="J70" s="7">
        <v>1</v>
      </c>
      <c r="K70" s="8">
        <v>56966.76</v>
      </c>
      <c r="L70" s="8">
        <f>+PurchaseOrderReturnExportWithDetailRecordTable[[#This Row],[Số lượng]]*PurchaseOrderReturnExportWithDetailRecordTable[[#This Row],[Giá trả hàng]]</f>
        <v>56966.76</v>
      </c>
    </row>
    <row r="71" spans="1:12" x14ac:dyDescent="0.25">
      <c r="A71" s="5" t="s">
        <v>21</v>
      </c>
      <c r="B71" s="5" t="s">
        <v>113</v>
      </c>
      <c r="C71" s="6" t="s">
        <v>114</v>
      </c>
      <c r="D71" s="5" t="s">
        <v>13</v>
      </c>
      <c r="E71" s="5" t="s">
        <v>14</v>
      </c>
      <c r="F71" s="5" t="s">
        <v>64</v>
      </c>
      <c r="G71" s="5" t="s">
        <v>65</v>
      </c>
      <c r="H71" s="5" t="s">
        <v>66</v>
      </c>
      <c r="I71" s="5" t="s">
        <v>67</v>
      </c>
      <c r="J71" s="7">
        <v>1</v>
      </c>
      <c r="K71" s="8">
        <v>48940.2</v>
      </c>
      <c r="L71" s="8">
        <f>+PurchaseOrderReturnExportWithDetailRecordTable[[#This Row],[Số lượng]]*PurchaseOrderReturnExportWithDetailRecordTable[[#This Row],[Giá trả hàng]]</f>
        <v>48940.2</v>
      </c>
    </row>
    <row r="72" spans="1:12" x14ac:dyDescent="0.25">
      <c r="A72" s="5" t="s">
        <v>21</v>
      </c>
      <c r="B72" s="5" t="s">
        <v>39</v>
      </c>
      <c r="C72" s="6" t="s">
        <v>40</v>
      </c>
      <c r="D72" s="5" t="s">
        <v>13</v>
      </c>
      <c r="E72" s="5" t="s">
        <v>14</v>
      </c>
      <c r="F72" s="5" t="s">
        <v>41</v>
      </c>
      <c r="G72" s="5" t="s">
        <v>15</v>
      </c>
      <c r="H72" s="5" t="s">
        <v>42</v>
      </c>
      <c r="I72" s="5" t="s">
        <v>18</v>
      </c>
      <c r="J72" s="7">
        <v>2</v>
      </c>
      <c r="K72" s="8">
        <v>58708.32</v>
      </c>
      <c r="L72" s="8">
        <f>+PurchaseOrderReturnExportWithDetailRecordTable[[#This Row],[Số lượng]]*PurchaseOrderReturnExportWithDetailRecordTable[[#This Row],[Giá trả hàng]]</f>
        <v>117416.64</v>
      </c>
    </row>
    <row r="73" spans="1:12" x14ac:dyDescent="0.25">
      <c r="A73" s="5" t="s">
        <v>21</v>
      </c>
      <c r="B73" s="5" t="s">
        <v>39</v>
      </c>
      <c r="C73" s="6" t="s">
        <v>40</v>
      </c>
      <c r="D73" s="5" t="s">
        <v>13</v>
      </c>
      <c r="E73" s="5" t="s">
        <v>14</v>
      </c>
      <c r="F73" s="5" t="s">
        <v>19</v>
      </c>
      <c r="G73" s="5" t="s">
        <v>15</v>
      </c>
      <c r="H73" s="5" t="s">
        <v>20</v>
      </c>
      <c r="I73" s="5" t="s">
        <v>18</v>
      </c>
      <c r="J73" s="7">
        <v>1</v>
      </c>
      <c r="K73" s="8">
        <v>64468.800000000003</v>
      </c>
      <c r="L73" s="8">
        <f>+PurchaseOrderReturnExportWithDetailRecordTable[[#This Row],[Số lượng]]*PurchaseOrderReturnExportWithDetailRecordTable[[#This Row],[Giá trả hàng]]</f>
        <v>64468.800000000003</v>
      </c>
    </row>
    <row r="74" spans="1:12" x14ac:dyDescent="0.25">
      <c r="A74" s="5" t="s">
        <v>21</v>
      </c>
      <c r="B74" s="5" t="s">
        <v>111</v>
      </c>
      <c r="C74" s="6" t="s">
        <v>112</v>
      </c>
      <c r="D74" s="5" t="s">
        <v>13</v>
      </c>
      <c r="E74" s="5" t="s">
        <v>14</v>
      </c>
      <c r="F74" s="5" t="s">
        <v>58</v>
      </c>
      <c r="G74" s="5" t="s">
        <v>15</v>
      </c>
      <c r="H74" s="5" t="s">
        <v>59</v>
      </c>
      <c r="I74" s="5" t="s">
        <v>51</v>
      </c>
      <c r="J74" s="7">
        <v>5</v>
      </c>
      <c r="K74" s="8">
        <v>94089.600000000006</v>
      </c>
      <c r="L74" s="8">
        <f>+PurchaseOrderReturnExportWithDetailRecordTable[[#This Row],[Số lượng]]*PurchaseOrderReturnExportWithDetailRecordTable[[#This Row],[Giá trả hàng]]</f>
        <v>470448</v>
      </c>
    </row>
    <row r="75" spans="1:12" x14ac:dyDescent="0.25">
      <c r="A75" s="5" t="s">
        <v>21</v>
      </c>
      <c r="B75" s="5" t="s">
        <v>22</v>
      </c>
      <c r="C75" s="6" t="s">
        <v>23</v>
      </c>
      <c r="D75" s="5" t="s">
        <v>13</v>
      </c>
      <c r="E75" s="5" t="s">
        <v>14</v>
      </c>
      <c r="F75" s="5" t="s">
        <v>24</v>
      </c>
      <c r="G75" s="5" t="s">
        <v>15</v>
      </c>
      <c r="H75" s="5" t="s">
        <v>25</v>
      </c>
      <c r="I75" s="5" t="s">
        <v>18</v>
      </c>
      <c r="J75" s="7">
        <v>3</v>
      </c>
      <c r="K75" s="8">
        <v>91007.460757613269</v>
      </c>
      <c r="L75" s="8">
        <f>+PurchaseOrderReturnExportWithDetailRecordTable[[#This Row],[Số lượng]]*PurchaseOrderReturnExportWithDetailRecordTable[[#This Row],[Giá trả hàng]]</f>
        <v>273022.38227283978</v>
      </c>
    </row>
    <row r="76" spans="1:12" x14ac:dyDescent="0.25">
      <c r="A76" s="5" t="s">
        <v>21</v>
      </c>
      <c r="B76" s="5" t="s">
        <v>22</v>
      </c>
      <c r="C76" s="6" t="s">
        <v>23</v>
      </c>
      <c r="D76" s="5" t="s">
        <v>13</v>
      </c>
      <c r="E76" s="5" t="s">
        <v>14</v>
      </c>
      <c r="F76" s="5" t="s">
        <v>16</v>
      </c>
      <c r="G76" s="5" t="s">
        <v>15</v>
      </c>
      <c r="H76" s="5" t="s">
        <v>17</v>
      </c>
      <c r="I76" s="5" t="s">
        <v>18</v>
      </c>
      <c r="J76" s="7">
        <v>1</v>
      </c>
      <c r="K76" s="8">
        <v>76055.617727160192</v>
      </c>
      <c r="L76" s="8">
        <f>+PurchaseOrderReturnExportWithDetailRecordTable[[#This Row],[Số lượng]]*PurchaseOrderReturnExportWithDetailRecordTable[[#This Row],[Giá trả hàng]]</f>
        <v>76055.617727160192</v>
      </c>
    </row>
    <row r="77" spans="1:12" x14ac:dyDescent="0.25">
      <c r="A77" s="5" t="s">
        <v>21</v>
      </c>
      <c r="B77" s="5" t="s">
        <v>81</v>
      </c>
      <c r="C77" s="6" t="s">
        <v>82</v>
      </c>
      <c r="D77" s="5" t="s">
        <v>13</v>
      </c>
      <c r="E77" s="5" t="s">
        <v>14</v>
      </c>
      <c r="F77" s="5" t="s">
        <v>28</v>
      </c>
      <c r="G77" s="5" t="s">
        <v>15</v>
      </c>
      <c r="H77" s="5" t="s">
        <v>29</v>
      </c>
      <c r="I77" s="5" t="s">
        <v>18</v>
      </c>
      <c r="J77" s="7">
        <v>2</v>
      </c>
      <c r="K77" s="8">
        <v>73560.960000000006</v>
      </c>
      <c r="L77" s="8">
        <f>+PurchaseOrderReturnExportWithDetailRecordTable[[#This Row],[Số lượng]]*PurchaseOrderReturnExportWithDetailRecordTable[[#This Row],[Giá trả hàng]]</f>
        <v>147121.92000000001</v>
      </c>
    </row>
    <row r="78" spans="1:12" x14ac:dyDescent="0.25">
      <c r="A78" s="5" t="s">
        <v>21</v>
      </c>
      <c r="B78" s="5" t="s">
        <v>81</v>
      </c>
      <c r="C78" s="6" t="s">
        <v>82</v>
      </c>
      <c r="D78" s="5" t="s">
        <v>13</v>
      </c>
      <c r="E78" s="5" t="s">
        <v>14</v>
      </c>
      <c r="F78" s="5" t="s">
        <v>16</v>
      </c>
      <c r="G78" s="5" t="s">
        <v>15</v>
      </c>
      <c r="H78" s="5" t="s">
        <v>17</v>
      </c>
      <c r="I78" s="5" t="s">
        <v>18</v>
      </c>
      <c r="J78" s="7">
        <v>1</v>
      </c>
      <c r="K78" s="8">
        <v>76982.399999999994</v>
      </c>
      <c r="L78" s="8">
        <f>+PurchaseOrderReturnExportWithDetailRecordTable[[#This Row],[Số lượng]]*PurchaseOrderReturnExportWithDetailRecordTable[[#This Row],[Giá trả hàng]]</f>
        <v>76982.399999999994</v>
      </c>
    </row>
    <row r="79" spans="1:12" x14ac:dyDescent="0.25">
      <c r="A79" s="5" t="s">
        <v>21</v>
      </c>
      <c r="B79" s="5" t="s">
        <v>75</v>
      </c>
      <c r="C79" s="6" t="s">
        <v>76</v>
      </c>
      <c r="D79" s="5" t="s">
        <v>13</v>
      </c>
      <c r="E79" s="5" t="s">
        <v>14</v>
      </c>
      <c r="F79" s="5" t="s">
        <v>28</v>
      </c>
      <c r="G79" s="5" t="s">
        <v>15</v>
      </c>
      <c r="H79" s="5" t="s">
        <v>29</v>
      </c>
      <c r="I79" s="5" t="s">
        <v>18</v>
      </c>
      <c r="J79" s="7">
        <v>3</v>
      </c>
      <c r="K79" s="8">
        <v>74923.199999999997</v>
      </c>
      <c r="L79" s="8">
        <f>+PurchaseOrderReturnExportWithDetailRecordTable[[#This Row],[Số lượng]]*PurchaseOrderReturnExportWithDetailRecordTable[[#This Row],[Giá trả hàng]]</f>
        <v>224769.59999999998</v>
      </c>
    </row>
    <row r="80" spans="1:12" x14ac:dyDescent="0.25">
      <c r="A80" s="5" t="s">
        <v>21</v>
      </c>
      <c r="B80" s="5" t="s">
        <v>75</v>
      </c>
      <c r="C80" s="6" t="s">
        <v>76</v>
      </c>
      <c r="D80" s="5" t="s">
        <v>13</v>
      </c>
      <c r="E80" s="5" t="s">
        <v>14</v>
      </c>
      <c r="F80" s="5" t="s">
        <v>16</v>
      </c>
      <c r="G80" s="5" t="s">
        <v>15</v>
      </c>
      <c r="H80" s="5" t="s">
        <v>17</v>
      </c>
      <c r="I80" s="5" t="s">
        <v>18</v>
      </c>
      <c r="J80" s="7">
        <v>1</v>
      </c>
      <c r="K80" s="8">
        <v>78408</v>
      </c>
      <c r="L80" s="8">
        <f>+PurchaseOrderReturnExportWithDetailRecordTable[[#This Row],[Số lượng]]*PurchaseOrderReturnExportWithDetailRecordTable[[#This Row],[Giá trả hàng]]</f>
        <v>78408</v>
      </c>
    </row>
    <row r="81" spans="1:12" x14ac:dyDescent="0.25">
      <c r="A81" s="5" t="s">
        <v>21</v>
      </c>
      <c r="B81" s="5" t="s">
        <v>95</v>
      </c>
      <c r="C81" s="6" t="s">
        <v>96</v>
      </c>
      <c r="D81" s="5" t="s">
        <v>13</v>
      </c>
      <c r="E81" s="5" t="s">
        <v>14</v>
      </c>
      <c r="F81" s="5" t="s">
        <v>54</v>
      </c>
      <c r="H81" s="5" t="s">
        <v>55</v>
      </c>
      <c r="I81" s="5" t="s">
        <v>18</v>
      </c>
      <c r="J81" s="7">
        <v>4</v>
      </c>
      <c r="K81" s="8">
        <v>47692.882089182305</v>
      </c>
      <c r="L81" s="8">
        <f>+PurchaseOrderReturnExportWithDetailRecordTable[[#This Row],[Số lượng]]*PurchaseOrderReturnExportWithDetailRecordTable[[#This Row],[Giá trả hàng]]</f>
        <v>190771.52835672922</v>
      </c>
    </row>
    <row r="82" spans="1:12" x14ac:dyDescent="0.25">
      <c r="A82" s="5" t="s">
        <v>21</v>
      </c>
      <c r="B82" s="5" t="s">
        <v>95</v>
      </c>
      <c r="C82" s="6" t="s">
        <v>96</v>
      </c>
      <c r="D82" s="5" t="s">
        <v>13</v>
      </c>
      <c r="E82" s="5" t="s">
        <v>14</v>
      </c>
      <c r="F82" s="5" t="s">
        <v>68</v>
      </c>
      <c r="G82" s="5" t="s">
        <v>69</v>
      </c>
      <c r="H82" s="5" t="s">
        <v>70</v>
      </c>
      <c r="I82" s="5" t="s">
        <v>67</v>
      </c>
      <c r="J82" s="7">
        <v>3</v>
      </c>
      <c r="K82" s="8">
        <v>53538.370550460786</v>
      </c>
      <c r="L82" s="8">
        <f>+PurchaseOrderReturnExportWithDetailRecordTable[[#This Row],[Số lượng]]*PurchaseOrderReturnExportWithDetailRecordTable[[#This Row],[Giá trả hàng]]</f>
        <v>160615.11165138235</v>
      </c>
    </row>
    <row r="83" spans="1:12" x14ac:dyDescent="0.25">
      <c r="A83" s="5" t="s">
        <v>21</v>
      </c>
      <c r="B83" s="5" t="s">
        <v>95</v>
      </c>
      <c r="C83" s="6" t="s">
        <v>96</v>
      </c>
      <c r="D83" s="5" t="s">
        <v>13</v>
      </c>
      <c r="E83" s="5" t="s">
        <v>14</v>
      </c>
      <c r="F83" s="5" t="s">
        <v>64</v>
      </c>
      <c r="G83" s="5" t="s">
        <v>65</v>
      </c>
      <c r="H83" s="5" t="s">
        <v>66</v>
      </c>
      <c r="I83" s="5" t="s">
        <v>67</v>
      </c>
      <c r="J83" s="7">
        <v>2</v>
      </c>
      <c r="K83" s="8">
        <v>54378.179995944214</v>
      </c>
      <c r="L83" s="8">
        <f>+PurchaseOrderReturnExportWithDetailRecordTable[[#This Row],[Số lượng]]*PurchaseOrderReturnExportWithDetailRecordTable[[#This Row],[Giá trả hàng]]</f>
        <v>108756.35999188843</v>
      </c>
    </row>
    <row r="84" spans="1:12" x14ac:dyDescent="0.25">
      <c r="A84" s="5" t="s">
        <v>21</v>
      </c>
      <c r="B84" s="5" t="s">
        <v>83</v>
      </c>
      <c r="C84" s="6" t="s">
        <v>84</v>
      </c>
      <c r="D84" s="5" t="s">
        <v>13</v>
      </c>
      <c r="E84" s="5" t="s">
        <v>14</v>
      </c>
      <c r="F84" s="5" t="s">
        <v>28</v>
      </c>
      <c r="G84" s="5" t="s">
        <v>15</v>
      </c>
      <c r="H84" s="5" t="s">
        <v>29</v>
      </c>
      <c r="I84" s="5" t="s">
        <v>18</v>
      </c>
      <c r="J84" s="7">
        <v>1</v>
      </c>
      <c r="K84" s="8">
        <v>76626.0670137782</v>
      </c>
      <c r="L84" s="8">
        <f>+PurchaseOrderReturnExportWithDetailRecordTable[[#This Row],[Số lượng]]*PurchaseOrderReturnExportWithDetailRecordTable[[#This Row],[Giá trả hàng]]</f>
        <v>76626.0670137782</v>
      </c>
    </row>
    <row r="85" spans="1:12" x14ac:dyDescent="0.25">
      <c r="A85" s="5" t="s">
        <v>21</v>
      </c>
      <c r="B85" s="5" t="s">
        <v>83</v>
      </c>
      <c r="C85" s="6" t="s">
        <v>84</v>
      </c>
      <c r="D85" s="5" t="s">
        <v>13</v>
      </c>
      <c r="E85" s="5" t="s">
        <v>14</v>
      </c>
      <c r="F85" s="5" t="s">
        <v>64</v>
      </c>
      <c r="G85" s="5" t="s">
        <v>65</v>
      </c>
      <c r="H85" s="5" t="s">
        <v>66</v>
      </c>
      <c r="I85" s="5" t="s">
        <v>67</v>
      </c>
      <c r="J85" s="7">
        <v>1</v>
      </c>
      <c r="K85" s="8">
        <v>56643.889538247204</v>
      </c>
      <c r="L85" s="8">
        <f>+PurchaseOrderReturnExportWithDetailRecordTable[[#This Row],[Số lượng]]*PurchaseOrderReturnExportWithDetailRecordTable[[#This Row],[Giá trả hàng]]</f>
        <v>56643.889538247204</v>
      </c>
    </row>
    <row r="86" spans="1:12" x14ac:dyDescent="0.25">
      <c r="A86" s="5" t="s">
        <v>21</v>
      </c>
      <c r="B86" s="5" t="s">
        <v>83</v>
      </c>
      <c r="C86" s="6" t="s">
        <v>84</v>
      </c>
      <c r="D86" s="5" t="s">
        <v>13</v>
      </c>
      <c r="E86" s="5" t="s">
        <v>14</v>
      </c>
      <c r="F86" s="5" t="s">
        <v>54</v>
      </c>
      <c r="H86" s="5" t="s">
        <v>55</v>
      </c>
      <c r="I86" s="5" t="s">
        <v>18</v>
      </c>
      <c r="J86" s="7">
        <v>1</v>
      </c>
      <c r="K86" s="8">
        <v>49680.043447974589</v>
      </c>
      <c r="L86" s="8">
        <f>+PurchaseOrderReturnExportWithDetailRecordTable[[#This Row],[Số lượng]]*PurchaseOrderReturnExportWithDetailRecordTable[[#This Row],[Giá trả hàng]]</f>
        <v>49680.043447974589</v>
      </c>
    </row>
    <row r="87" spans="1:12" x14ac:dyDescent="0.25">
      <c r="A87" s="5" t="s">
        <v>21</v>
      </c>
      <c r="B87" s="5" t="s">
        <v>97</v>
      </c>
      <c r="C87" s="6" t="s">
        <v>98</v>
      </c>
      <c r="D87" s="5" t="s">
        <v>13</v>
      </c>
      <c r="E87" s="5" t="s">
        <v>14</v>
      </c>
      <c r="F87" s="5" t="s">
        <v>68</v>
      </c>
      <c r="G87" s="5" t="s">
        <v>69</v>
      </c>
      <c r="H87" s="5" t="s">
        <v>70</v>
      </c>
      <c r="I87" s="5" t="s">
        <v>67</v>
      </c>
      <c r="J87" s="7">
        <v>3</v>
      </c>
      <c r="K87" s="8">
        <v>53538.27</v>
      </c>
      <c r="L87" s="8">
        <f>+PurchaseOrderReturnExportWithDetailRecordTable[[#This Row],[Số lượng]]*PurchaseOrderReturnExportWithDetailRecordTable[[#This Row],[Giá trả hàng]]</f>
        <v>160614.81</v>
      </c>
    </row>
    <row r="88" spans="1:12" x14ac:dyDescent="0.25">
      <c r="A88" s="5" t="s">
        <v>21</v>
      </c>
      <c r="B88" s="5" t="s">
        <v>99</v>
      </c>
      <c r="C88" s="6" t="s">
        <v>100</v>
      </c>
      <c r="D88" s="5" t="s">
        <v>13</v>
      </c>
      <c r="E88" s="5" t="s">
        <v>14</v>
      </c>
      <c r="F88" s="5" t="s">
        <v>24</v>
      </c>
      <c r="G88" s="5" t="s">
        <v>15</v>
      </c>
      <c r="H88" s="5" t="s">
        <v>25</v>
      </c>
      <c r="I88" s="5" t="s">
        <v>18</v>
      </c>
      <c r="J88" s="7">
        <v>1</v>
      </c>
      <c r="K88" s="8">
        <v>119943</v>
      </c>
      <c r="L88" s="8">
        <f>+PurchaseOrderReturnExportWithDetailRecordTable[[#This Row],[Số lượng]]*PurchaseOrderReturnExportWithDetailRecordTable[[#This Row],[Giá trả hàng]]</f>
        <v>119943</v>
      </c>
    </row>
    <row r="89" spans="1:12" x14ac:dyDescent="0.25">
      <c r="A89" s="5" t="s">
        <v>21</v>
      </c>
      <c r="B89" s="5" t="s">
        <v>85</v>
      </c>
      <c r="C89" s="6" t="s">
        <v>86</v>
      </c>
      <c r="D89" s="5" t="s">
        <v>13</v>
      </c>
      <c r="E89" s="5" t="s">
        <v>14</v>
      </c>
      <c r="F89" s="5" t="s">
        <v>16</v>
      </c>
      <c r="G89" s="5" t="s">
        <v>15</v>
      </c>
      <c r="H89" s="5" t="s">
        <v>17</v>
      </c>
      <c r="I89" s="5" t="s">
        <v>18</v>
      </c>
      <c r="J89" s="7">
        <v>1</v>
      </c>
      <c r="K89" s="8">
        <v>80190</v>
      </c>
      <c r="L89" s="8">
        <f>+PurchaseOrderReturnExportWithDetailRecordTable[[#This Row],[Số lượng]]*PurchaseOrderReturnExportWithDetailRecordTable[[#This Row],[Giá trả hàng]]</f>
        <v>80190</v>
      </c>
    </row>
    <row r="90" spans="1:12" x14ac:dyDescent="0.25">
      <c r="A90" s="5" t="s">
        <v>21</v>
      </c>
      <c r="B90" s="5" t="s">
        <v>26</v>
      </c>
      <c r="C90" s="6" t="s">
        <v>27</v>
      </c>
      <c r="D90" s="5" t="s">
        <v>13</v>
      </c>
      <c r="E90" s="5" t="s">
        <v>14</v>
      </c>
      <c r="F90" s="5" t="s">
        <v>19</v>
      </c>
      <c r="G90" s="5" t="s">
        <v>15</v>
      </c>
      <c r="H90" s="5" t="s">
        <v>20</v>
      </c>
      <c r="I90" s="5" t="s">
        <v>18</v>
      </c>
      <c r="J90" s="7">
        <v>5</v>
      </c>
      <c r="K90" s="8">
        <v>64468.822043776709</v>
      </c>
      <c r="L90" s="8">
        <f>+PurchaseOrderReturnExportWithDetailRecordTable[[#This Row],[Số lượng]]*PurchaseOrderReturnExportWithDetailRecordTable[[#This Row],[Giá trả hàng]]</f>
        <v>322344.11021888355</v>
      </c>
    </row>
    <row r="91" spans="1:12" x14ac:dyDescent="0.25">
      <c r="A91" s="5" t="s">
        <v>21</v>
      </c>
      <c r="B91" s="5" t="s">
        <v>26</v>
      </c>
      <c r="C91" s="6" t="s">
        <v>27</v>
      </c>
      <c r="D91" s="5" t="s">
        <v>13</v>
      </c>
      <c r="E91" s="5" t="s">
        <v>14</v>
      </c>
      <c r="F91" s="5" t="s">
        <v>28</v>
      </c>
      <c r="G91" s="5" t="s">
        <v>15</v>
      </c>
      <c r="H91" s="5" t="s">
        <v>29</v>
      </c>
      <c r="I91" s="5" t="s">
        <v>18</v>
      </c>
      <c r="J91" s="7">
        <v>3</v>
      </c>
      <c r="K91" s="8">
        <v>71926.296593705469</v>
      </c>
      <c r="L91" s="8">
        <f>+PurchaseOrderReturnExportWithDetailRecordTable[[#This Row],[Số lượng]]*PurchaseOrderReturnExportWithDetailRecordTable[[#This Row],[Giá trả hàng]]</f>
        <v>215778.88978111639</v>
      </c>
    </row>
    <row r="92" spans="1:12" x14ac:dyDescent="0.25">
      <c r="A92" s="5" t="s">
        <v>10</v>
      </c>
      <c r="B92" s="5" t="s">
        <v>71</v>
      </c>
      <c r="C92" s="6" t="s">
        <v>72</v>
      </c>
      <c r="D92" s="5" t="s">
        <v>13</v>
      </c>
      <c r="E92" s="5" t="s">
        <v>14</v>
      </c>
      <c r="F92" s="5" t="s">
        <v>41</v>
      </c>
      <c r="G92" s="5" t="s">
        <v>15</v>
      </c>
      <c r="H92" s="5" t="s">
        <v>42</v>
      </c>
      <c r="I92" s="5" t="s">
        <v>18</v>
      </c>
      <c r="J92" s="7">
        <v>1</v>
      </c>
      <c r="K92" s="8">
        <v>55595</v>
      </c>
      <c r="L92" s="8">
        <f>+PurchaseOrderReturnExportWithDetailRecordTable[[#This Row],[Số lượng]]*PurchaseOrderReturnExportWithDetailRecordTable[[#This Row],[Giá trả hàng]]</f>
        <v>55595</v>
      </c>
    </row>
    <row r="93" spans="1:12" x14ac:dyDescent="0.25">
      <c r="A93" s="5" t="s">
        <v>10</v>
      </c>
      <c r="B93" s="5" t="s">
        <v>11</v>
      </c>
      <c r="C93" s="6" t="s">
        <v>12</v>
      </c>
      <c r="D93" s="5" t="s">
        <v>13</v>
      </c>
      <c r="E93" s="5" t="s">
        <v>14</v>
      </c>
      <c r="F93" s="5" t="s">
        <v>16</v>
      </c>
      <c r="G93" s="5" t="s">
        <v>15</v>
      </c>
      <c r="H93" s="5" t="s">
        <v>17</v>
      </c>
      <c r="I93" s="5" t="s">
        <v>18</v>
      </c>
      <c r="J93" s="7">
        <v>2</v>
      </c>
      <c r="K93" s="8">
        <v>78408.070866141701</v>
      </c>
      <c r="L93" s="8">
        <f>+PurchaseOrderReturnExportWithDetailRecordTable[[#This Row],[Số lượng]]*PurchaseOrderReturnExportWithDetailRecordTable[[#This Row],[Giá trả hàng]]</f>
        <v>156816.1417322834</v>
      </c>
    </row>
    <row r="94" spans="1:12" x14ac:dyDescent="0.25">
      <c r="A94" s="5" t="s">
        <v>10</v>
      </c>
      <c r="B94" s="5" t="s">
        <v>11</v>
      </c>
      <c r="C94" s="6" t="s">
        <v>12</v>
      </c>
      <c r="D94" s="5" t="s">
        <v>13</v>
      </c>
      <c r="E94" s="5" t="s">
        <v>14</v>
      </c>
      <c r="F94" s="5" t="s">
        <v>19</v>
      </c>
      <c r="G94" s="5" t="s">
        <v>15</v>
      </c>
      <c r="H94" s="5" t="s">
        <v>20</v>
      </c>
      <c r="I94" s="5" t="s">
        <v>18</v>
      </c>
      <c r="J94" s="7">
        <v>1</v>
      </c>
      <c r="K94" s="8">
        <v>64468.858267716532</v>
      </c>
      <c r="L94" s="8">
        <f>+PurchaseOrderReturnExportWithDetailRecordTable[[#This Row],[Số lượng]]*PurchaseOrderReturnExportWithDetailRecordTable[[#This Row],[Giá trả hàng]]</f>
        <v>64468.858267716532</v>
      </c>
    </row>
    <row r="95" spans="1:12" x14ac:dyDescent="0.25">
      <c r="A95" s="5" t="s">
        <v>10</v>
      </c>
      <c r="B95" s="5" t="s">
        <v>56</v>
      </c>
      <c r="C95" s="6" t="s">
        <v>57</v>
      </c>
      <c r="D95" s="5" t="s">
        <v>13</v>
      </c>
      <c r="E95" s="5" t="s">
        <v>14</v>
      </c>
      <c r="F95" s="5" t="s">
        <v>58</v>
      </c>
      <c r="G95" s="5" t="s">
        <v>15</v>
      </c>
      <c r="H95" s="5" t="s">
        <v>59</v>
      </c>
      <c r="I95" s="5" t="s">
        <v>51</v>
      </c>
      <c r="J95" s="7">
        <v>1</v>
      </c>
      <c r="K95" s="8">
        <v>95832</v>
      </c>
      <c r="L95" s="8">
        <f>+PurchaseOrderReturnExportWithDetailRecordTable[[#This Row],[Số lượng]]*PurchaseOrderReturnExportWithDetailRecordTable[[#This Row],[Giá trả hàng]]</f>
        <v>95832</v>
      </c>
    </row>
    <row r="96" spans="1:12" x14ac:dyDescent="0.25">
      <c r="A96" s="5" t="s">
        <v>10</v>
      </c>
      <c r="B96" s="5" t="s">
        <v>93</v>
      </c>
      <c r="C96" s="6" t="s">
        <v>94</v>
      </c>
      <c r="D96" s="5" t="s">
        <v>13</v>
      </c>
      <c r="E96" s="5" t="s">
        <v>14</v>
      </c>
      <c r="F96" s="5" t="s">
        <v>68</v>
      </c>
      <c r="G96" s="5" t="s">
        <v>69</v>
      </c>
      <c r="H96" s="5" t="s">
        <v>70</v>
      </c>
      <c r="I96" s="5" t="s">
        <v>67</v>
      </c>
      <c r="J96" s="7">
        <v>2</v>
      </c>
      <c r="K96" s="8">
        <v>53538.28</v>
      </c>
      <c r="L96" s="8">
        <f>+PurchaseOrderReturnExportWithDetailRecordTable[[#This Row],[Số lượng]]*PurchaseOrderReturnExportWithDetailRecordTable[[#This Row],[Giá trả hàng]]</f>
        <v>107076.56</v>
      </c>
    </row>
    <row r="97" spans="1:12" x14ac:dyDescent="0.25">
      <c r="A97" s="5" t="s">
        <v>10</v>
      </c>
      <c r="B97" s="5" t="s">
        <v>93</v>
      </c>
      <c r="C97" s="6" t="s">
        <v>94</v>
      </c>
      <c r="D97" s="5" t="s">
        <v>13</v>
      </c>
      <c r="E97" s="5" t="s">
        <v>14</v>
      </c>
      <c r="F97" s="5" t="s">
        <v>58</v>
      </c>
      <c r="G97" s="5" t="s">
        <v>15</v>
      </c>
      <c r="H97" s="5" t="s">
        <v>59</v>
      </c>
      <c r="I97" s="5" t="s">
        <v>51</v>
      </c>
      <c r="J97" s="7">
        <v>1</v>
      </c>
      <c r="K97" s="8">
        <v>94089.600000000006</v>
      </c>
      <c r="L97" s="8">
        <f>+PurchaseOrderReturnExportWithDetailRecordTable[[#This Row],[Số lượng]]*PurchaseOrderReturnExportWithDetailRecordTable[[#This Row],[Giá trả hàng]]</f>
        <v>94089.600000000006</v>
      </c>
    </row>
    <row r="98" spans="1:12" x14ac:dyDescent="0.25">
      <c r="A98" s="5" t="s">
        <v>10</v>
      </c>
      <c r="B98" s="5" t="s">
        <v>93</v>
      </c>
      <c r="C98" s="6" t="s">
        <v>94</v>
      </c>
      <c r="D98" s="5" t="s">
        <v>13</v>
      </c>
      <c r="E98" s="5" t="s">
        <v>14</v>
      </c>
      <c r="F98" s="5" t="s">
        <v>41</v>
      </c>
      <c r="G98" s="5" t="s">
        <v>15</v>
      </c>
      <c r="H98" s="5" t="s">
        <v>42</v>
      </c>
      <c r="I98" s="5" t="s">
        <v>18</v>
      </c>
      <c r="J98" s="7">
        <v>1</v>
      </c>
      <c r="K98" s="8">
        <v>57640.89</v>
      </c>
      <c r="L98" s="8">
        <f>+PurchaseOrderReturnExportWithDetailRecordTable[[#This Row],[Số lượng]]*PurchaseOrderReturnExportWithDetailRecordTable[[#This Row],[Giá trả hàng]]</f>
        <v>57640.89</v>
      </c>
    </row>
    <row r="99" spans="1:12" x14ac:dyDescent="0.25">
      <c r="A99" s="5" t="s">
        <v>10</v>
      </c>
      <c r="B99" s="5" t="s">
        <v>73</v>
      </c>
      <c r="C99" s="6" t="s">
        <v>74</v>
      </c>
      <c r="D99" s="5" t="s">
        <v>13</v>
      </c>
      <c r="E99" s="5" t="s">
        <v>14</v>
      </c>
      <c r="F99" s="5" t="s">
        <v>49</v>
      </c>
      <c r="G99" s="5" t="s">
        <v>15</v>
      </c>
      <c r="H99" s="5" t="s">
        <v>50</v>
      </c>
      <c r="I99" s="5" t="s">
        <v>51</v>
      </c>
      <c r="J99" s="7">
        <v>2</v>
      </c>
      <c r="K99" s="8">
        <v>111302.39999999999</v>
      </c>
      <c r="L99" s="8">
        <f>+PurchaseOrderReturnExportWithDetailRecordTable[[#This Row],[Số lượng]]*PurchaseOrderReturnExportWithDetailRecordTable[[#This Row],[Giá trả hàng]]</f>
        <v>222604.79999999999</v>
      </c>
    </row>
    <row r="100" spans="1:12" x14ac:dyDescent="0.25">
      <c r="A100" s="5" t="s">
        <v>10</v>
      </c>
      <c r="B100" s="5" t="s">
        <v>105</v>
      </c>
      <c r="C100" s="6" t="s">
        <v>106</v>
      </c>
      <c r="D100" s="5" t="s">
        <v>13</v>
      </c>
      <c r="E100" s="5" t="s">
        <v>14</v>
      </c>
      <c r="F100" s="5" t="s">
        <v>49</v>
      </c>
      <c r="G100" s="5" t="s">
        <v>15</v>
      </c>
      <c r="H100" s="5" t="s">
        <v>50</v>
      </c>
      <c r="I100" s="5" t="s">
        <v>51</v>
      </c>
      <c r="J100" s="7">
        <v>4</v>
      </c>
      <c r="K100" s="8">
        <v>88515.72</v>
      </c>
      <c r="L100" s="8">
        <f>+PurchaseOrderReturnExportWithDetailRecordTable[[#This Row],[Số lượng]]*PurchaseOrderReturnExportWithDetailRecordTable[[#This Row],[Giá trả hàng]]</f>
        <v>354062.88</v>
      </c>
    </row>
    <row r="101" spans="1:12" x14ac:dyDescent="0.25">
      <c r="A101" s="5" t="s">
        <v>10</v>
      </c>
      <c r="B101" s="5" t="s">
        <v>105</v>
      </c>
      <c r="C101" s="6" t="s">
        <v>106</v>
      </c>
      <c r="D101" s="5" t="s">
        <v>13</v>
      </c>
      <c r="E101" s="5" t="s">
        <v>14</v>
      </c>
      <c r="F101" s="5" t="s">
        <v>64</v>
      </c>
      <c r="G101" s="5" t="s">
        <v>65</v>
      </c>
      <c r="H101" s="5" t="s">
        <v>66</v>
      </c>
      <c r="I101" s="5" t="s">
        <v>67</v>
      </c>
      <c r="J101" s="7">
        <v>4</v>
      </c>
      <c r="K101" s="8">
        <v>44046.720000000001</v>
      </c>
      <c r="L101" s="8">
        <f>+PurchaseOrderReturnExportWithDetailRecordTable[[#This Row],[Số lượng]]*PurchaseOrderReturnExportWithDetailRecordTable[[#This Row],[Giá trả hàng]]</f>
        <v>176186.88</v>
      </c>
    </row>
    <row r="102" spans="1:12" x14ac:dyDescent="0.25">
      <c r="A102" s="5" t="s">
        <v>10</v>
      </c>
      <c r="B102" s="5" t="s">
        <v>105</v>
      </c>
      <c r="C102" s="6" t="s">
        <v>106</v>
      </c>
      <c r="D102" s="5" t="s">
        <v>13</v>
      </c>
      <c r="E102" s="5" t="s">
        <v>14</v>
      </c>
      <c r="F102" s="5" t="s">
        <v>68</v>
      </c>
      <c r="G102" s="5" t="s">
        <v>69</v>
      </c>
      <c r="H102" s="5" t="s">
        <v>70</v>
      </c>
      <c r="I102" s="5" t="s">
        <v>67</v>
      </c>
      <c r="J102" s="7">
        <v>3</v>
      </c>
      <c r="K102" s="8">
        <v>51638</v>
      </c>
      <c r="L102" s="8">
        <f>+PurchaseOrderReturnExportWithDetailRecordTable[[#This Row],[Số lượng]]*PurchaseOrderReturnExportWithDetailRecordTable[[#This Row],[Giá trả hàng]]</f>
        <v>154914</v>
      </c>
    </row>
    <row r="103" spans="1:12" x14ac:dyDescent="0.25">
      <c r="A103" s="5" t="s">
        <v>10</v>
      </c>
      <c r="B103" s="5" t="s">
        <v>105</v>
      </c>
      <c r="C103" s="6" t="s">
        <v>106</v>
      </c>
      <c r="D103" s="5" t="s">
        <v>13</v>
      </c>
      <c r="E103" s="5" t="s">
        <v>14</v>
      </c>
      <c r="F103" s="5" t="s">
        <v>54</v>
      </c>
      <c r="H103" s="5" t="s">
        <v>55</v>
      </c>
      <c r="I103" s="5" t="s">
        <v>18</v>
      </c>
      <c r="J103" s="7">
        <v>2</v>
      </c>
      <c r="K103" s="8">
        <v>38631.599999999999</v>
      </c>
      <c r="L103" s="8">
        <f>+PurchaseOrderReturnExportWithDetailRecordTable[[#This Row],[Số lượng]]*PurchaseOrderReturnExportWithDetailRecordTable[[#This Row],[Giá trả hàng]]</f>
        <v>77263.199999999997</v>
      </c>
    </row>
    <row r="104" spans="1:12" x14ac:dyDescent="0.25">
      <c r="A104" s="5" t="s">
        <v>10</v>
      </c>
      <c r="B104" s="5" t="s">
        <v>105</v>
      </c>
      <c r="C104" s="6" t="s">
        <v>106</v>
      </c>
      <c r="D104" s="5" t="s">
        <v>13</v>
      </c>
      <c r="E104" s="5" t="s">
        <v>14</v>
      </c>
      <c r="F104" s="5" t="s">
        <v>58</v>
      </c>
      <c r="G104" s="5" t="s">
        <v>15</v>
      </c>
      <c r="H104" s="5" t="s">
        <v>59</v>
      </c>
      <c r="I104" s="5" t="s">
        <v>51</v>
      </c>
      <c r="J104" s="7">
        <v>1</v>
      </c>
      <c r="K104" s="8">
        <v>76212.36</v>
      </c>
      <c r="L104" s="8">
        <f>+PurchaseOrderReturnExportWithDetailRecordTable[[#This Row],[Số lượng]]*PurchaseOrderReturnExportWithDetailRecordTable[[#This Row],[Giá trả hàng]]</f>
        <v>76212.36</v>
      </c>
    </row>
    <row r="105" spans="1:12" x14ac:dyDescent="0.25">
      <c r="A105" s="5" t="s">
        <v>10</v>
      </c>
      <c r="B105" s="5" t="s">
        <v>105</v>
      </c>
      <c r="C105" s="6" t="s">
        <v>106</v>
      </c>
      <c r="D105" s="5" t="s">
        <v>13</v>
      </c>
      <c r="E105" s="5" t="s">
        <v>14</v>
      </c>
      <c r="F105" s="5" t="s">
        <v>16</v>
      </c>
      <c r="G105" s="5" t="s">
        <v>15</v>
      </c>
      <c r="H105" s="5" t="s">
        <v>17</v>
      </c>
      <c r="I105" s="5" t="s">
        <v>18</v>
      </c>
      <c r="J105" s="7">
        <v>1</v>
      </c>
      <c r="K105" s="8">
        <v>74250</v>
      </c>
      <c r="L105" s="8">
        <f>+PurchaseOrderReturnExportWithDetailRecordTable[[#This Row],[Số lượng]]*PurchaseOrderReturnExportWithDetailRecordTable[[#This Row],[Giá trả hàng]]</f>
        <v>74250</v>
      </c>
    </row>
    <row r="106" spans="1:12" x14ac:dyDescent="0.25">
      <c r="A106" s="5" t="s">
        <v>10</v>
      </c>
      <c r="B106" s="5" t="s">
        <v>105</v>
      </c>
      <c r="C106" s="6" t="s">
        <v>106</v>
      </c>
      <c r="D106" s="5" t="s">
        <v>13</v>
      </c>
      <c r="E106" s="5" t="s">
        <v>14</v>
      </c>
      <c r="F106" s="5" t="s">
        <v>19</v>
      </c>
      <c r="G106" s="5" t="s">
        <v>15</v>
      </c>
      <c r="H106" s="5" t="s">
        <v>20</v>
      </c>
      <c r="I106" s="5" t="s">
        <v>18</v>
      </c>
      <c r="J106" s="7">
        <v>1</v>
      </c>
      <c r="K106" s="8">
        <v>63296.639999999999</v>
      </c>
      <c r="L106" s="8">
        <f>+PurchaseOrderReturnExportWithDetailRecordTable[[#This Row],[Số lượng]]*PurchaseOrderReturnExportWithDetailRecordTable[[#This Row],[Giá trả hàng]]</f>
        <v>63296.639999999999</v>
      </c>
    </row>
    <row r="107" spans="1:12" x14ac:dyDescent="0.25">
      <c r="A107" s="5" t="s">
        <v>10</v>
      </c>
      <c r="B107" s="5" t="s">
        <v>43</v>
      </c>
      <c r="C107" s="6" t="s">
        <v>44</v>
      </c>
      <c r="D107" s="5" t="s">
        <v>13</v>
      </c>
      <c r="E107" s="5" t="s">
        <v>14</v>
      </c>
      <c r="F107" s="5" t="s">
        <v>35</v>
      </c>
      <c r="G107" s="5" t="s">
        <v>15</v>
      </c>
      <c r="H107" s="5" t="s">
        <v>36</v>
      </c>
      <c r="I107" s="5" t="s">
        <v>18</v>
      </c>
      <c r="J107" s="7">
        <v>1</v>
      </c>
      <c r="K107" s="8">
        <v>92704</v>
      </c>
      <c r="L107" s="8">
        <f>+PurchaseOrderReturnExportWithDetailRecordTable[[#This Row],[Số lượng]]*PurchaseOrderReturnExportWithDetailRecordTable[[#This Row],[Giá trả hàng]]</f>
        <v>92704</v>
      </c>
    </row>
    <row r="108" spans="1:12" x14ac:dyDescent="0.25">
      <c r="A108" s="5" t="s">
        <v>10</v>
      </c>
      <c r="B108" s="5" t="s">
        <v>62</v>
      </c>
      <c r="C108" s="6" t="s">
        <v>63</v>
      </c>
      <c r="D108" s="5" t="s">
        <v>13</v>
      </c>
      <c r="E108" s="5" t="s">
        <v>14</v>
      </c>
      <c r="F108" s="5" t="s">
        <v>49</v>
      </c>
      <c r="G108" s="5" t="s">
        <v>15</v>
      </c>
      <c r="H108" s="5" t="s">
        <v>50</v>
      </c>
      <c r="I108" s="5" t="s">
        <v>51</v>
      </c>
      <c r="J108" s="7">
        <v>2</v>
      </c>
      <c r="K108" s="8">
        <v>111302.29132257048</v>
      </c>
      <c r="L108" s="8">
        <f>+PurchaseOrderReturnExportWithDetailRecordTable[[#This Row],[Số lượng]]*PurchaseOrderReturnExportWithDetailRecordTable[[#This Row],[Giá trả hàng]]</f>
        <v>222604.58264514097</v>
      </c>
    </row>
    <row r="109" spans="1:12" x14ac:dyDescent="0.25">
      <c r="A109" s="5" t="s">
        <v>10</v>
      </c>
      <c r="B109" s="5" t="s">
        <v>62</v>
      </c>
      <c r="C109" s="6" t="s">
        <v>63</v>
      </c>
      <c r="D109" s="5" t="s">
        <v>13</v>
      </c>
      <c r="E109" s="5" t="s">
        <v>14</v>
      </c>
      <c r="F109" s="5" t="s">
        <v>64</v>
      </c>
      <c r="G109" s="5" t="s">
        <v>65</v>
      </c>
      <c r="H109" s="5" t="s">
        <v>66</v>
      </c>
      <c r="I109" s="5" t="s">
        <v>67</v>
      </c>
      <c r="J109" s="7">
        <v>2</v>
      </c>
      <c r="K109" s="8">
        <v>55385.033921121219</v>
      </c>
      <c r="L109" s="8">
        <f>+PurchaseOrderReturnExportWithDetailRecordTable[[#This Row],[Số lượng]]*PurchaseOrderReturnExportWithDetailRecordTable[[#This Row],[Giá trả hàng]]</f>
        <v>110770.06784224244</v>
      </c>
    </row>
    <row r="110" spans="1:12" x14ac:dyDescent="0.25">
      <c r="A110" s="5" t="s">
        <v>10</v>
      </c>
      <c r="B110" s="5" t="s">
        <v>62</v>
      </c>
      <c r="C110" s="6" t="s">
        <v>63</v>
      </c>
      <c r="D110" s="5" t="s">
        <v>13</v>
      </c>
      <c r="E110" s="5" t="s">
        <v>14</v>
      </c>
      <c r="F110" s="5" t="s">
        <v>68</v>
      </c>
      <c r="G110" s="5" t="s">
        <v>69</v>
      </c>
      <c r="H110" s="5" t="s">
        <v>70</v>
      </c>
      <c r="I110" s="5" t="s">
        <v>67</v>
      </c>
      <c r="J110" s="7">
        <v>2</v>
      </c>
      <c r="K110" s="8">
        <v>54529.674756308297</v>
      </c>
      <c r="L110" s="8">
        <f>+PurchaseOrderReturnExportWithDetailRecordTable[[#This Row],[Số lượng]]*PurchaseOrderReturnExportWithDetailRecordTable[[#This Row],[Giá trả hàng]]</f>
        <v>109059.34951261659</v>
      </c>
    </row>
    <row r="111" spans="1:12" x14ac:dyDescent="0.25">
      <c r="A111" s="5" t="s">
        <v>10</v>
      </c>
      <c r="B111" s="5" t="s">
        <v>77</v>
      </c>
      <c r="C111" s="6" t="s">
        <v>78</v>
      </c>
      <c r="D111" s="5" t="s">
        <v>13</v>
      </c>
      <c r="E111" s="5" t="s">
        <v>14</v>
      </c>
      <c r="F111" s="5" t="s">
        <v>49</v>
      </c>
      <c r="G111" s="5" t="s">
        <v>15</v>
      </c>
      <c r="H111" s="5" t="s">
        <v>50</v>
      </c>
      <c r="I111" s="5" t="s">
        <v>51</v>
      </c>
      <c r="J111" s="7">
        <v>3</v>
      </c>
      <c r="K111" s="8">
        <v>108061.78</v>
      </c>
      <c r="L111" s="8">
        <f>+PurchaseOrderReturnExportWithDetailRecordTable[[#This Row],[Số lượng]]*PurchaseOrderReturnExportWithDetailRecordTable[[#This Row],[Giá trả hàng]]</f>
        <v>324185.33999999997</v>
      </c>
    </row>
    <row r="112" spans="1:12" x14ac:dyDescent="0.25">
      <c r="A112" s="5" t="s">
        <v>10</v>
      </c>
      <c r="B112" s="5" t="s">
        <v>77</v>
      </c>
      <c r="C112" s="6" t="s">
        <v>78</v>
      </c>
      <c r="D112" s="5" t="s">
        <v>13</v>
      </c>
      <c r="E112" s="5" t="s">
        <v>14</v>
      </c>
      <c r="F112" s="5" t="s">
        <v>58</v>
      </c>
      <c r="G112" s="5" t="s">
        <v>15</v>
      </c>
      <c r="H112" s="5" t="s">
        <v>59</v>
      </c>
      <c r="I112" s="5" t="s">
        <v>51</v>
      </c>
      <c r="J112" s="7">
        <v>1</v>
      </c>
      <c r="K112" s="8">
        <v>94089.600000000006</v>
      </c>
      <c r="L112" s="8">
        <f>+PurchaseOrderReturnExportWithDetailRecordTable[[#This Row],[Số lượng]]*PurchaseOrderReturnExportWithDetailRecordTable[[#This Row],[Giá trả hàng]]</f>
        <v>94089.600000000006</v>
      </c>
    </row>
    <row r="113" spans="1:12" x14ac:dyDescent="0.25">
      <c r="A113" s="5" t="s">
        <v>10</v>
      </c>
      <c r="B113" s="5" t="s">
        <v>77</v>
      </c>
      <c r="C113" s="6" t="s">
        <v>78</v>
      </c>
      <c r="D113" s="5" t="s">
        <v>13</v>
      </c>
      <c r="E113" s="5" t="s">
        <v>14</v>
      </c>
      <c r="F113" s="5" t="s">
        <v>16</v>
      </c>
      <c r="G113" s="5" t="s">
        <v>15</v>
      </c>
      <c r="H113" s="5" t="s">
        <v>17</v>
      </c>
      <c r="I113" s="5" t="s">
        <v>18</v>
      </c>
      <c r="J113" s="7">
        <v>1</v>
      </c>
      <c r="K113" s="8">
        <v>76982.399999999994</v>
      </c>
      <c r="L113" s="8">
        <f>+PurchaseOrderReturnExportWithDetailRecordTable[[#This Row],[Số lượng]]*PurchaseOrderReturnExportWithDetailRecordTable[[#This Row],[Giá trả hàng]]</f>
        <v>76982.399999999994</v>
      </c>
    </row>
    <row r="114" spans="1:12" x14ac:dyDescent="0.25">
      <c r="A114" s="5" t="s">
        <v>10</v>
      </c>
      <c r="B114" s="5" t="s">
        <v>77</v>
      </c>
      <c r="C114" s="6" t="s">
        <v>78</v>
      </c>
      <c r="D114" s="5" t="s">
        <v>13</v>
      </c>
      <c r="E114" s="5" t="s">
        <v>14</v>
      </c>
      <c r="F114" s="5" t="s">
        <v>79</v>
      </c>
      <c r="G114" s="5" t="s">
        <v>15</v>
      </c>
      <c r="H114" s="5" t="s">
        <v>80</v>
      </c>
      <c r="I114" s="5" t="s">
        <v>18</v>
      </c>
      <c r="J114" s="7">
        <v>1</v>
      </c>
      <c r="K114" s="8">
        <v>61585.919999999998</v>
      </c>
      <c r="L114" s="8">
        <f>+PurchaseOrderReturnExportWithDetailRecordTable[[#This Row],[Số lượng]]*PurchaseOrderReturnExportWithDetailRecordTable[[#This Row],[Giá trả hàng]]</f>
        <v>61585.919999999998</v>
      </c>
    </row>
    <row r="115" spans="1:12" x14ac:dyDescent="0.25">
      <c r="A115" s="5" t="s">
        <v>10</v>
      </c>
      <c r="B115" s="5" t="s">
        <v>77</v>
      </c>
      <c r="C115" s="6" t="s">
        <v>78</v>
      </c>
      <c r="D115" s="5" t="s">
        <v>13</v>
      </c>
      <c r="E115" s="5" t="s">
        <v>14</v>
      </c>
      <c r="F115" s="5" t="s">
        <v>64</v>
      </c>
      <c r="G115" s="5" t="s">
        <v>65</v>
      </c>
      <c r="H115" s="5" t="s">
        <v>66</v>
      </c>
      <c r="I115" s="5" t="s">
        <v>67</v>
      </c>
      <c r="J115" s="7">
        <v>1</v>
      </c>
      <c r="K115" s="8">
        <v>54014.75</v>
      </c>
      <c r="L115" s="8">
        <f>+PurchaseOrderReturnExportWithDetailRecordTable[[#This Row],[Số lượng]]*PurchaseOrderReturnExportWithDetailRecordTable[[#This Row],[Giá trả hàng]]</f>
        <v>54014.75</v>
      </c>
    </row>
    <row r="116" spans="1:12" x14ac:dyDescent="0.25">
      <c r="A116" s="5" t="s">
        <v>10</v>
      </c>
      <c r="B116" s="5" t="s">
        <v>103</v>
      </c>
      <c r="C116" s="6" t="s">
        <v>104</v>
      </c>
      <c r="D116" s="5" t="s">
        <v>13</v>
      </c>
      <c r="E116" s="5" t="s">
        <v>14</v>
      </c>
      <c r="F116" s="5" t="s">
        <v>24</v>
      </c>
      <c r="G116" s="5" t="s">
        <v>15</v>
      </c>
      <c r="H116" s="5" t="s">
        <v>25</v>
      </c>
      <c r="I116" s="5" t="s">
        <v>18</v>
      </c>
      <c r="J116" s="7">
        <v>2</v>
      </c>
      <c r="K116" s="8">
        <v>115144.76799012996</v>
      </c>
      <c r="L116" s="8">
        <f>+PurchaseOrderReturnExportWithDetailRecordTable[[#This Row],[Số lượng]]*PurchaseOrderReturnExportWithDetailRecordTable[[#This Row],[Giá trả hàng]]</f>
        <v>230289.53598025991</v>
      </c>
    </row>
    <row r="117" spans="1:12" x14ac:dyDescent="0.25">
      <c r="A117" s="5" t="s">
        <v>10</v>
      </c>
      <c r="B117" s="5" t="s">
        <v>103</v>
      </c>
      <c r="C117" s="6" t="s">
        <v>104</v>
      </c>
      <c r="D117" s="5" t="s">
        <v>13</v>
      </c>
      <c r="E117" s="5" t="s">
        <v>14</v>
      </c>
      <c r="F117" s="5" t="s">
        <v>58</v>
      </c>
      <c r="G117" s="5" t="s">
        <v>15</v>
      </c>
      <c r="H117" s="5" t="s">
        <v>59</v>
      </c>
      <c r="I117" s="5" t="s">
        <v>51</v>
      </c>
      <c r="J117" s="7">
        <v>1</v>
      </c>
      <c r="K117" s="8">
        <v>94089.464019740088</v>
      </c>
      <c r="L117" s="8">
        <f>+PurchaseOrderReturnExportWithDetailRecordTable[[#This Row],[Số lượng]]*PurchaseOrderReturnExportWithDetailRecordTable[[#This Row],[Giá trả hàng]]</f>
        <v>94089.464019740088</v>
      </c>
    </row>
    <row r="118" spans="1:12" x14ac:dyDescent="0.25">
      <c r="A118" s="5" t="s">
        <v>10</v>
      </c>
      <c r="B118" s="5" t="s">
        <v>87</v>
      </c>
      <c r="C118" s="6" t="s">
        <v>88</v>
      </c>
      <c r="D118" s="5" t="s">
        <v>13</v>
      </c>
      <c r="E118" s="5" t="s">
        <v>14</v>
      </c>
      <c r="F118" s="5" t="s">
        <v>58</v>
      </c>
      <c r="G118" s="5" t="s">
        <v>15</v>
      </c>
      <c r="H118" s="5" t="s">
        <v>59</v>
      </c>
      <c r="I118" s="5" t="s">
        <v>51</v>
      </c>
      <c r="J118" s="7">
        <v>2</v>
      </c>
      <c r="K118" s="8">
        <v>94089.600000000006</v>
      </c>
      <c r="L118" s="8">
        <f>+PurchaseOrderReturnExportWithDetailRecordTable[[#This Row],[Số lượng]]*PurchaseOrderReturnExportWithDetailRecordTable[[#This Row],[Giá trả hàng]]</f>
        <v>188179.20000000001</v>
      </c>
    </row>
    <row r="119" spans="1:12" x14ac:dyDescent="0.25">
      <c r="A119" s="5" t="s">
        <v>10</v>
      </c>
      <c r="B119" s="5" t="s">
        <v>87</v>
      </c>
      <c r="C119" s="6" t="s">
        <v>88</v>
      </c>
      <c r="D119" s="5" t="s">
        <v>13</v>
      </c>
      <c r="E119" s="5" t="s">
        <v>14</v>
      </c>
      <c r="F119" s="5" t="s">
        <v>35</v>
      </c>
      <c r="G119" s="5" t="s">
        <v>15</v>
      </c>
      <c r="H119" s="5" t="s">
        <v>36</v>
      </c>
      <c r="I119" s="5" t="s">
        <v>18</v>
      </c>
      <c r="J119" s="7">
        <v>2</v>
      </c>
      <c r="K119" s="8">
        <v>90510.77</v>
      </c>
      <c r="L119" s="8">
        <f>+PurchaseOrderReturnExportWithDetailRecordTable[[#This Row],[Số lượng]]*PurchaseOrderReturnExportWithDetailRecordTable[[#This Row],[Giá trả hàng]]</f>
        <v>181021.54</v>
      </c>
    </row>
    <row r="120" spans="1:12" x14ac:dyDescent="0.25">
      <c r="A120" s="5" t="s">
        <v>10</v>
      </c>
      <c r="B120" s="5" t="s">
        <v>87</v>
      </c>
      <c r="C120" s="6" t="s">
        <v>88</v>
      </c>
      <c r="D120" s="5" t="s">
        <v>13</v>
      </c>
      <c r="E120" s="5" t="s">
        <v>14</v>
      </c>
      <c r="F120" s="5" t="s">
        <v>19</v>
      </c>
      <c r="G120" s="5" t="s">
        <v>15</v>
      </c>
      <c r="H120" s="5" t="s">
        <v>20</v>
      </c>
      <c r="I120" s="5" t="s">
        <v>18</v>
      </c>
      <c r="J120" s="7">
        <v>2</v>
      </c>
      <c r="K120" s="8">
        <v>63296.639999999999</v>
      </c>
      <c r="L120" s="8">
        <f>+PurchaseOrderReturnExportWithDetailRecordTable[[#This Row],[Số lượng]]*PurchaseOrderReturnExportWithDetailRecordTable[[#This Row],[Giá trả hàng]]</f>
        <v>126593.28</v>
      </c>
    </row>
    <row r="121" spans="1:12" x14ac:dyDescent="0.25">
      <c r="A121" s="5" t="s">
        <v>10</v>
      </c>
      <c r="B121" s="5" t="s">
        <v>87</v>
      </c>
      <c r="C121" s="6" t="s">
        <v>88</v>
      </c>
      <c r="D121" s="5" t="s">
        <v>13</v>
      </c>
      <c r="E121" s="5" t="s">
        <v>14</v>
      </c>
      <c r="F121" s="5" t="s">
        <v>16</v>
      </c>
      <c r="G121" s="5" t="s">
        <v>15</v>
      </c>
      <c r="H121" s="5" t="s">
        <v>17</v>
      </c>
      <c r="I121" s="5" t="s">
        <v>18</v>
      </c>
      <c r="J121" s="7">
        <v>1</v>
      </c>
      <c r="K121" s="8">
        <v>76982.399999999994</v>
      </c>
      <c r="L121" s="8">
        <f>+PurchaseOrderReturnExportWithDetailRecordTable[[#This Row],[Số lượng]]*PurchaseOrderReturnExportWithDetailRecordTable[[#This Row],[Giá trả hàng]]</f>
        <v>76982.399999999994</v>
      </c>
    </row>
    <row r="122" spans="1:12" x14ac:dyDescent="0.25">
      <c r="A122" s="5" t="s">
        <v>10</v>
      </c>
      <c r="B122" s="5" t="s">
        <v>87</v>
      </c>
      <c r="C122" s="6" t="s">
        <v>88</v>
      </c>
      <c r="D122" s="5" t="s">
        <v>13</v>
      </c>
      <c r="E122" s="5" t="s">
        <v>14</v>
      </c>
      <c r="F122" s="5" t="s">
        <v>41</v>
      </c>
      <c r="G122" s="5" t="s">
        <v>15</v>
      </c>
      <c r="H122" s="5" t="s">
        <v>42</v>
      </c>
      <c r="I122" s="5" t="s">
        <v>18</v>
      </c>
      <c r="J122" s="7">
        <v>1</v>
      </c>
      <c r="K122" s="8">
        <v>57640.89</v>
      </c>
      <c r="L122" s="8">
        <f>+PurchaseOrderReturnExportWithDetailRecordTable[[#This Row],[Số lượng]]*PurchaseOrderReturnExportWithDetailRecordTable[[#This Row],[Giá trả hàng]]</f>
        <v>57640.89</v>
      </c>
    </row>
    <row r="123" spans="1:12" x14ac:dyDescent="0.25">
      <c r="A123" s="5" t="s">
        <v>10</v>
      </c>
      <c r="B123" s="5" t="s">
        <v>87</v>
      </c>
      <c r="C123" s="6" t="s">
        <v>88</v>
      </c>
      <c r="D123" s="5" t="s">
        <v>13</v>
      </c>
      <c r="E123" s="5" t="s">
        <v>14</v>
      </c>
      <c r="F123" s="5" t="s">
        <v>68</v>
      </c>
      <c r="G123" s="5" t="s">
        <v>69</v>
      </c>
      <c r="H123" s="5" t="s">
        <v>70</v>
      </c>
      <c r="I123" s="5" t="s">
        <v>67</v>
      </c>
      <c r="J123" s="7">
        <v>1</v>
      </c>
      <c r="K123" s="8">
        <v>53538.28</v>
      </c>
      <c r="L123" s="8">
        <f>+PurchaseOrderReturnExportWithDetailRecordTable[[#This Row],[Số lượng]]*PurchaseOrderReturnExportWithDetailRecordTable[[#This Row],[Giá trả hàng]]</f>
        <v>53538.28</v>
      </c>
    </row>
    <row r="124" spans="1:12" x14ac:dyDescent="0.25">
      <c r="A124" s="5" t="s">
        <v>10</v>
      </c>
      <c r="B124" s="5" t="s">
        <v>47</v>
      </c>
      <c r="C124" s="6" t="s">
        <v>48</v>
      </c>
      <c r="D124" s="5" t="s">
        <v>13</v>
      </c>
      <c r="E124" s="5" t="s">
        <v>14</v>
      </c>
      <c r="F124" s="5" t="s">
        <v>49</v>
      </c>
      <c r="G124" s="5" t="s">
        <v>15</v>
      </c>
      <c r="H124" s="5" t="s">
        <v>50</v>
      </c>
      <c r="I124" s="5" t="s">
        <v>51</v>
      </c>
      <c r="J124" s="7">
        <v>2</v>
      </c>
      <c r="K124" s="8">
        <v>111302.5</v>
      </c>
      <c r="L124" s="8">
        <f>+PurchaseOrderReturnExportWithDetailRecordTable[[#This Row],[Số lượng]]*PurchaseOrderReturnExportWithDetailRecordTable[[#This Row],[Giá trả hàng]]</f>
        <v>222605</v>
      </c>
    </row>
    <row r="125" spans="1:12" x14ac:dyDescent="0.25">
      <c r="L125" s="8">
        <f>+SUBTOTAL(9,PurchaseOrderReturnExportWithDetailRecordTable[Thành tiền trả hàng])</f>
        <v>17136942.899999999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3757-10CA-424E-9130-89D43CE56B97}">
  <dimension ref="A1:M28"/>
  <sheetViews>
    <sheetView workbookViewId="0">
      <selection activeCell="K11" sqref="K11"/>
    </sheetView>
  </sheetViews>
  <sheetFormatPr defaultRowHeight="15" x14ac:dyDescent="0.25"/>
  <cols>
    <col min="1" max="1" width="28" customWidth="1"/>
    <col min="2" max="2" width="13.85546875" customWidth="1"/>
    <col min="3" max="3" width="19.5703125" customWidth="1"/>
    <col min="4" max="4" width="13.85546875" customWidth="1"/>
    <col min="5" max="5" width="44.42578125" customWidth="1"/>
    <col min="6" max="6" width="17.140625" customWidth="1"/>
    <col min="7" max="7" width="13.85546875" customWidth="1"/>
    <col min="8" max="8" width="45" customWidth="1"/>
    <col min="9" max="9" width="8.28515625" customWidth="1"/>
    <col min="10" max="10" width="7.140625" customWidth="1"/>
    <col min="11" max="12" width="13.85546875" customWidth="1"/>
  </cols>
  <sheetData>
    <row r="1" spans="1:13" x14ac:dyDescent="0.25">
      <c r="A1" s="9" t="s">
        <v>0</v>
      </c>
      <c r="B1" s="10" t="s">
        <v>1</v>
      </c>
      <c r="C1" s="11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157</v>
      </c>
      <c r="L1" s="13" t="s">
        <v>158</v>
      </c>
    </row>
    <row r="2" spans="1:13" x14ac:dyDescent="0.25">
      <c r="A2" s="14" t="s">
        <v>115</v>
      </c>
      <c r="B2" s="15" t="s">
        <v>132</v>
      </c>
      <c r="C2" s="16" t="s">
        <v>133</v>
      </c>
      <c r="D2" s="15" t="s">
        <v>13</v>
      </c>
      <c r="E2" s="15" t="s">
        <v>14</v>
      </c>
      <c r="F2" s="15" t="s">
        <v>19</v>
      </c>
      <c r="G2" s="15" t="s">
        <v>15</v>
      </c>
      <c r="H2" s="15" t="s">
        <v>20</v>
      </c>
      <c r="I2" s="15" t="s">
        <v>18</v>
      </c>
      <c r="J2" s="17">
        <v>3</v>
      </c>
      <c r="K2" s="18">
        <v>56967</v>
      </c>
      <c r="L2" s="19">
        <f>K2*J2</f>
        <v>170901</v>
      </c>
      <c r="M2" t="s">
        <v>159</v>
      </c>
    </row>
    <row r="3" spans="1:13" x14ac:dyDescent="0.25">
      <c r="A3" s="20" t="s">
        <v>115</v>
      </c>
      <c r="B3" s="21" t="s">
        <v>132</v>
      </c>
      <c r="C3" s="22" t="s">
        <v>133</v>
      </c>
      <c r="D3" s="21" t="s">
        <v>13</v>
      </c>
      <c r="E3" s="21" t="s">
        <v>14</v>
      </c>
      <c r="F3" s="21" t="s">
        <v>65</v>
      </c>
      <c r="G3" s="21" t="s">
        <v>64</v>
      </c>
      <c r="H3" s="21" t="s">
        <v>66</v>
      </c>
      <c r="I3" s="21" t="s">
        <v>67</v>
      </c>
      <c r="J3" s="23">
        <v>3</v>
      </c>
      <c r="K3" s="24">
        <v>56644</v>
      </c>
      <c r="L3" s="25">
        <f>+PurchaseOrderReturnExportWithDetailRecordTable[[#This Row],[Số lượng]]*PurchaseOrderReturnExportWithDetailRecordTable[[#This Row],[Giá trả hàng]]</f>
        <v>169932</v>
      </c>
      <c r="M3" t="s">
        <v>159</v>
      </c>
    </row>
    <row r="4" spans="1:13" x14ac:dyDescent="0.25">
      <c r="A4" s="14" t="s">
        <v>115</v>
      </c>
      <c r="B4" s="15" t="s">
        <v>132</v>
      </c>
      <c r="C4" s="16" t="s">
        <v>133</v>
      </c>
      <c r="D4" s="15" t="s">
        <v>13</v>
      </c>
      <c r="E4" s="15" t="s">
        <v>14</v>
      </c>
      <c r="F4" s="15" t="s">
        <v>69</v>
      </c>
      <c r="G4" s="15" t="s">
        <v>68</v>
      </c>
      <c r="H4" s="15" t="s">
        <v>70</v>
      </c>
      <c r="I4" s="15" t="s">
        <v>67</v>
      </c>
      <c r="J4" s="17">
        <v>3</v>
      </c>
      <c r="K4" s="18">
        <v>55769</v>
      </c>
      <c r="L4" s="19">
        <f>+PurchaseOrderReturnExportWithDetailRecordTable[[#This Row],[Số lượng]]*PurchaseOrderReturnExportWithDetailRecordTable[[#This Row],[Giá trả hàng]]</f>
        <v>167307</v>
      </c>
      <c r="M4" t="s">
        <v>159</v>
      </c>
    </row>
    <row r="5" spans="1:13" x14ac:dyDescent="0.25">
      <c r="A5" s="20" t="s">
        <v>115</v>
      </c>
      <c r="B5" s="21" t="s">
        <v>132</v>
      </c>
      <c r="C5" s="22" t="s">
        <v>133</v>
      </c>
      <c r="D5" s="21" t="s">
        <v>13</v>
      </c>
      <c r="E5" s="21" t="s">
        <v>14</v>
      </c>
      <c r="F5" s="21" t="s">
        <v>35</v>
      </c>
      <c r="G5" s="21" t="s">
        <v>15</v>
      </c>
      <c r="H5" s="21" t="s">
        <v>36</v>
      </c>
      <c r="I5" s="21" t="s">
        <v>18</v>
      </c>
      <c r="J5" s="23">
        <v>1</v>
      </c>
      <c r="K5" s="24">
        <v>75848</v>
      </c>
      <c r="L5" s="25">
        <f>+PurchaseOrderReturnExportWithDetailRecordTable[[#This Row],[Số lượng]]*PurchaseOrderReturnExportWithDetailRecordTable[[#This Row],[Giá trả hàng]]</f>
        <v>75848</v>
      </c>
      <c r="M5" t="s">
        <v>159</v>
      </c>
    </row>
    <row r="6" spans="1:13" x14ac:dyDescent="0.25">
      <c r="A6" s="14" t="s">
        <v>115</v>
      </c>
      <c r="B6" s="15" t="s">
        <v>132</v>
      </c>
      <c r="C6" s="16" t="s">
        <v>133</v>
      </c>
      <c r="D6" s="15" t="s">
        <v>13</v>
      </c>
      <c r="E6" s="15" t="s">
        <v>14</v>
      </c>
      <c r="F6" s="15" t="s">
        <v>41</v>
      </c>
      <c r="G6" s="15" t="s">
        <v>15</v>
      </c>
      <c r="H6" s="15" t="s">
        <v>42</v>
      </c>
      <c r="I6" s="15" t="s">
        <v>18</v>
      </c>
      <c r="J6" s="17">
        <v>1</v>
      </c>
      <c r="K6" s="18">
        <v>57641</v>
      </c>
      <c r="L6" s="19">
        <f>+PurchaseOrderReturnExportWithDetailRecordTable[[#This Row],[Số lượng]]*PurchaseOrderReturnExportWithDetailRecordTable[[#This Row],[Giá trả hàng]]</f>
        <v>57641</v>
      </c>
      <c r="M6" t="s">
        <v>159</v>
      </c>
    </row>
    <row r="7" spans="1:13" x14ac:dyDescent="0.25">
      <c r="A7" s="20" t="s">
        <v>115</v>
      </c>
      <c r="B7" s="21" t="s">
        <v>132</v>
      </c>
      <c r="C7" s="22" t="s">
        <v>133</v>
      </c>
      <c r="D7" s="21" t="s">
        <v>13</v>
      </c>
      <c r="E7" s="21" t="s">
        <v>14</v>
      </c>
      <c r="F7" s="21" t="s">
        <v>37</v>
      </c>
      <c r="G7" s="21" t="s">
        <v>15</v>
      </c>
      <c r="H7" s="21" t="s">
        <v>38</v>
      </c>
      <c r="I7" s="21" t="s">
        <v>18</v>
      </c>
      <c r="J7" s="23">
        <v>1</v>
      </c>
      <c r="K7" s="24">
        <v>50182</v>
      </c>
      <c r="L7" s="25">
        <f>+PurchaseOrderReturnExportWithDetailRecordTable[[#This Row],[Số lượng]]*PurchaseOrderReturnExportWithDetailRecordTable[[#This Row],[Giá trả hàng]]</f>
        <v>50182</v>
      </c>
      <c r="M7" t="s">
        <v>159</v>
      </c>
    </row>
    <row r="8" spans="1:13" x14ac:dyDescent="0.25">
      <c r="A8" s="14" t="s">
        <v>115</v>
      </c>
      <c r="B8" s="15" t="s">
        <v>126</v>
      </c>
      <c r="C8" s="16" t="s">
        <v>127</v>
      </c>
      <c r="D8" s="15" t="s">
        <v>13</v>
      </c>
      <c r="E8" s="15" t="s">
        <v>14</v>
      </c>
      <c r="F8" s="15" t="s">
        <v>35</v>
      </c>
      <c r="G8" s="15" t="s">
        <v>15</v>
      </c>
      <c r="H8" s="15" t="s">
        <v>36</v>
      </c>
      <c r="I8" s="15" t="s">
        <v>18</v>
      </c>
      <c r="J8" s="17">
        <v>2</v>
      </c>
      <c r="K8" s="18">
        <v>87787</v>
      </c>
      <c r="L8" s="19">
        <f>+PurchaseOrderReturnExportWithDetailRecordTable[[#This Row],[Số lượng]]*PurchaseOrderReturnExportWithDetailRecordTable[[#This Row],[Giá trả hàng]]</f>
        <v>175574</v>
      </c>
      <c r="M8" t="s">
        <v>159</v>
      </c>
    </row>
    <row r="9" spans="1:13" ht="16.5" customHeight="1" x14ac:dyDescent="0.25">
      <c r="A9" s="26" t="s">
        <v>115</v>
      </c>
      <c r="B9" s="27" t="s">
        <v>134</v>
      </c>
      <c r="C9" s="28" t="s">
        <v>135</v>
      </c>
      <c r="D9" s="27" t="s">
        <v>13</v>
      </c>
      <c r="E9" s="27" t="s">
        <v>14</v>
      </c>
      <c r="F9" s="27" t="s">
        <v>49</v>
      </c>
      <c r="G9" s="27" t="s">
        <v>15</v>
      </c>
      <c r="H9" s="27" t="s">
        <v>50</v>
      </c>
      <c r="I9" s="27" t="s">
        <v>51</v>
      </c>
      <c r="J9" s="29">
        <v>5</v>
      </c>
      <c r="K9" s="30">
        <v>98351</v>
      </c>
      <c r="L9" s="31">
        <f>+PurchaseOrderReturnExportWithDetailRecordTable[[#This Row],[Số lượng]]*PurchaseOrderReturnExportWithDetailRecordTable[[#This Row],[Giá trả hàng]]</f>
        <v>491755</v>
      </c>
    </row>
    <row r="10" spans="1:13" ht="16.5" customHeight="1" x14ac:dyDescent="0.25">
      <c r="A10" s="32" t="s">
        <v>115</v>
      </c>
      <c r="B10" s="33" t="s">
        <v>134</v>
      </c>
      <c r="C10" s="34" t="s">
        <v>135</v>
      </c>
      <c r="D10" s="33" t="s">
        <v>13</v>
      </c>
      <c r="E10" s="33" t="s">
        <v>14</v>
      </c>
      <c r="F10" s="33" t="s">
        <v>28</v>
      </c>
      <c r="G10" s="33" t="s">
        <v>15</v>
      </c>
      <c r="H10" s="33" t="s">
        <v>29</v>
      </c>
      <c r="I10" s="33" t="s">
        <v>18</v>
      </c>
      <c r="J10" s="35">
        <v>4</v>
      </c>
      <c r="K10" s="36">
        <v>66205</v>
      </c>
      <c r="L10" s="37">
        <f>+PurchaseOrderReturnExportWithDetailRecordTable[[#This Row],[Số lượng]]*PurchaseOrderReturnExportWithDetailRecordTable[[#This Row],[Giá trả hàng]]</f>
        <v>264820</v>
      </c>
    </row>
    <row r="11" spans="1:13" ht="16.5" customHeight="1" x14ac:dyDescent="0.25">
      <c r="A11" s="26" t="s">
        <v>115</v>
      </c>
      <c r="B11" s="27" t="s">
        <v>134</v>
      </c>
      <c r="C11" s="28" t="s">
        <v>135</v>
      </c>
      <c r="D11" s="27" t="s">
        <v>13</v>
      </c>
      <c r="E11" s="27" t="s">
        <v>14</v>
      </c>
      <c r="F11" s="27" t="s">
        <v>58</v>
      </c>
      <c r="G11" s="27" t="s">
        <v>15</v>
      </c>
      <c r="H11" s="27" t="s">
        <v>59</v>
      </c>
      <c r="I11" s="27" t="s">
        <v>51</v>
      </c>
      <c r="J11" s="29">
        <v>2</v>
      </c>
      <c r="K11" s="30">
        <v>84681</v>
      </c>
      <c r="L11" s="31">
        <f>+PurchaseOrderReturnExportWithDetailRecordTable[[#This Row],[Số lượng]]*PurchaseOrderReturnExportWithDetailRecordTable[[#This Row],[Giá trả hàng]]</f>
        <v>169362</v>
      </c>
    </row>
    <row r="12" spans="1:13" ht="16.5" customHeight="1" x14ac:dyDescent="0.25">
      <c r="A12" s="32" t="s">
        <v>115</v>
      </c>
      <c r="B12" s="33" t="s">
        <v>134</v>
      </c>
      <c r="C12" s="34" t="s">
        <v>135</v>
      </c>
      <c r="D12" s="33" t="s">
        <v>13</v>
      </c>
      <c r="E12" s="33" t="s">
        <v>14</v>
      </c>
      <c r="F12" s="33" t="s">
        <v>65</v>
      </c>
      <c r="G12" s="33" t="s">
        <v>64</v>
      </c>
      <c r="H12" s="33" t="s">
        <v>66</v>
      </c>
      <c r="I12" s="33" t="s">
        <v>67</v>
      </c>
      <c r="J12" s="35">
        <v>2</v>
      </c>
      <c r="K12" s="36">
        <v>48940</v>
      </c>
      <c r="L12" s="37">
        <f>+PurchaseOrderReturnExportWithDetailRecordTable[[#This Row],[Số lượng]]*PurchaseOrderReturnExportWithDetailRecordTable[[#This Row],[Giá trả hàng]]</f>
        <v>97880</v>
      </c>
    </row>
    <row r="13" spans="1:13" x14ac:dyDescent="0.25">
      <c r="A13" s="26" t="s">
        <v>115</v>
      </c>
      <c r="B13" s="27" t="s">
        <v>136</v>
      </c>
      <c r="C13" s="28" t="s">
        <v>137</v>
      </c>
      <c r="D13" s="27" t="s">
        <v>13</v>
      </c>
      <c r="E13" s="27" t="s">
        <v>14</v>
      </c>
      <c r="F13" s="27" t="s">
        <v>69</v>
      </c>
      <c r="G13" s="27" t="s">
        <v>68</v>
      </c>
      <c r="H13" s="27" t="s">
        <v>70</v>
      </c>
      <c r="I13" s="27" t="s">
        <v>67</v>
      </c>
      <c r="J13" s="29">
        <v>3</v>
      </c>
      <c r="K13" s="30">
        <v>48184</v>
      </c>
      <c r="L13" s="31">
        <f>+PurchaseOrderReturnExportWithDetailRecordTable[[#This Row],[Số lượng]]*PurchaseOrderReturnExportWithDetailRecordTable[[#This Row],[Giá trả hàng]]</f>
        <v>144552</v>
      </c>
    </row>
    <row r="14" spans="1:13" x14ac:dyDescent="0.25">
      <c r="A14" s="32" t="s">
        <v>115</v>
      </c>
      <c r="B14" s="33" t="s">
        <v>136</v>
      </c>
      <c r="C14" s="34" t="s">
        <v>137</v>
      </c>
      <c r="D14" s="33" t="s">
        <v>13</v>
      </c>
      <c r="E14" s="33" t="s">
        <v>14</v>
      </c>
      <c r="F14" s="33" t="s">
        <v>65</v>
      </c>
      <c r="G14" s="33" t="s">
        <v>64</v>
      </c>
      <c r="H14" s="33" t="s">
        <v>66</v>
      </c>
      <c r="I14" s="33" t="s">
        <v>67</v>
      </c>
      <c r="J14" s="35">
        <v>2</v>
      </c>
      <c r="K14" s="36">
        <v>48940</v>
      </c>
      <c r="L14" s="37">
        <f>+PurchaseOrderReturnExportWithDetailRecordTable[[#This Row],[Số lượng]]*PurchaseOrderReturnExportWithDetailRecordTable[[#This Row],[Giá trả hàng]]</f>
        <v>97880</v>
      </c>
    </row>
    <row r="15" spans="1:13" x14ac:dyDescent="0.25">
      <c r="A15" s="20" t="s">
        <v>115</v>
      </c>
      <c r="B15" s="21" t="s">
        <v>122</v>
      </c>
      <c r="C15" s="22" t="s">
        <v>123</v>
      </c>
      <c r="D15" s="21" t="s">
        <v>13</v>
      </c>
      <c r="E15" s="21" t="s">
        <v>14</v>
      </c>
      <c r="F15" s="21" t="s">
        <v>19</v>
      </c>
      <c r="G15" s="21" t="s">
        <v>15</v>
      </c>
      <c r="H15" s="21" t="s">
        <v>20</v>
      </c>
      <c r="I15" s="21" t="s">
        <v>18</v>
      </c>
      <c r="J15" s="23">
        <v>1</v>
      </c>
      <c r="K15" s="24">
        <v>61050</v>
      </c>
      <c r="L15" s="25">
        <f>+PurchaseOrderReturnExportWithDetailRecordTable[[#This Row],[Số lượng]]*PurchaseOrderReturnExportWithDetailRecordTable[[#This Row],[Giá trả hàng]]</f>
        <v>61050</v>
      </c>
      <c r="M15" t="s">
        <v>159</v>
      </c>
    </row>
    <row r="16" spans="1:13" x14ac:dyDescent="0.25">
      <c r="A16" s="14" t="s">
        <v>115</v>
      </c>
      <c r="B16" s="15" t="s">
        <v>120</v>
      </c>
      <c r="C16" s="16" t="s">
        <v>121</v>
      </c>
      <c r="D16" s="15" t="s">
        <v>13</v>
      </c>
      <c r="E16" s="15" t="s">
        <v>14</v>
      </c>
      <c r="F16" s="15" t="s">
        <v>24</v>
      </c>
      <c r="G16" s="15" t="s">
        <v>15</v>
      </c>
      <c r="H16" s="15" t="s">
        <v>25</v>
      </c>
      <c r="I16" s="15" t="s">
        <v>18</v>
      </c>
      <c r="J16" s="17">
        <v>2</v>
      </c>
      <c r="K16" s="18">
        <v>111058</v>
      </c>
      <c r="L16" s="19">
        <f>+PurchaseOrderReturnExportWithDetailRecordTable[[#This Row],[Số lượng]]*PurchaseOrderReturnExportWithDetailRecordTable[[#This Row],[Giá trả hàng]]</f>
        <v>222116</v>
      </c>
      <c r="M16" t="s">
        <v>159</v>
      </c>
    </row>
    <row r="17" spans="1:13" s="39" customFormat="1" x14ac:dyDescent="0.25">
      <c r="A17" s="26" t="s">
        <v>115</v>
      </c>
      <c r="B17" s="27" t="s">
        <v>118</v>
      </c>
      <c r="C17" s="28" t="s">
        <v>119</v>
      </c>
      <c r="D17" s="27" t="s">
        <v>13</v>
      </c>
      <c r="E17" s="27" t="s">
        <v>14</v>
      </c>
      <c r="F17" s="27" t="s">
        <v>24</v>
      </c>
      <c r="G17" s="27" t="s">
        <v>15</v>
      </c>
      <c r="H17" s="27" t="s">
        <v>25</v>
      </c>
      <c r="I17" s="27" t="s">
        <v>18</v>
      </c>
      <c r="J17" s="29">
        <v>1</v>
      </c>
      <c r="K17" s="30">
        <v>117277</v>
      </c>
      <c r="L17" s="31">
        <f>+PurchaseOrderReturnExportWithDetailRecordTable[[#This Row],[Số lượng]]*PurchaseOrderReturnExportWithDetailRecordTable[[#This Row],[Giá trả hàng]]</f>
        <v>117277</v>
      </c>
    </row>
    <row r="18" spans="1:13" s="39" customFormat="1" x14ac:dyDescent="0.25">
      <c r="A18" s="14" t="s">
        <v>115</v>
      </c>
      <c r="B18" s="15" t="s">
        <v>128</v>
      </c>
      <c r="C18" s="16" t="s">
        <v>129</v>
      </c>
      <c r="D18" s="15" t="s">
        <v>13</v>
      </c>
      <c r="E18" s="15" t="s">
        <v>14</v>
      </c>
      <c r="F18" s="15" t="s">
        <v>24</v>
      </c>
      <c r="G18" s="15" t="s">
        <v>15</v>
      </c>
      <c r="H18" s="15" t="s">
        <v>25</v>
      </c>
      <c r="I18" s="15" t="s">
        <v>18</v>
      </c>
      <c r="J18" s="17">
        <v>1</v>
      </c>
      <c r="K18" s="18">
        <v>111058</v>
      </c>
      <c r="L18" s="19">
        <f>+PurchaseOrderReturnExportWithDetailRecordTable[[#This Row],[Số lượng]]*PurchaseOrderReturnExportWithDetailRecordTable[[#This Row],[Giá trả hàng]]</f>
        <v>111058</v>
      </c>
      <c r="M18" t="s">
        <v>159</v>
      </c>
    </row>
    <row r="19" spans="1:13" s="39" customFormat="1" ht="15.75" customHeight="1" x14ac:dyDescent="0.25">
      <c r="A19" s="20" t="s">
        <v>115</v>
      </c>
      <c r="B19" s="21" t="s">
        <v>128</v>
      </c>
      <c r="C19" s="22" t="s">
        <v>129</v>
      </c>
      <c r="D19" s="21" t="s">
        <v>13</v>
      </c>
      <c r="E19" s="21" t="s">
        <v>14</v>
      </c>
      <c r="F19" s="21" t="s">
        <v>41</v>
      </c>
      <c r="G19" s="21" t="s">
        <v>15</v>
      </c>
      <c r="H19" s="21" t="s">
        <v>42</v>
      </c>
      <c r="I19" s="21" t="s">
        <v>18</v>
      </c>
      <c r="J19" s="23">
        <v>1</v>
      </c>
      <c r="K19" s="24">
        <v>55595</v>
      </c>
      <c r="L19" s="25">
        <f>+PurchaseOrderReturnExportWithDetailRecordTable[[#This Row],[Số lượng]]*PurchaseOrderReturnExportWithDetailRecordTable[[#This Row],[Giá trả hàng]]</f>
        <v>55595</v>
      </c>
      <c r="M19" t="s">
        <v>159</v>
      </c>
    </row>
    <row r="20" spans="1:13" s="39" customFormat="1" x14ac:dyDescent="0.25">
      <c r="A20" s="14" t="s">
        <v>115</v>
      </c>
      <c r="B20" s="15" t="s">
        <v>130</v>
      </c>
      <c r="C20" s="16" t="s">
        <v>131</v>
      </c>
      <c r="D20" s="15" t="s">
        <v>13</v>
      </c>
      <c r="E20" s="15" t="s">
        <v>14</v>
      </c>
      <c r="F20" s="15" t="s">
        <v>24</v>
      </c>
      <c r="G20" s="15" t="s">
        <v>15</v>
      </c>
      <c r="H20" s="15" t="s">
        <v>25</v>
      </c>
      <c r="I20" s="15" t="s">
        <v>18</v>
      </c>
      <c r="J20" s="17">
        <v>1</v>
      </c>
      <c r="K20" s="18">
        <v>111058</v>
      </c>
      <c r="L20" s="19">
        <f>+PurchaseOrderReturnExportWithDetailRecordTable[[#This Row],[Số lượng]]*PurchaseOrderReturnExportWithDetailRecordTable[[#This Row],[Giá trả hàng]]</f>
        <v>111058</v>
      </c>
      <c r="M20" t="s">
        <v>159</v>
      </c>
    </row>
    <row r="21" spans="1:13" x14ac:dyDescent="0.25">
      <c r="A21" s="26" t="s">
        <v>115</v>
      </c>
      <c r="B21" s="27" t="s">
        <v>116</v>
      </c>
      <c r="C21" s="28" t="s">
        <v>117</v>
      </c>
      <c r="D21" s="27" t="s">
        <v>13</v>
      </c>
      <c r="E21" s="27" t="s">
        <v>14</v>
      </c>
      <c r="F21" s="27" t="s">
        <v>37</v>
      </c>
      <c r="G21" s="27" t="s">
        <v>15</v>
      </c>
      <c r="H21" s="27" t="s">
        <v>38</v>
      </c>
      <c r="I21" s="27" t="s">
        <v>18</v>
      </c>
      <c r="J21" s="29">
        <v>1</v>
      </c>
      <c r="K21" s="30">
        <v>52992</v>
      </c>
      <c r="L21" s="31">
        <f>+PurchaseOrderReturnExportWithDetailRecordTable[[#This Row],[Số lượng]]*PurchaseOrderReturnExportWithDetailRecordTable[[#This Row],[Giá trả hàng]]</f>
        <v>52992</v>
      </c>
    </row>
    <row r="22" spans="1:13" x14ac:dyDescent="0.25">
      <c r="A22" s="32" t="s">
        <v>115</v>
      </c>
      <c r="B22" s="33" t="s">
        <v>124</v>
      </c>
      <c r="C22" s="34" t="s">
        <v>125</v>
      </c>
      <c r="D22" s="33" t="s">
        <v>13</v>
      </c>
      <c r="E22" s="33" t="s">
        <v>14</v>
      </c>
      <c r="F22" s="33" t="s">
        <v>24</v>
      </c>
      <c r="G22" s="33" t="s">
        <v>15</v>
      </c>
      <c r="H22" s="33" t="s">
        <v>25</v>
      </c>
      <c r="I22" s="33" t="s">
        <v>18</v>
      </c>
      <c r="J22" s="35">
        <v>2</v>
      </c>
      <c r="K22" s="36">
        <v>111058</v>
      </c>
      <c r="L22" s="37">
        <f>+PurchaseOrderReturnExportWithDetailRecordTable[[#This Row],[Số lượng]]*PurchaseOrderReturnExportWithDetailRecordTable[[#This Row],[Giá trả hàng]]</f>
        <v>222116</v>
      </c>
    </row>
    <row r="23" spans="1:13" x14ac:dyDescent="0.25">
      <c r="A23" s="26" t="s">
        <v>115</v>
      </c>
      <c r="B23" s="27" t="s">
        <v>124</v>
      </c>
      <c r="C23" s="28" t="s">
        <v>125</v>
      </c>
      <c r="D23" s="27" t="s">
        <v>13</v>
      </c>
      <c r="E23" s="27" t="s">
        <v>14</v>
      </c>
      <c r="F23" s="27" t="s">
        <v>19</v>
      </c>
      <c r="G23" s="27" t="s">
        <v>15</v>
      </c>
      <c r="H23" s="27" t="s">
        <v>20</v>
      </c>
      <c r="I23" s="27" t="s">
        <v>18</v>
      </c>
      <c r="J23" s="29">
        <v>3</v>
      </c>
      <c r="K23" s="30">
        <v>61050</v>
      </c>
      <c r="L23" s="31">
        <f>+PurchaseOrderReturnExportWithDetailRecordTable[[#This Row],[Số lượng]]*PurchaseOrderReturnExportWithDetailRecordTable[[#This Row],[Giá trả hàng]]</f>
        <v>183150</v>
      </c>
    </row>
    <row r="24" spans="1:13" x14ac:dyDescent="0.25">
      <c r="A24" s="32" t="s">
        <v>115</v>
      </c>
      <c r="B24" s="33" t="s">
        <v>124</v>
      </c>
      <c r="C24" s="34" t="s">
        <v>125</v>
      </c>
      <c r="D24" s="33" t="s">
        <v>13</v>
      </c>
      <c r="E24" s="33" t="s">
        <v>14</v>
      </c>
      <c r="F24" s="33" t="s">
        <v>79</v>
      </c>
      <c r="G24" s="33" t="s">
        <v>15</v>
      </c>
      <c r="H24" s="33" t="s">
        <v>80</v>
      </c>
      <c r="I24" s="33" t="s">
        <v>18</v>
      </c>
      <c r="J24" s="35">
        <v>1</v>
      </c>
      <c r="K24" s="36">
        <v>59400</v>
      </c>
      <c r="L24" s="37">
        <f>+PurchaseOrderReturnExportWithDetailRecordTable[[#This Row],[Số lượng]]*PurchaseOrderReturnExportWithDetailRecordTable[[#This Row],[Giá trả hàng]]</f>
        <v>59400</v>
      </c>
    </row>
    <row r="25" spans="1:13" x14ac:dyDescent="0.25">
      <c r="A25" s="26" t="s">
        <v>115</v>
      </c>
      <c r="B25" s="27" t="s">
        <v>124</v>
      </c>
      <c r="C25" s="28" t="s">
        <v>125</v>
      </c>
      <c r="D25" s="27" t="s">
        <v>13</v>
      </c>
      <c r="E25" s="27" t="s">
        <v>14</v>
      </c>
      <c r="F25" s="27" t="s">
        <v>37</v>
      </c>
      <c r="G25" s="27" t="s">
        <v>15</v>
      </c>
      <c r="H25" s="27" t="s">
        <v>38</v>
      </c>
      <c r="I25" s="27" t="s">
        <v>18</v>
      </c>
      <c r="J25" s="29">
        <v>1</v>
      </c>
      <c r="K25" s="30">
        <v>50182</v>
      </c>
      <c r="L25" s="31">
        <f>+PurchaseOrderReturnExportWithDetailRecordTable[[#This Row],[Số lượng]]*PurchaseOrderReturnExportWithDetailRecordTable[[#This Row],[Giá trả hàng]]</f>
        <v>50182</v>
      </c>
    </row>
    <row r="27" spans="1:13" x14ac:dyDescent="0.25">
      <c r="B27" s="40"/>
      <c r="C27" t="s">
        <v>159</v>
      </c>
    </row>
    <row r="28" spans="1:13" x14ac:dyDescent="0.25">
      <c r="B28" s="38"/>
      <c r="C28" t="s">
        <v>160</v>
      </c>
    </row>
  </sheetData>
  <autoFilter ref="A1:L1" xr:uid="{03B23757-10CA-424E-9130-89D43CE56B97}">
    <sortState xmlns:xlrd2="http://schemas.microsoft.com/office/spreadsheetml/2017/richdata2" ref="A2:L25">
      <sortCondition descending="1" ref="C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95E7-A7B0-4357-8863-54810F619DAB}">
  <dimension ref="A2:M35"/>
  <sheetViews>
    <sheetView workbookViewId="0">
      <selection activeCell="L21" sqref="L21"/>
    </sheetView>
  </sheetViews>
  <sheetFormatPr defaultRowHeight="15" x14ac:dyDescent="0.25"/>
  <cols>
    <col min="1" max="1" width="21.5703125" customWidth="1"/>
    <col min="2" max="2" width="19.7109375" customWidth="1"/>
    <col min="3" max="3" width="18.28515625" customWidth="1"/>
    <col min="4" max="4" width="14.140625" customWidth="1"/>
    <col min="5" max="5" width="45.42578125" customWidth="1"/>
    <col min="6" max="6" width="16.140625" customWidth="1"/>
    <col min="7" max="7" width="14.7109375" customWidth="1"/>
    <col min="8" max="8" width="45.5703125" customWidth="1"/>
    <col min="9" max="9" width="9.7109375" customWidth="1"/>
    <col min="10" max="10" width="9" customWidth="1"/>
    <col min="11" max="11" width="16.28515625" customWidth="1"/>
    <col min="12" max="12" width="18.7109375" customWidth="1"/>
  </cols>
  <sheetData>
    <row r="2" spans="1:13" x14ac:dyDescent="0.25">
      <c r="A2" s="41" t="s">
        <v>0</v>
      </c>
      <c r="B2" s="42" t="s">
        <v>1</v>
      </c>
      <c r="C2" s="43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4" t="s">
        <v>157</v>
      </c>
      <c r="L2" s="45" t="s">
        <v>158</v>
      </c>
    </row>
    <row r="3" spans="1:13" x14ac:dyDescent="0.25">
      <c r="A3" s="26" t="s">
        <v>32</v>
      </c>
      <c r="B3" s="27" t="s">
        <v>155</v>
      </c>
      <c r="C3" s="28" t="s">
        <v>156</v>
      </c>
      <c r="D3" s="27" t="s">
        <v>13</v>
      </c>
      <c r="E3" s="27" t="s">
        <v>14</v>
      </c>
      <c r="F3" s="27" t="s">
        <v>49</v>
      </c>
      <c r="G3" s="27" t="s">
        <v>15</v>
      </c>
      <c r="H3" s="27" t="s">
        <v>50</v>
      </c>
      <c r="I3" s="27" t="s">
        <v>51</v>
      </c>
      <c r="J3" s="29">
        <v>2</v>
      </c>
      <c r="K3" s="30">
        <v>98351.28</v>
      </c>
      <c r="L3" s="31">
        <f>+K3*J3</f>
        <v>196702.56</v>
      </c>
    </row>
    <row r="4" spans="1:13" x14ac:dyDescent="0.25">
      <c r="A4" s="32" t="s">
        <v>32</v>
      </c>
      <c r="B4" s="33" t="s">
        <v>155</v>
      </c>
      <c r="C4" s="34" t="s">
        <v>156</v>
      </c>
      <c r="D4" s="33" t="s">
        <v>13</v>
      </c>
      <c r="E4" s="33" t="s">
        <v>14</v>
      </c>
      <c r="F4" s="33" t="s">
        <v>69</v>
      </c>
      <c r="G4" s="33" t="s">
        <v>148</v>
      </c>
      <c r="H4" s="33" t="s">
        <v>70</v>
      </c>
      <c r="I4" s="33" t="s">
        <v>67</v>
      </c>
      <c r="J4" s="35">
        <v>2</v>
      </c>
      <c r="K4" s="36">
        <v>48184.2</v>
      </c>
      <c r="L4" s="31">
        <f t="shared" ref="L4:L32" si="0">+K4*J4</f>
        <v>96368.4</v>
      </c>
    </row>
    <row r="5" spans="1:13" x14ac:dyDescent="0.25">
      <c r="A5" s="26" t="s">
        <v>32</v>
      </c>
      <c r="B5" s="27" t="s">
        <v>155</v>
      </c>
      <c r="C5" s="28" t="s">
        <v>156</v>
      </c>
      <c r="D5" s="27" t="s">
        <v>13</v>
      </c>
      <c r="E5" s="27" t="s">
        <v>14</v>
      </c>
      <c r="F5" s="27" t="s">
        <v>65</v>
      </c>
      <c r="G5" s="27" t="s">
        <v>64</v>
      </c>
      <c r="H5" s="27" t="s">
        <v>66</v>
      </c>
      <c r="I5" s="27" t="s">
        <v>67</v>
      </c>
      <c r="J5" s="29">
        <v>1</v>
      </c>
      <c r="K5" s="30">
        <v>55774.44</v>
      </c>
      <c r="L5" s="31">
        <f t="shared" si="0"/>
        <v>55774.44</v>
      </c>
    </row>
    <row r="6" spans="1:13" x14ac:dyDescent="0.25">
      <c r="A6" s="14" t="s">
        <v>32</v>
      </c>
      <c r="B6" s="15" t="s">
        <v>153</v>
      </c>
      <c r="C6" s="16" t="s">
        <v>154</v>
      </c>
      <c r="D6" s="15" t="s">
        <v>13</v>
      </c>
      <c r="E6" s="15" t="s">
        <v>14</v>
      </c>
      <c r="F6" s="15" t="s">
        <v>19</v>
      </c>
      <c r="G6" s="15" t="s">
        <v>15</v>
      </c>
      <c r="H6" s="15" t="s">
        <v>20</v>
      </c>
      <c r="I6" s="15" t="s">
        <v>18</v>
      </c>
      <c r="J6" s="17">
        <v>2</v>
      </c>
      <c r="K6" s="18">
        <v>61050</v>
      </c>
      <c r="L6" s="25">
        <f t="shared" si="0"/>
        <v>122100</v>
      </c>
      <c r="M6" t="s">
        <v>162</v>
      </c>
    </row>
    <row r="7" spans="1:13" x14ac:dyDescent="0.25">
      <c r="A7" s="32" t="s">
        <v>32</v>
      </c>
      <c r="B7" s="33" t="s">
        <v>151</v>
      </c>
      <c r="C7" s="34" t="s">
        <v>152</v>
      </c>
      <c r="D7" s="33" t="s">
        <v>13</v>
      </c>
      <c r="E7" s="33" t="s">
        <v>14</v>
      </c>
      <c r="F7" s="33" t="s">
        <v>58</v>
      </c>
      <c r="G7" s="33" t="s">
        <v>15</v>
      </c>
      <c r="H7" s="33" t="s">
        <v>59</v>
      </c>
      <c r="I7" s="33" t="s">
        <v>51</v>
      </c>
      <c r="J7" s="35">
        <v>3</v>
      </c>
      <c r="K7" s="36">
        <v>90750</v>
      </c>
      <c r="L7" s="31">
        <f t="shared" si="0"/>
        <v>272250</v>
      </c>
    </row>
    <row r="8" spans="1:13" x14ac:dyDescent="0.25">
      <c r="A8" s="26" t="s">
        <v>32</v>
      </c>
      <c r="B8" s="27" t="s">
        <v>151</v>
      </c>
      <c r="C8" s="28" t="s">
        <v>152</v>
      </c>
      <c r="D8" s="27" t="s">
        <v>13</v>
      </c>
      <c r="E8" s="27" t="s">
        <v>14</v>
      </c>
      <c r="F8" s="27" t="s">
        <v>49</v>
      </c>
      <c r="G8" s="27" t="s">
        <v>15</v>
      </c>
      <c r="H8" s="27" t="s">
        <v>50</v>
      </c>
      <c r="I8" s="27" t="s">
        <v>51</v>
      </c>
      <c r="J8" s="29">
        <v>1</v>
      </c>
      <c r="K8" s="30">
        <v>105400</v>
      </c>
      <c r="L8" s="31">
        <f t="shared" si="0"/>
        <v>105400</v>
      </c>
    </row>
    <row r="9" spans="1:13" x14ac:dyDescent="0.25">
      <c r="A9" s="32" t="s">
        <v>32</v>
      </c>
      <c r="B9" s="33" t="s">
        <v>151</v>
      </c>
      <c r="C9" s="34" t="s">
        <v>152</v>
      </c>
      <c r="D9" s="33" t="s">
        <v>13</v>
      </c>
      <c r="E9" s="33" t="s">
        <v>14</v>
      </c>
      <c r="F9" s="33" t="s">
        <v>65</v>
      </c>
      <c r="G9" s="33" t="s">
        <v>64</v>
      </c>
      <c r="H9" s="33" t="s">
        <v>66</v>
      </c>
      <c r="I9" s="33" t="s">
        <v>67</v>
      </c>
      <c r="J9" s="35">
        <v>1</v>
      </c>
      <c r="K9" s="36">
        <v>52448</v>
      </c>
      <c r="L9" s="31">
        <f t="shared" si="0"/>
        <v>52448</v>
      </c>
    </row>
    <row r="10" spans="1:13" x14ac:dyDescent="0.25">
      <c r="A10" s="26" t="s">
        <v>32</v>
      </c>
      <c r="B10" s="27" t="s">
        <v>151</v>
      </c>
      <c r="C10" s="28" t="s">
        <v>152</v>
      </c>
      <c r="D10" s="27" t="s">
        <v>13</v>
      </c>
      <c r="E10" s="27" t="s">
        <v>14</v>
      </c>
      <c r="F10" s="27" t="s">
        <v>69</v>
      </c>
      <c r="G10" s="27" t="s">
        <v>148</v>
      </c>
      <c r="H10" s="27" t="s">
        <v>70</v>
      </c>
      <c r="I10" s="27" t="s">
        <v>67</v>
      </c>
      <c r="J10" s="29">
        <v>1</v>
      </c>
      <c r="K10" s="30">
        <v>51638</v>
      </c>
      <c r="L10" s="31">
        <f t="shared" si="0"/>
        <v>51638</v>
      </c>
    </row>
    <row r="11" spans="1:13" x14ac:dyDescent="0.25">
      <c r="A11" s="20" t="s">
        <v>32</v>
      </c>
      <c r="B11" s="21" t="s">
        <v>149</v>
      </c>
      <c r="C11" s="22" t="s">
        <v>150</v>
      </c>
      <c r="D11" s="21" t="s">
        <v>13</v>
      </c>
      <c r="E11" s="21" t="s">
        <v>14</v>
      </c>
      <c r="F11" s="21" t="s">
        <v>24</v>
      </c>
      <c r="G11" s="21" t="s">
        <v>15</v>
      </c>
      <c r="H11" s="21" t="s">
        <v>25</v>
      </c>
      <c r="I11" s="21" t="s">
        <v>18</v>
      </c>
      <c r="J11" s="23">
        <v>1</v>
      </c>
      <c r="K11" s="24">
        <v>111058</v>
      </c>
      <c r="L11" s="25">
        <f t="shared" si="0"/>
        <v>111058</v>
      </c>
      <c r="M11" t="s">
        <v>162</v>
      </c>
    </row>
    <row r="12" spans="1:13" x14ac:dyDescent="0.25">
      <c r="A12" s="26" t="s">
        <v>32</v>
      </c>
      <c r="B12" s="27" t="s">
        <v>142</v>
      </c>
      <c r="C12" s="28" t="s">
        <v>143</v>
      </c>
      <c r="D12" s="27" t="s">
        <v>13</v>
      </c>
      <c r="E12" s="27" t="s">
        <v>14</v>
      </c>
      <c r="F12" s="27" t="s">
        <v>35</v>
      </c>
      <c r="G12" s="27" t="s">
        <v>15</v>
      </c>
      <c r="H12" s="27" t="s">
        <v>36</v>
      </c>
      <c r="I12" s="27" t="s">
        <v>18</v>
      </c>
      <c r="J12" s="29">
        <v>1</v>
      </c>
      <c r="K12" s="30">
        <v>87787</v>
      </c>
      <c r="L12" s="31">
        <f t="shared" si="0"/>
        <v>87787</v>
      </c>
    </row>
    <row r="13" spans="1:13" x14ac:dyDescent="0.25">
      <c r="A13" s="32" t="s">
        <v>32</v>
      </c>
      <c r="B13" s="33" t="s">
        <v>142</v>
      </c>
      <c r="C13" s="34" t="s">
        <v>143</v>
      </c>
      <c r="D13" s="33" t="s">
        <v>13</v>
      </c>
      <c r="E13" s="33" t="s">
        <v>14</v>
      </c>
      <c r="F13" s="33" t="s">
        <v>16</v>
      </c>
      <c r="G13" s="33" t="s">
        <v>15</v>
      </c>
      <c r="H13" s="33" t="s">
        <v>17</v>
      </c>
      <c r="I13" s="33" t="s">
        <v>18</v>
      </c>
      <c r="J13" s="35">
        <v>1</v>
      </c>
      <c r="K13" s="36">
        <v>74250</v>
      </c>
      <c r="L13" s="31">
        <f t="shared" si="0"/>
        <v>74250</v>
      </c>
    </row>
    <row r="14" spans="1:13" x14ac:dyDescent="0.25">
      <c r="A14" s="26" t="s">
        <v>32</v>
      </c>
      <c r="B14" s="27" t="s">
        <v>144</v>
      </c>
      <c r="C14" s="28" t="s">
        <v>145</v>
      </c>
      <c r="D14" s="27" t="s">
        <v>13</v>
      </c>
      <c r="E14" s="27" t="s">
        <v>14</v>
      </c>
      <c r="F14" s="27" t="s">
        <v>49</v>
      </c>
      <c r="G14" s="27" t="s">
        <v>15</v>
      </c>
      <c r="H14" s="27" t="s">
        <v>50</v>
      </c>
      <c r="I14" s="27" t="s">
        <v>51</v>
      </c>
      <c r="J14" s="29">
        <v>2</v>
      </c>
      <c r="K14" s="30">
        <v>105400</v>
      </c>
      <c r="L14" s="31">
        <f t="shared" si="0"/>
        <v>210800</v>
      </c>
    </row>
    <row r="15" spans="1:13" x14ac:dyDescent="0.25">
      <c r="A15" s="32" t="s">
        <v>32</v>
      </c>
      <c r="B15" s="33" t="s">
        <v>144</v>
      </c>
      <c r="C15" s="34" t="s">
        <v>145</v>
      </c>
      <c r="D15" s="33" t="s">
        <v>13</v>
      </c>
      <c r="E15" s="33" t="s">
        <v>14</v>
      </c>
      <c r="F15" s="33" t="s">
        <v>24</v>
      </c>
      <c r="G15" s="33" t="s">
        <v>15</v>
      </c>
      <c r="H15" s="33" t="s">
        <v>25</v>
      </c>
      <c r="I15" s="33" t="s">
        <v>18</v>
      </c>
      <c r="J15" s="35">
        <v>1</v>
      </c>
      <c r="K15" s="36">
        <v>111058</v>
      </c>
      <c r="L15" s="31">
        <f t="shared" si="0"/>
        <v>111058</v>
      </c>
    </row>
    <row r="16" spans="1:13" x14ac:dyDescent="0.25">
      <c r="A16" s="26" t="s">
        <v>32</v>
      </c>
      <c r="B16" s="27" t="s">
        <v>144</v>
      </c>
      <c r="C16" s="28" t="s">
        <v>145</v>
      </c>
      <c r="D16" s="27" t="s">
        <v>13</v>
      </c>
      <c r="E16" s="27" t="s">
        <v>14</v>
      </c>
      <c r="F16" s="27" t="s">
        <v>58</v>
      </c>
      <c r="G16" s="27" t="s">
        <v>15</v>
      </c>
      <c r="H16" s="27" t="s">
        <v>59</v>
      </c>
      <c r="I16" s="27" t="s">
        <v>51</v>
      </c>
      <c r="J16" s="29">
        <v>1</v>
      </c>
      <c r="K16" s="30">
        <v>90750</v>
      </c>
      <c r="L16" s="31">
        <f t="shared" si="0"/>
        <v>90750</v>
      </c>
    </row>
    <row r="17" spans="1:13" x14ac:dyDescent="0.25">
      <c r="A17" s="32" t="s">
        <v>32</v>
      </c>
      <c r="B17" s="33" t="s">
        <v>146</v>
      </c>
      <c r="C17" s="34" t="s">
        <v>147</v>
      </c>
      <c r="D17" s="33" t="s">
        <v>13</v>
      </c>
      <c r="E17" s="33" t="s">
        <v>14</v>
      </c>
      <c r="F17" s="33" t="s">
        <v>69</v>
      </c>
      <c r="G17" s="33" t="s">
        <v>148</v>
      </c>
      <c r="H17" s="33" t="s">
        <v>70</v>
      </c>
      <c r="I17" s="33" t="s">
        <v>67</v>
      </c>
      <c r="J17" s="35">
        <v>2</v>
      </c>
      <c r="K17" s="36">
        <v>51638</v>
      </c>
      <c r="L17" s="31">
        <f t="shared" si="0"/>
        <v>103276</v>
      </c>
    </row>
    <row r="18" spans="1:13" x14ac:dyDescent="0.25">
      <c r="A18" s="26" t="s">
        <v>32</v>
      </c>
      <c r="B18" s="27" t="s">
        <v>146</v>
      </c>
      <c r="C18" s="28" t="s">
        <v>147</v>
      </c>
      <c r="D18" s="27" t="s">
        <v>13</v>
      </c>
      <c r="E18" s="27" t="s">
        <v>14</v>
      </c>
      <c r="F18" s="27" t="s">
        <v>35</v>
      </c>
      <c r="G18" s="27" t="s">
        <v>15</v>
      </c>
      <c r="H18" s="27" t="s">
        <v>36</v>
      </c>
      <c r="I18" s="27" t="s">
        <v>18</v>
      </c>
      <c r="J18" s="29">
        <v>1</v>
      </c>
      <c r="K18" s="30">
        <v>87787</v>
      </c>
      <c r="L18" s="31">
        <f t="shared" si="0"/>
        <v>87787</v>
      </c>
    </row>
    <row r="19" spans="1:13" x14ac:dyDescent="0.25">
      <c r="A19" s="32" t="s">
        <v>32</v>
      </c>
      <c r="B19" s="33" t="s">
        <v>146</v>
      </c>
      <c r="C19" s="34" t="s">
        <v>147</v>
      </c>
      <c r="D19" s="33" t="s">
        <v>13</v>
      </c>
      <c r="E19" s="33" t="s">
        <v>14</v>
      </c>
      <c r="F19" s="33" t="s">
        <v>37</v>
      </c>
      <c r="G19" s="33" t="s">
        <v>15</v>
      </c>
      <c r="H19" s="33" t="s">
        <v>38</v>
      </c>
      <c r="I19" s="33" t="s">
        <v>18</v>
      </c>
      <c r="J19" s="35">
        <v>1</v>
      </c>
      <c r="K19" s="36">
        <v>50182</v>
      </c>
      <c r="L19" s="31">
        <f t="shared" si="0"/>
        <v>50182</v>
      </c>
    </row>
    <row r="20" spans="1:13" x14ac:dyDescent="0.25">
      <c r="A20" s="32" t="s">
        <v>32</v>
      </c>
      <c r="B20" s="33" t="s">
        <v>140</v>
      </c>
      <c r="C20" s="34" t="s">
        <v>141</v>
      </c>
      <c r="D20" s="33" t="s">
        <v>13</v>
      </c>
      <c r="E20" s="33" t="s">
        <v>14</v>
      </c>
      <c r="F20" s="33" t="s">
        <v>79</v>
      </c>
      <c r="G20" s="33" t="s">
        <v>15</v>
      </c>
      <c r="H20" s="33" t="s">
        <v>80</v>
      </c>
      <c r="I20" s="33" t="s">
        <v>18</v>
      </c>
      <c r="J20" s="35">
        <v>2</v>
      </c>
      <c r="K20" s="36">
        <v>59400</v>
      </c>
      <c r="L20" s="31">
        <f t="shared" si="0"/>
        <v>118800</v>
      </c>
    </row>
    <row r="21" spans="1:13" x14ac:dyDescent="0.25">
      <c r="A21" s="26" t="s">
        <v>32</v>
      </c>
      <c r="B21" s="27" t="s">
        <v>140</v>
      </c>
      <c r="C21" s="28" t="s">
        <v>141</v>
      </c>
      <c r="D21" s="27" t="s">
        <v>13</v>
      </c>
      <c r="E21" s="27" t="s">
        <v>14</v>
      </c>
      <c r="F21" s="27" t="s">
        <v>19</v>
      </c>
      <c r="G21" s="27" t="s">
        <v>15</v>
      </c>
      <c r="H21" s="27" t="s">
        <v>20</v>
      </c>
      <c r="I21" s="27" t="s">
        <v>18</v>
      </c>
      <c r="J21" s="29">
        <v>1</v>
      </c>
      <c r="K21" s="30">
        <v>61050</v>
      </c>
      <c r="L21" s="31">
        <f t="shared" si="0"/>
        <v>61050</v>
      </c>
    </row>
    <row r="22" spans="1:13" x14ac:dyDescent="0.25">
      <c r="A22" s="32" t="s">
        <v>32</v>
      </c>
      <c r="B22" s="33" t="s">
        <v>138</v>
      </c>
      <c r="C22" s="34" t="s">
        <v>139</v>
      </c>
      <c r="D22" s="33" t="s">
        <v>13</v>
      </c>
      <c r="E22" s="33" t="s">
        <v>14</v>
      </c>
      <c r="F22" s="33" t="s">
        <v>49</v>
      </c>
      <c r="G22" s="33" t="s">
        <v>15</v>
      </c>
      <c r="H22" s="33" t="s">
        <v>50</v>
      </c>
      <c r="I22" s="33" t="s">
        <v>51</v>
      </c>
      <c r="J22" s="35">
        <v>2</v>
      </c>
      <c r="K22" s="36">
        <v>105400</v>
      </c>
      <c r="L22" s="31">
        <f t="shared" si="0"/>
        <v>210800</v>
      </c>
    </row>
    <row r="23" spans="1:13" x14ac:dyDescent="0.25">
      <c r="A23" s="32" t="s">
        <v>32</v>
      </c>
      <c r="B23" s="33" t="s">
        <v>60</v>
      </c>
      <c r="C23" s="34" t="s">
        <v>61</v>
      </c>
      <c r="D23" s="33" t="s">
        <v>13</v>
      </c>
      <c r="E23" s="33" t="s">
        <v>14</v>
      </c>
      <c r="F23" s="33" t="s">
        <v>58</v>
      </c>
      <c r="G23" s="33" t="s">
        <v>15</v>
      </c>
      <c r="H23" s="33" t="s">
        <v>59</v>
      </c>
      <c r="I23" s="33" t="s">
        <v>51</v>
      </c>
      <c r="J23" s="35">
        <v>2</v>
      </c>
      <c r="K23" s="36">
        <v>97901.1</v>
      </c>
      <c r="L23" s="31">
        <f t="shared" si="0"/>
        <v>195802.2</v>
      </c>
    </row>
    <row r="24" spans="1:13" x14ac:dyDescent="0.25">
      <c r="A24" s="26" t="s">
        <v>32</v>
      </c>
      <c r="B24" s="27" t="s">
        <v>60</v>
      </c>
      <c r="C24" s="28" t="s">
        <v>61</v>
      </c>
      <c r="D24" s="27" t="s">
        <v>13</v>
      </c>
      <c r="E24" s="27" t="s">
        <v>14</v>
      </c>
      <c r="F24" s="27" t="s">
        <v>19</v>
      </c>
      <c r="G24" s="27" t="s">
        <v>15</v>
      </c>
      <c r="H24" s="27" t="s">
        <v>20</v>
      </c>
      <c r="I24" s="27" t="s">
        <v>18</v>
      </c>
      <c r="J24" s="29">
        <v>3</v>
      </c>
      <c r="K24" s="30">
        <v>64328.63</v>
      </c>
      <c r="L24" s="31">
        <f t="shared" si="0"/>
        <v>192985.88999999998</v>
      </c>
    </row>
    <row r="25" spans="1:13" x14ac:dyDescent="0.25">
      <c r="A25" s="32" t="s">
        <v>32</v>
      </c>
      <c r="B25" s="33" t="s">
        <v>60</v>
      </c>
      <c r="C25" s="34" t="s">
        <v>61</v>
      </c>
      <c r="D25" s="33" t="s">
        <v>13</v>
      </c>
      <c r="E25" s="33" t="s">
        <v>14</v>
      </c>
      <c r="F25" s="33" t="s">
        <v>41</v>
      </c>
      <c r="G25" s="33" t="s">
        <v>15</v>
      </c>
      <c r="H25" s="33" t="s">
        <v>42</v>
      </c>
      <c r="I25" s="33" t="s">
        <v>18</v>
      </c>
      <c r="J25" s="35">
        <v>3</v>
      </c>
      <c r="K25" s="36">
        <v>56747.46</v>
      </c>
      <c r="L25" s="31">
        <f t="shared" si="0"/>
        <v>170242.38</v>
      </c>
    </row>
    <row r="26" spans="1:13" x14ac:dyDescent="0.25">
      <c r="A26" s="26" t="s">
        <v>32</v>
      </c>
      <c r="B26" s="27" t="s">
        <v>60</v>
      </c>
      <c r="C26" s="28" t="s">
        <v>61</v>
      </c>
      <c r="D26" s="27" t="s">
        <v>13</v>
      </c>
      <c r="E26" s="27" t="s">
        <v>14</v>
      </c>
      <c r="F26" s="27" t="s">
        <v>49</v>
      </c>
      <c r="G26" s="27" t="s">
        <v>15</v>
      </c>
      <c r="H26" s="27" t="s">
        <v>50</v>
      </c>
      <c r="I26" s="27" t="s">
        <v>51</v>
      </c>
      <c r="J26" s="29">
        <v>1</v>
      </c>
      <c r="K26" s="30">
        <v>111302.43</v>
      </c>
      <c r="L26" s="31">
        <f t="shared" si="0"/>
        <v>111302.43</v>
      </c>
    </row>
    <row r="27" spans="1:13" x14ac:dyDescent="0.25">
      <c r="A27" s="32" t="s">
        <v>32</v>
      </c>
      <c r="B27" s="33" t="s">
        <v>60</v>
      </c>
      <c r="C27" s="34" t="s">
        <v>61</v>
      </c>
      <c r="D27" s="33" t="s">
        <v>13</v>
      </c>
      <c r="E27" s="33" t="s">
        <v>14</v>
      </c>
      <c r="F27" s="33" t="s">
        <v>16</v>
      </c>
      <c r="G27" s="33" t="s">
        <v>15</v>
      </c>
      <c r="H27" s="33" t="s">
        <v>17</v>
      </c>
      <c r="I27" s="33" t="s">
        <v>18</v>
      </c>
      <c r="J27" s="35">
        <v>1</v>
      </c>
      <c r="K27" s="36">
        <v>78408.009999999995</v>
      </c>
      <c r="L27" s="31">
        <f t="shared" si="0"/>
        <v>78408.009999999995</v>
      </c>
    </row>
    <row r="28" spans="1:13" x14ac:dyDescent="0.25">
      <c r="A28" s="26" t="s">
        <v>32</v>
      </c>
      <c r="B28" s="27" t="s">
        <v>60</v>
      </c>
      <c r="C28" s="28" t="s">
        <v>61</v>
      </c>
      <c r="D28" s="27" t="s">
        <v>13</v>
      </c>
      <c r="E28" s="27" t="s">
        <v>14</v>
      </c>
      <c r="F28" s="27" t="s">
        <v>37</v>
      </c>
      <c r="G28" s="27" t="s">
        <v>15</v>
      </c>
      <c r="H28" s="27" t="s">
        <v>38</v>
      </c>
      <c r="I28" s="27" t="s">
        <v>18</v>
      </c>
      <c r="J28" s="29">
        <v>1</v>
      </c>
      <c r="K28" s="30">
        <v>52730.14</v>
      </c>
      <c r="L28" s="31">
        <f t="shared" si="0"/>
        <v>52730.14</v>
      </c>
    </row>
    <row r="29" spans="1:13" x14ac:dyDescent="0.25">
      <c r="A29" s="32" t="s">
        <v>32</v>
      </c>
      <c r="B29" s="33" t="s">
        <v>60</v>
      </c>
      <c r="C29" s="34" t="s">
        <v>61</v>
      </c>
      <c r="D29" s="33" t="s">
        <v>13</v>
      </c>
      <c r="E29" s="33" t="s">
        <v>14</v>
      </c>
      <c r="F29" s="33" t="s">
        <v>54</v>
      </c>
      <c r="G29" s="33"/>
      <c r="H29" s="33" t="s">
        <v>55</v>
      </c>
      <c r="I29" s="33" t="s">
        <v>18</v>
      </c>
      <c r="J29" s="35">
        <v>1</v>
      </c>
      <c r="K29" s="36">
        <v>48076.26</v>
      </c>
      <c r="L29" s="31">
        <f t="shared" si="0"/>
        <v>48076.26</v>
      </c>
    </row>
    <row r="30" spans="1:13" x14ac:dyDescent="0.25">
      <c r="A30" s="52" t="s">
        <v>32</v>
      </c>
      <c r="B30" s="53" t="s">
        <v>33</v>
      </c>
      <c r="C30" s="54" t="s">
        <v>34</v>
      </c>
      <c r="D30" s="53" t="s">
        <v>13</v>
      </c>
      <c r="E30" s="53" t="s">
        <v>14</v>
      </c>
      <c r="F30" s="53" t="s">
        <v>35</v>
      </c>
      <c r="G30" s="53" t="s">
        <v>15</v>
      </c>
      <c r="H30" s="53" t="s">
        <v>36</v>
      </c>
      <c r="I30" s="53" t="s">
        <v>18</v>
      </c>
      <c r="J30" s="55">
        <v>2</v>
      </c>
      <c r="K30" s="56">
        <v>80095</v>
      </c>
      <c r="L30" s="51">
        <f t="shared" si="0"/>
        <v>160190</v>
      </c>
      <c r="M30" t="s">
        <v>162</v>
      </c>
    </row>
    <row r="31" spans="1:13" x14ac:dyDescent="0.25">
      <c r="A31" s="46" t="s">
        <v>32</v>
      </c>
      <c r="B31" s="47" t="s">
        <v>33</v>
      </c>
      <c r="C31" s="48" t="s">
        <v>34</v>
      </c>
      <c r="D31" s="47" t="s">
        <v>13</v>
      </c>
      <c r="E31" s="47" t="s">
        <v>14</v>
      </c>
      <c r="F31" s="47" t="s">
        <v>37</v>
      </c>
      <c r="G31" s="47" t="s">
        <v>15</v>
      </c>
      <c r="H31" s="47" t="s">
        <v>38</v>
      </c>
      <c r="I31" s="47" t="s">
        <v>18</v>
      </c>
      <c r="J31" s="49">
        <v>1</v>
      </c>
      <c r="K31" s="50">
        <v>52993</v>
      </c>
      <c r="L31" s="51">
        <f t="shared" si="0"/>
        <v>52993</v>
      </c>
      <c r="M31" t="s">
        <v>162</v>
      </c>
    </row>
    <row r="32" spans="1:13" x14ac:dyDescent="0.25">
      <c r="A32" s="46" t="s">
        <v>32</v>
      </c>
      <c r="B32" s="47" t="s">
        <v>45</v>
      </c>
      <c r="C32" s="48" t="s">
        <v>46</v>
      </c>
      <c r="D32" s="47" t="s">
        <v>13</v>
      </c>
      <c r="E32" s="47" t="s">
        <v>14</v>
      </c>
      <c r="F32" s="47" t="s">
        <v>24</v>
      </c>
      <c r="G32" s="47" t="s">
        <v>15</v>
      </c>
      <c r="H32" s="47" t="s">
        <v>25</v>
      </c>
      <c r="I32" s="47" t="s">
        <v>18</v>
      </c>
      <c r="J32" s="49">
        <v>7</v>
      </c>
      <c r="K32" s="50">
        <v>117277.27</v>
      </c>
      <c r="L32" s="51">
        <f t="shared" si="0"/>
        <v>820940.89</v>
      </c>
      <c r="M32" t="s">
        <v>161</v>
      </c>
    </row>
    <row r="34" spans="2:3" x14ac:dyDescent="0.25">
      <c r="B34" s="40"/>
      <c r="C34" t="s">
        <v>159</v>
      </c>
    </row>
    <row r="35" spans="2:3" x14ac:dyDescent="0.25">
      <c r="B35" s="38"/>
      <c r="C35" t="s">
        <v>160</v>
      </c>
    </row>
  </sheetData>
  <autoFilter ref="A2:L2" xr:uid="{3F7095E7-A7B0-4357-8863-54810F619DA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3657-397C-499F-9C35-11389FA61776}">
  <dimension ref="A4:M44"/>
  <sheetViews>
    <sheetView workbookViewId="0">
      <selection activeCell="M24" activeCellId="1" sqref="M23 M24"/>
    </sheetView>
  </sheetViews>
  <sheetFormatPr defaultRowHeight="15" x14ac:dyDescent="0.25"/>
  <cols>
    <col min="1" max="1" width="33.28515625" customWidth="1"/>
    <col min="2" max="2" width="15.140625" customWidth="1"/>
    <col min="3" max="3" width="21.28515625" customWidth="1"/>
    <col min="4" max="4" width="10.42578125" customWidth="1"/>
    <col min="5" max="5" width="46.85546875" customWidth="1"/>
    <col min="6" max="6" width="16.5703125" customWidth="1"/>
    <col min="7" max="7" width="15.7109375" customWidth="1"/>
    <col min="8" max="8" width="41.85546875" customWidth="1"/>
    <col min="10" max="10" width="5" customWidth="1"/>
    <col min="11" max="12" width="12.28515625" customWidth="1"/>
  </cols>
  <sheetData>
    <row r="4" spans="1:13" x14ac:dyDescent="0.25">
      <c r="A4" s="9" t="s">
        <v>0</v>
      </c>
      <c r="B4" s="10" t="s">
        <v>1</v>
      </c>
      <c r="C4" s="11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2" t="s">
        <v>157</v>
      </c>
      <c r="L4" s="13" t="s">
        <v>158</v>
      </c>
    </row>
    <row r="5" spans="1:13" s="5" customFormat="1" x14ac:dyDescent="0.25">
      <c r="A5" s="61" t="s">
        <v>21</v>
      </c>
      <c r="B5" s="61" t="s">
        <v>113</v>
      </c>
      <c r="C5" s="62" t="s">
        <v>114</v>
      </c>
      <c r="D5" s="61" t="s">
        <v>13</v>
      </c>
      <c r="E5" s="61" t="s">
        <v>14</v>
      </c>
      <c r="F5" s="61" t="s">
        <v>49</v>
      </c>
      <c r="G5" s="61" t="s">
        <v>15</v>
      </c>
      <c r="H5" s="61" t="s">
        <v>50</v>
      </c>
      <c r="I5" s="61" t="s">
        <v>51</v>
      </c>
      <c r="J5" s="63">
        <v>5</v>
      </c>
      <c r="K5" s="64">
        <v>98351.28</v>
      </c>
      <c r="L5" s="64">
        <f>+K5*J5</f>
        <v>491756.4</v>
      </c>
    </row>
    <row r="6" spans="1:13" s="5" customFormat="1" x14ac:dyDescent="0.25">
      <c r="A6" s="61" t="s">
        <v>21</v>
      </c>
      <c r="B6" s="61" t="s">
        <v>113</v>
      </c>
      <c r="C6" s="62" t="s">
        <v>114</v>
      </c>
      <c r="D6" s="61" t="s">
        <v>13</v>
      </c>
      <c r="E6" s="61" t="s">
        <v>14</v>
      </c>
      <c r="F6" s="61" t="s">
        <v>19</v>
      </c>
      <c r="G6" s="61" t="s">
        <v>15</v>
      </c>
      <c r="H6" s="61" t="s">
        <v>20</v>
      </c>
      <c r="I6" s="61" t="s">
        <v>18</v>
      </c>
      <c r="J6" s="63">
        <v>1</v>
      </c>
      <c r="K6" s="64">
        <v>56966.76</v>
      </c>
      <c r="L6" s="64">
        <f t="shared" ref="L6:L40" si="0">+K6*J6</f>
        <v>56966.76</v>
      </c>
    </row>
    <row r="7" spans="1:13" s="5" customFormat="1" x14ac:dyDescent="0.25">
      <c r="A7" s="61" t="s">
        <v>21</v>
      </c>
      <c r="B7" s="61" t="s">
        <v>113</v>
      </c>
      <c r="C7" s="62" t="s">
        <v>114</v>
      </c>
      <c r="D7" s="61" t="s">
        <v>13</v>
      </c>
      <c r="E7" s="61" t="s">
        <v>14</v>
      </c>
      <c r="F7" s="61" t="s">
        <v>64</v>
      </c>
      <c r="G7" s="61" t="s">
        <v>65</v>
      </c>
      <c r="H7" s="61" t="s">
        <v>66</v>
      </c>
      <c r="I7" s="61" t="s">
        <v>67</v>
      </c>
      <c r="J7" s="63">
        <v>1</v>
      </c>
      <c r="K7" s="64">
        <v>48940.2</v>
      </c>
      <c r="L7" s="64">
        <f t="shared" si="0"/>
        <v>48940.2</v>
      </c>
    </row>
    <row r="8" spans="1:13" s="5" customFormat="1" x14ac:dyDescent="0.25">
      <c r="A8" s="57" t="s">
        <v>21</v>
      </c>
      <c r="B8" s="57" t="s">
        <v>109</v>
      </c>
      <c r="C8" s="58" t="s">
        <v>110</v>
      </c>
      <c r="D8" s="57" t="s">
        <v>13</v>
      </c>
      <c r="E8" s="57" t="s">
        <v>14</v>
      </c>
      <c r="F8" s="57" t="s">
        <v>24</v>
      </c>
      <c r="G8" s="57" t="s">
        <v>15</v>
      </c>
      <c r="H8" s="57" t="s">
        <v>25</v>
      </c>
      <c r="I8" s="57" t="s">
        <v>18</v>
      </c>
      <c r="J8" s="59">
        <v>1</v>
      </c>
      <c r="K8" s="60">
        <v>115144.93</v>
      </c>
      <c r="L8" s="60">
        <f t="shared" si="0"/>
        <v>115144.93</v>
      </c>
      <c r="M8" s="5" t="s">
        <v>163</v>
      </c>
    </row>
    <row r="9" spans="1:13" s="5" customFormat="1" x14ac:dyDescent="0.25">
      <c r="A9" s="57" t="s">
        <v>21</v>
      </c>
      <c r="B9" s="57" t="s">
        <v>109</v>
      </c>
      <c r="C9" s="58" t="s">
        <v>110</v>
      </c>
      <c r="D9" s="57" t="s">
        <v>13</v>
      </c>
      <c r="E9" s="57" t="s">
        <v>14</v>
      </c>
      <c r="F9" s="57" t="s">
        <v>68</v>
      </c>
      <c r="G9" s="57" t="s">
        <v>69</v>
      </c>
      <c r="H9" s="57" t="s">
        <v>70</v>
      </c>
      <c r="I9" s="57" t="s">
        <v>67</v>
      </c>
      <c r="J9" s="59">
        <v>1</v>
      </c>
      <c r="K9" s="60">
        <v>54378.080000000002</v>
      </c>
      <c r="L9" s="60">
        <f t="shared" si="0"/>
        <v>54378.080000000002</v>
      </c>
      <c r="M9" s="5" t="s">
        <v>163</v>
      </c>
    </row>
    <row r="10" spans="1:13" s="5" customFormat="1" x14ac:dyDescent="0.25">
      <c r="A10" s="61" t="s">
        <v>21</v>
      </c>
      <c r="B10" s="61" t="s">
        <v>107</v>
      </c>
      <c r="C10" s="62" t="s">
        <v>108</v>
      </c>
      <c r="D10" s="61" t="s">
        <v>13</v>
      </c>
      <c r="E10" s="61" t="s">
        <v>14</v>
      </c>
      <c r="F10" s="61" t="s">
        <v>79</v>
      </c>
      <c r="G10" s="61" t="s">
        <v>15</v>
      </c>
      <c r="H10" s="61" t="s">
        <v>80</v>
      </c>
      <c r="I10" s="61" t="s">
        <v>18</v>
      </c>
      <c r="J10" s="63">
        <v>1</v>
      </c>
      <c r="K10" s="64">
        <v>61585.919999999998</v>
      </c>
      <c r="L10" s="64">
        <f t="shared" si="0"/>
        <v>61585.919999999998</v>
      </c>
    </row>
    <row r="11" spans="1:13" s="5" customFormat="1" x14ac:dyDescent="0.25">
      <c r="A11" s="57" t="s">
        <v>21</v>
      </c>
      <c r="B11" s="57" t="s">
        <v>111</v>
      </c>
      <c r="C11" s="58" t="s">
        <v>112</v>
      </c>
      <c r="D11" s="57" t="s">
        <v>13</v>
      </c>
      <c r="E11" s="57" t="s">
        <v>14</v>
      </c>
      <c r="F11" s="57" t="s">
        <v>58</v>
      </c>
      <c r="G11" s="57" t="s">
        <v>15</v>
      </c>
      <c r="H11" s="57" t="s">
        <v>59</v>
      </c>
      <c r="I11" s="57" t="s">
        <v>51</v>
      </c>
      <c r="J11" s="59">
        <v>5</v>
      </c>
      <c r="K11" s="60">
        <v>94089.600000000006</v>
      </c>
      <c r="L11" s="60">
        <f t="shared" si="0"/>
        <v>470448</v>
      </c>
      <c r="M11" s="5" t="s">
        <v>163</v>
      </c>
    </row>
    <row r="12" spans="1:13" s="5" customFormat="1" x14ac:dyDescent="0.25">
      <c r="A12" s="57" t="s">
        <v>21</v>
      </c>
      <c r="B12" s="57" t="s">
        <v>101</v>
      </c>
      <c r="C12" s="58" t="s">
        <v>102</v>
      </c>
      <c r="D12" s="57" t="s">
        <v>13</v>
      </c>
      <c r="E12" s="57" t="s">
        <v>14</v>
      </c>
      <c r="F12" s="57" t="s">
        <v>28</v>
      </c>
      <c r="G12" s="57" t="s">
        <v>15</v>
      </c>
      <c r="H12" s="57" t="s">
        <v>29</v>
      </c>
      <c r="I12" s="57" t="s">
        <v>18</v>
      </c>
      <c r="J12" s="59">
        <v>3</v>
      </c>
      <c r="K12" s="60">
        <v>73560.960000000006</v>
      </c>
      <c r="L12" s="60">
        <f t="shared" si="0"/>
        <v>220682.88</v>
      </c>
      <c r="M12" s="5" t="s">
        <v>163</v>
      </c>
    </row>
    <row r="13" spans="1:13" s="5" customFormat="1" x14ac:dyDescent="0.25">
      <c r="A13" s="57" t="s">
        <v>21</v>
      </c>
      <c r="B13" s="57" t="s">
        <v>101</v>
      </c>
      <c r="C13" s="58" t="s">
        <v>102</v>
      </c>
      <c r="D13" s="57" t="s">
        <v>13</v>
      </c>
      <c r="E13" s="57" t="s">
        <v>14</v>
      </c>
      <c r="F13" s="57" t="s">
        <v>54</v>
      </c>
      <c r="G13" s="57"/>
      <c r="H13" s="57" t="s">
        <v>55</v>
      </c>
      <c r="I13" s="57" t="s">
        <v>18</v>
      </c>
      <c r="J13" s="59">
        <v>4</v>
      </c>
      <c r="K13" s="60">
        <v>47692.800000000003</v>
      </c>
      <c r="L13" s="60">
        <f t="shared" si="0"/>
        <v>190771.20000000001</v>
      </c>
      <c r="M13" s="5" t="s">
        <v>163</v>
      </c>
    </row>
    <row r="14" spans="1:13" s="5" customFormat="1" x14ac:dyDescent="0.25">
      <c r="A14" s="57" t="s">
        <v>21</v>
      </c>
      <c r="B14" s="57" t="s">
        <v>101</v>
      </c>
      <c r="C14" s="58" t="s">
        <v>102</v>
      </c>
      <c r="D14" s="57" t="s">
        <v>13</v>
      </c>
      <c r="E14" s="57" t="s">
        <v>14</v>
      </c>
      <c r="F14" s="57" t="s">
        <v>16</v>
      </c>
      <c r="G14" s="57" t="s">
        <v>15</v>
      </c>
      <c r="H14" s="57" t="s">
        <v>17</v>
      </c>
      <c r="I14" s="57" t="s">
        <v>18</v>
      </c>
      <c r="J14" s="59">
        <v>1</v>
      </c>
      <c r="K14" s="60">
        <v>76982.399999999994</v>
      </c>
      <c r="L14" s="60">
        <f t="shared" si="0"/>
        <v>76982.399999999994</v>
      </c>
      <c r="M14" s="5" t="s">
        <v>163</v>
      </c>
    </row>
    <row r="15" spans="1:13" s="5" customFormat="1" x14ac:dyDescent="0.25">
      <c r="A15" s="57" t="s">
        <v>21</v>
      </c>
      <c r="B15" s="57" t="s">
        <v>101</v>
      </c>
      <c r="C15" s="58" t="s">
        <v>102</v>
      </c>
      <c r="D15" s="57" t="s">
        <v>13</v>
      </c>
      <c r="E15" s="57" t="s">
        <v>14</v>
      </c>
      <c r="F15" s="57" t="s">
        <v>64</v>
      </c>
      <c r="G15" s="57" t="s">
        <v>65</v>
      </c>
      <c r="H15" s="57" t="s">
        <v>66</v>
      </c>
      <c r="I15" s="57" t="s">
        <v>67</v>
      </c>
      <c r="J15" s="59">
        <v>1</v>
      </c>
      <c r="K15" s="60">
        <v>54378.080000000002</v>
      </c>
      <c r="L15" s="60">
        <f t="shared" si="0"/>
        <v>54378.080000000002</v>
      </c>
      <c r="M15" s="5" t="s">
        <v>163</v>
      </c>
    </row>
    <row r="16" spans="1:13" s="5" customFormat="1" x14ac:dyDescent="0.25">
      <c r="A16" s="57" t="s">
        <v>21</v>
      </c>
      <c r="B16" s="57" t="s">
        <v>101</v>
      </c>
      <c r="C16" s="58" t="s">
        <v>102</v>
      </c>
      <c r="D16" s="57" t="s">
        <v>13</v>
      </c>
      <c r="E16" s="57" t="s">
        <v>14</v>
      </c>
      <c r="F16" s="57" t="s">
        <v>68</v>
      </c>
      <c r="G16" s="57" t="s">
        <v>69</v>
      </c>
      <c r="H16" s="57" t="s">
        <v>70</v>
      </c>
      <c r="I16" s="57" t="s">
        <v>67</v>
      </c>
      <c r="J16" s="59">
        <v>1</v>
      </c>
      <c r="K16" s="60">
        <v>53538.27</v>
      </c>
      <c r="L16" s="60">
        <f t="shared" si="0"/>
        <v>53538.27</v>
      </c>
      <c r="M16" s="5" t="s">
        <v>163</v>
      </c>
    </row>
    <row r="17" spans="1:13" s="5" customFormat="1" x14ac:dyDescent="0.25">
      <c r="A17" s="61" t="s">
        <v>21</v>
      </c>
      <c r="B17" s="61" t="s">
        <v>99</v>
      </c>
      <c r="C17" s="62" t="s">
        <v>100</v>
      </c>
      <c r="D17" s="61" t="s">
        <v>13</v>
      </c>
      <c r="E17" s="61" t="s">
        <v>14</v>
      </c>
      <c r="F17" s="61" t="s">
        <v>24</v>
      </c>
      <c r="G17" s="61" t="s">
        <v>15</v>
      </c>
      <c r="H17" s="61" t="s">
        <v>25</v>
      </c>
      <c r="I17" s="61" t="s">
        <v>18</v>
      </c>
      <c r="J17" s="63">
        <v>1</v>
      </c>
      <c r="K17" s="64">
        <v>119943</v>
      </c>
      <c r="L17" s="64">
        <f t="shared" si="0"/>
        <v>119943</v>
      </c>
    </row>
    <row r="18" spans="1:13" s="5" customFormat="1" x14ac:dyDescent="0.25">
      <c r="A18" s="57" t="s">
        <v>21</v>
      </c>
      <c r="B18" s="57" t="s">
        <v>97</v>
      </c>
      <c r="C18" s="58" t="s">
        <v>98</v>
      </c>
      <c r="D18" s="57" t="s">
        <v>13</v>
      </c>
      <c r="E18" s="57" t="s">
        <v>14</v>
      </c>
      <c r="F18" s="57" t="s">
        <v>68</v>
      </c>
      <c r="G18" s="57" t="s">
        <v>69</v>
      </c>
      <c r="H18" s="57" t="s">
        <v>70</v>
      </c>
      <c r="I18" s="57" t="s">
        <v>67</v>
      </c>
      <c r="J18" s="59">
        <v>3</v>
      </c>
      <c r="K18" s="60">
        <v>53538.27</v>
      </c>
      <c r="L18" s="60">
        <f t="shared" si="0"/>
        <v>160614.81</v>
      </c>
      <c r="M18" s="5" t="s">
        <v>163</v>
      </c>
    </row>
    <row r="19" spans="1:13" s="5" customFormat="1" x14ac:dyDescent="0.25">
      <c r="A19" s="61" t="s">
        <v>21</v>
      </c>
      <c r="B19" s="61" t="s">
        <v>95</v>
      </c>
      <c r="C19" s="62" t="s">
        <v>96</v>
      </c>
      <c r="D19" s="61" t="s">
        <v>13</v>
      </c>
      <c r="E19" s="61" t="s">
        <v>14</v>
      </c>
      <c r="F19" s="61" t="s">
        <v>54</v>
      </c>
      <c r="G19" s="61"/>
      <c r="H19" s="61" t="s">
        <v>55</v>
      </c>
      <c r="I19" s="61" t="s">
        <v>18</v>
      </c>
      <c r="J19" s="63">
        <v>4</v>
      </c>
      <c r="K19" s="64">
        <v>47692.882089182305</v>
      </c>
      <c r="L19" s="64">
        <f t="shared" si="0"/>
        <v>190771.52835672922</v>
      </c>
    </row>
    <row r="20" spans="1:13" s="5" customFormat="1" x14ac:dyDescent="0.25">
      <c r="A20" s="61" t="s">
        <v>21</v>
      </c>
      <c r="B20" s="61" t="s">
        <v>95</v>
      </c>
      <c r="C20" s="62" t="s">
        <v>96</v>
      </c>
      <c r="D20" s="61" t="s">
        <v>13</v>
      </c>
      <c r="E20" s="61" t="s">
        <v>14</v>
      </c>
      <c r="F20" s="61" t="s">
        <v>68</v>
      </c>
      <c r="G20" s="61" t="s">
        <v>69</v>
      </c>
      <c r="H20" s="61" t="s">
        <v>70</v>
      </c>
      <c r="I20" s="61" t="s">
        <v>67</v>
      </c>
      <c r="J20" s="63">
        <v>3</v>
      </c>
      <c r="K20" s="64">
        <v>53538.370550460786</v>
      </c>
      <c r="L20" s="64">
        <f t="shared" si="0"/>
        <v>160615.11165138235</v>
      </c>
    </row>
    <row r="21" spans="1:13" s="5" customFormat="1" x14ac:dyDescent="0.25">
      <c r="A21" s="61" t="s">
        <v>21</v>
      </c>
      <c r="B21" s="61" t="s">
        <v>95</v>
      </c>
      <c r="C21" s="62" t="s">
        <v>96</v>
      </c>
      <c r="D21" s="61" t="s">
        <v>13</v>
      </c>
      <c r="E21" s="61" t="s">
        <v>14</v>
      </c>
      <c r="F21" s="61" t="s">
        <v>64</v>
      </c>
      <c r="G21" s="61" t="s">
        <v>65</v>
      </c>
      <c r="H21" s="61" t="s">
        <v>66</v>
      </c>
      <c r="I21" s="61" t="s">
        <v>67</v>
      </c>
      <c r="J21" s="63">
        <v>2</v>
      </c>
      <c r="K21" s="64">
        <v>54378.179995944214</v>
      </c>
      <c r="L21" s="64">
        <f t="shared" si="0"/>
        <v>108756.35999188843</v>
      </c>
    </row>
    <row r="22" spans="1:13" s="5" customFormat="1" x14ac:dyDescent="0.25">
      <c r="A22" s="57" t="s">
        <v>21</v>
      </c>
      <c r="B22" s="57" t="s">
        <v>91</v>
      </c>
      <c r="C22" s="58" t="s">
        <v>92</v>
      </c>
      <c r="D22" s="57" t="s">
        <v>13</v>
      </c>
      <c r="E22" s="57" t="s">
        <v>14</v>
      </c>
      <c r="F22" s="57" t="s">
        <v>54</v>
      </c>
      <c r="G22" s="57"/>
      <c r="H22" s="57" t="s">
        <v>55</v>
      </c>
      <c r="I22" s="57" t="s">
        <v>18</v>
      </c>
      <c r="J22" s="59">
        <v>1</v>
      </c>
      <c r="K22" s="60">
        <v>49680</v>
      </c>
      <c r="L22" s="60">
        <f t="shared" si="0"/>
        <v>49680</v>
      </c>
      <c r="M22" s="5" t="s">
        <v>163</v>
      </c>
    </row>
    <row r="23" spans="1:13" s="5" customFormat="1" x14ac:dyDescent="0.25">
      <c r="A23" s="57" t="s">
        <v>21</v>
      </c>
      <c r="B23" s="57" t="s">
        <v>89</v>
      </c>
      <c r="C23" s="58" t="s">
        <v>90</v>
      </c>
      <c r="D23" s="57" t="s">
        <v>13</v>
      </c>
      <c r="E23" s="57" t="s">
        <v>14</v>
      </c>
      <c r="F23" s="57" t="s">
        <v>64</v>
      </c>
      <c r="G23" s="57" t="s">
        <v>65</v>
      </c>
      <c r="H23" s="57" t="s">
        <v>66</v>
      </c>
      <c r="I23" s="57" t="s">
        <v>67</v>
      </c>
      <c r="J23" s="59">
        <v>5</v>
      </c>
      <c r="K23" s="60">
        <v>53284.962972926231</v>
      </c>
      <c r="L23" s="60">
        <f t="shared" si="0"/>
        <v>266424.81486463116</v>
      </c>
      <c r="M23" s="5" t="s">
        <v>163</v>
      </c>
    </row>
    <row r="24" spans="1:13" s="5" customFormat="1" x14ac:dyDescent="0.25">
      <c r="A24" s="57" t="s">
        <v>21</v>
      </c>
      <c r="B24" s="57" t="s">
        <v>89</v>
      </c>
      <c r="C24" s="58" t="s">
        <v>90</v>
      </c>
      <c r="D24" s="57" t="s">
        <v>13</v>
      </c>
      <c r="E24" s="57" t="s">
        <v>14</v>
      </c>
      <c r="F24" s="57" t="s">
        <v>68</v>
      </c>
      <c r="G24" s="57" t="s">
        <v>69</v>
      </c>
      <c r="H24" s="57" t="s">
        <v>70</v>
      </c>
      <c r="I24" s="57" t="s">
        <v>67</v>
      </c>
      <c r="J24" s="59">
        <v>5</v>
      </c>
      <c r="K24" s="60">
        <v>52462.037027073762</v>
      </c>
      <c r="L24" s="60">
        <f t="shared" si="0"/>
        <v>262310.18513536884</v>
      </c>
      <c r="M24" s="5" t="s">
        <v>163</v>
      </c>
    </row>
    <row r="25" spans="1:13" s="5" customFormat="1" x14ac:dyDescent="0.25">
      <c r="A25" s="61" t="s">
        <v>21</v>
      </c>
      <c r="B25" s="61" t="s">
        <v>83</v>
      </c>
      <c r="C25" s="62" t="s">
        <v>84</v>
      </c>
      <c r="D25" s="61" t="s">
        <v>13</v>
      </c>
      <c r="E25" s="61" t="s">
        <v>14</v>
      </c>
      <c r="F25" s="61" t="s">
        <v>28</v>
      </c>
      <c r="G25" s="61" t="s">
        <v>15</v>
      </c>
      <c r="H25" s="61" t="s">
        <v>29</v>
      </c>
      <c r="I25" s="61" t="s">
        <v>18</v>
      </c>
      <c r="J25" s="63">
        <v>1</v>
      </c>
      <c r="K25" s="64">
        <v>76626.0670137782</v>
      </c>
      <c r="L25" s="64">
        <f t="shared" si="0"/>
        <v>76626.0670137782</v>
      </c>
    </row>
    <row r="26" spans="1:13" s="5" customFormat="1" x14ac:dyDescent="0.25">
      <c r="A26" s="61" t="s">
        <v>21</v>
      </c>
      <c r="B26" s="61" t="s">
        <v>83</v>
      </c>
      <c r="C26" s="62" t="s">
        <v>84</v>
      </c>
      <c r="D26" s="61" t="s">
        <v>13</v>
      </c>
      <c r="E26" s="61" t="s">
        <v>14</v>
      </c>
      <c r="F26" s="61" t="s">
        <v>64</v>
      </c>
      <c r="G26" s="61" t="s">
        <v>65</v>
      </c>
      <c r="H26" s="61" t="s">
        <v>66</v>
      </c>
      <c r="I26" s="61" t="s">
        <v>67</v>
      </c>
      <c r="J26" s="63">
        <v>1</v>
      </c>
      <c r="K26" s="64">
        <v>56643.889538247204</v>
      </c>
      <c r="L26" s="64">
        <f t="shared" si="0"/>
        <v>56643.889538247204</v>
      </c>
    </row>
    <row r="27" spans="1:13" s="5" customFormat="1" x14ac:dyDescent="0.25">
      <c r="A27" s="61" t="s">
        <v>21</v>
      </c>
      <c r="B27" s="61" t="s">
        <v>83</v>
      </c>
      <c r="C27" s="62" t="s">
        <v>84</v>
      </c>
      <c r="D27" s="61" t="s">
        <v>13</v>
      </c>
      <c r="E27" s="61" t="s">
        <v>14</v>
      </c>
      <c r="F27" s="61" t="s">
        <v>54</v>
      </c>
      <c r="G27" s="61"/>
      <c r="H27" s="61" t="s">
        <v>55</v>
      </c>
      <c r="I27" s="61" t="s">
        <v>18</v>
      </c>
      <c r="J27" s="63">
        <v>1</v>
      </c>
      <c r="K27" s="64">
        <v>49680.043447974589</v>
      </c>
      <c r="L27" s="64">
        <f t="shared" si="0"/>
        <v>49680.043447974589</v>
      </c>
    </row>
    <row r="28" spans="1:13" s="5" customFormat="1" x14ac:dyDescent="0.25">
      <c r="A28" s="57" t="s">
        <v>21</v>
      </c>
      <c r="B28" s="57" t="s">
        <v>85</v>
      </c>
      <c r="C28" s="58" t="s">
        <v>86</v>
      </c>
      <c r="D28" s="57" t="s">
        <v>13</v>
      </c>
      <c r="E28" s="57" t="s">
        <v>14</v>
      </c>
      <c r="F28" s="57" t="s">
        <v>16</v>
      </c>
      <c r="G28" s="57" t="s">
        <v>15</v>
      </c>
      <c r="H28" s="57" t="s">
        <v>17</v>
      </c>
      <c r="I28" s="57" t="s">
        <v>18</v>
      </c>
      <c r="J28" s="59">
        <v>1</v>
      </c>
      <c r="K28" s="60">
        <v>80190</v>
      </c>
      <c r="L28" s="60">
        <f t="shared" si="0"/>
        <v>80190</v>
      </c>
      <c r="M28" s="5" t="s">
        <v>163</v>
      </c>
    </row>
    <row r="29" spans="1:13" s="5" customFormat="1" x14ac:dyDescent="0.25">
      <c r="A29" s="65" t="s">
        <v>21</v>
      </c>
      <c r="B29" s="65" t="s">
        <v>81</v>
      </c>
      <c r="C29" s="66" t="s">
        <v>82</v>
      </c>
      <c r="D29" s="65" t="s">
        <v>13</v>
      </c>
      <c r="E29" s="65" t="s">
        <v>14</v>
      </c>
      <c r="F29" s="65" t="s">
        <v>28</v>
      </c>
      <c r="G29" s="65" t="s">
        <v>15</v>
      </c>
      <c r="H29" s="65" t="s">
        <v>29</v>
      </c>
      <c r="I29" s="65" t="s">
        <v>18</v>
      </c>
      <c r="J29" s="67">
        <v>2</v>
      </c>
      <c r="K29" s="68">
        <v>73560.960000000006</v>
      </c>
      <c r="L29" s="60">
        <f t="shared" si="0"/>
        <v>147121.92000000001</v>
      </c>
      <c r="M29" s="5" t="s">
        <v>163</v>
      </c>
    </row>
    <row r="30" spans="1:13" s="5" customFormat="1" x14ac:dyDescent="0.25">
      <c r="A30" s="57" t="s">
        <v>21</v>
      </c>
      <c r="B30" s="57" t="s">
        <v>81</v>
      </c>
      <c r="C30" s="58" t="s">
        <v>82</v>
      </c>
      <c r="D30" s="57" t="s">
        <v>13</v>
      </c>
      <c r="E30" s="57" t="s">
        <v>14</v>
      </c>
      <c r="F30" s="57" t="s">
        <v>16</v>
      </c>
      <c r="G30" s="57" t="s">
        <v>15</v>
      </c>
      <c r="H30" s="57" t="s">
        <v>17</v>
      </c>
      <c r="I30" s="57" t="s">
        <v>18</v>
      </c>
      <c r="J30" s="59">
        <v>1</v>
      </c>
      <c r="K30" s="60">
        <v>76982.399999999994</v>
      </c>
      <c r="L30" s="60">
        <f t="shared" si="0"/>
        <v>76982.399999999994</v>
      </c>
      <c r="M30" s="5" t="s">
        <v>163</v>
      </c>
    </row>
    <row r="31" spans="1:13" s="5" customFormat="1" x14ac:dyDescent="0.25">
      <c r="A31" s="61" t="s">
        <v>21</v>
      </c>
      <c r="B31" s="61" t="s">
        <v>75</v>
      </c>
      <c r="C31" s="62" t="s">
        <v>76</v>
      </c>
      <c r="D31" s="61" t="s">
        <v>13</v>
      </c>
      <c r="E31" s="61" t="s">
        <v>14</v>
      </c>
      <c r="F31" s="61" t="s">
        <v>28</v>
      </c>
      <c r="G31" s="61" t="s">
        <v>15</v>
      </c>
      <c r="H31" s="61" t="s">
        <v>29</v>
      </c>
      <c r="I31" s="61" t="s">
        <v>18</v>
      </c>
      <c r="J31" s="63">
        <v>3</v>
      </c>
      <c r="K31" s="64">
        <v>74923.199999999997</v>
      </c>
      <c r="L31" s="64">
        <f t="shared" si="0"/>
        <v>224769.59999999998</v>
      </c>
    </row>
    <row r="32" spans="1:13" s="5" customFormat="1" x14ac:dyDescent="0.25">
      <c r="A32" s="61" t="s">
        <v>21</v>
      </c>
      <c r="B32" s="61" t="s">
        <v>75</v>
      </c>
      <c r="C32" s="62" t="s">
        <v>76</v>
      </c>
      <c r="D32" s="61" t="s">
        <v>13</v>
      </c>
      <c r="E32" s="61" t="s">
        <v>14</v>
      </c>
      <c r="F32" s="61" t="s">
        <v>16</v>
      </c>
      <c r="G32" s="61" t="s">
        <v>15</v>
      </c>
      <c r="H32" s="61" t="s">
        <v>17</v>
      </c>
      <c r="I32" s="61" t="s">
        <v>18</v>
      </c>
      <c r="J32" s="63">
        <v>1</v>
      </c>
      <c r="K32" s="64">
        <v>78408</v>
      </c>
      <c r="L32" s="64">
        <f t="shared" si="0"/>
        <v>78408</v>
      </c>
    </row>
    <row r="33" spans="1:13" s="5" customFormat="1" x14ac:dyDescent="0.25">
      <c r="A33" s="57" t="s">
        <v>21</v>
      </c>
      <c r="B33" s="57" t="s">
        <v>52</v>
      </c>
      <c r="C33" s="58" t="s">
        <v>53</v>
      </c>
      <c r="D33" s="57" t="s">
        <v>13</v>
      </c>
      <c r="E33" s="57" t="s">
        <v>14</v>
      </c>
      <c r="F33" s="57" t="s">
        <v>54</v>
      </c>
      <c r="G33" s="57"/>
      <c r="H33" s="57" t="s">
        <v>55</v>
      </c>
      <c r="I33" s="57" t="s">
        <v>18</v>
      </c>
      <c r="J33" s="59">
        <v>2</v>
      </c>
      <c r="K33" s="60">
        <v>48576</v>
      </c>
      <c r="L33" s="60">
        <f t="shared" si="0"/>
        <v>97152</v>
      </c>
      <c r="M33" s="5" t="s">
        <v>163</v>
      </c>
    </row>
    <row r="34" spans="1:13" s="5" customFormat="1" x14ac:dyDescent="0.25">
      <c r="A34" s="57" t="s">
        <v>21</v>
      </c>
      <c r="B34" s="57" t="s">
        <v>39</v>
      </c>
      <c r="C34" s="58" t="s">
        <v>40</v>
      </c>
      <c r="D34" s="57" t="s">
        <v>13</v>
      </c>
      <c r="E34" s="57" t="s">
        <v>14</v>
      </c>
      <c r="F34" s="57" t="s">
        <v>41</v>
      </c>
      <c r="G34" s="57" t="s">
        <v>15</v>
      </c>
      <c r="H34" s="57" t="s">
        <v>42</v>
      </c>
      <c r="I34" s="57" t="s">
        <v>18</v>
      </c>
      <c r="J34" s="59">
        <v>2</v>
      </c>
      <c r="K34" s="60">
        <v>58708.32</v>
      </c>
      <c r="L34" s="60">
        <f t="shared" si="0"/>
        <v>117416.64</v>
      </c>
      <c r="M34" s="5" t="s">
        <v>163</v>
      </c>
    </row>
    <row r="35" spans="1:13" s="5" customFormat="1" x14ac:dyDescent="0.25">
      <c r="A35" s="57" t="s">
        <v>21</v>
      </c>
      <c r="B35" s="57" t="s">
        <v>39</v>
      </c>
      <c r="C35" s="58" t="s">
        <v>40</v>
      </c>
      <c r="D35" s="57" t="s">
        <v>13</v>
      </c>
      <c r="E35" s="57" t="s">
        <v>14</v>
      </c>
      <c r="F35" s="57" t="s">
        <v>19</v>
      </c>
      <c r="G35" s="57" t="s">
        <v>15</v>
      </c>
      <c r="H35" s="57" t="s">
        <v>20</v>
      </c>
      <c r="I35" s="57" t="s">
        <v>18</v>
      </c>
      <c r="J35" s="59">
        <v>1</v>
      </c>
      <c r="K35" s="60">
        <v>64468.800000000003</v>
      </c>
      <c r="L35" s="60">
        <f t="shared" si="0"/>
        <v>64468.800000000003</v>
      </c>
      <c r="M35" s="5" t="s">
        <v>163</v>
      </c>
    </row>
    <row r="36" spans="1:13" s="5" customFormat="1" x14ac:dyDescent="0.25">
      <c r="A36" s="57" t="s">
        <v>21</v>
      </c>
      <c r="B36" s="57" t="s">
        <v>30</v>
      </c>
      <c r="C36" s="58" t="s">
        <v>31</v>
      </c>
      <c r="D36" s="57" t="s">
        <v>13</v>
      </c>
      <c r="E36" s="57" t="s">
        <v>14</v>
      </c>
      <c r="F36" s="57" t="s">
        <v>28</v>
      </c>
      <c r="G36" s="57" t="s">
        <v>15</v>
      </c>
      <c r="H36" s="57" t="s">
        <v>29</v>
      </c>
      <c r="I36" s="57" t="s">
        <v>18</v>
      </c>
      <c r="J36" s="59">
        <v>3</v>
      </c>
      <c r="K36" s="60">
        <v>74923.199999999997</v>
      </c>
      <c r="L36" s="60">
        <f t="shared" si="0"/>
        <v>224769.59999999998</v>
      </c>
      <c r="M36" s="5" t="s">
        <v>163</v>
      </c>
    </row>
    <row r="37" spans="1:13" s="5" customFormat="1" x14ac:dyDescent="0.25">
      <c r="A37" s="61" t="s">
        <v>21</v>
      </c>
      <c r="B37" s="61" t="s">
        <v>26</v>
      </c>
      <c r="C37" s="62" t="s">
        <v>27</v>
      </c>
      <c r="D37" s="61" t="s">
        <v>13</v>
      </c>
      <c r="E37" s="61" t="s">
        <v>14</v>
      </c>
      <c r="F37" s="61" t="s">
        <v>19</v>
      </c>
      <c r="G37" s="61" t="s">
        <v>15</v>
      </c>
      <c r="H37" s="61" t="s">
        <v>20</v>
      </c>
      <c r="I37" s="61" t="s">
        <v>18</v>
      </c>
      <c r="J37" s="63">
        <v>5</v>
      </c>
      <c r="K37" s="64">
        <v>64468.822043776709</v>
      </c>
      <c r="L37" s="64">
        <f t="shared" si="0"/>
        <v>322344.11021888355</v>
      </c>
    </row>
    <row r="38" spans="1:13" s="5" customFormat="1" x14ac:dyDescent="0.25">
      <c r="A38" s="61" t="s">
        <v>21</v>
      </c>
      <c r="B38" s="61" t="s">
        <v>26</v>
      </c>
      <c r="C38" s="62" t="s">
        <v>27</v>
      </c>
      <c r="D38" s="61" t="s">
        <v>13</v>
      </c>
      <c r="E38" s="61" t="s">
        <v>14</v>
      </c>
      <c r="F38" s="61" t="s">
        <v>28</v>
      </c>
      <c r="G38" s="61" t="s">
        <v>15</v>
      </c>
      <c r="H38" s="61" t="s">
        <v>29</v>
      </c>
      <c r="I38" s="61" t="s">
        <v>18</v>
      </c>
      <c r="J38" s="63">
        <v>3</v>
      </c>
      <c r="K38" s="64">
        <v>71926.296593705469</v>
      </c>
      <c r="L38" s="64">
        <f t="shared" si="0"/>
        <v>215778.88978111639</v>
      </c>
    </row>
    <row r="39" spans="1:13" s="5" customFormat="1" x14ac:dyDescent="0.25">
      <c r="A39" s="61" t="s">
        <v>21</v>
      </c>
      <c r="B39" s="61" t="s">
        <v>22</v>
      </c>
      <c r="C39" s="62" t="s">
        <v>23</v>
      </c>
      <c r="D39" s="61" t="s">
        <v>13</v>
      </c>
      <c r="E39" s="61" t="s">
        <v>14</v>
      </c>
      <c r="F39" s="61" t="s">
        <v>24</v>
      </c>
      <c r="G39" s="61" t="s">
        <v>15</v>
      </c>
      <c r="H39" s="61" t="s">
        <v>25</v>
      </c>
      <c r="I39" s="61" t="s">
        <v>18</v>
      </c>
      <c r="J39" s="63">
        <v>3</v>
      </c>
      <c r="K39" s="64">
        <v>91007.460757613269</v>
      </c>
      <c r="L39" s="64">
        <f t="shared" si="0"/>
        <v>273022.38227283978</v>
      </c>
    </row>
    <row r="40" spans="1:13" s="5" customFormat="1" x14ac:dyDescent="0.25">
      <c r="A40" s="61" t="s">
        <v>21</v>
      </c>
      <c r="B40" s="61" t="s">
        <v>22</v>
      </c>
      <c r="C40" s="62" t="s">
        <v>23</v>
      </c>
      <c r="D40" s="61" t="s">
        <v>13</v>
      </c>
      <c r="E40" s="61" t="s">
        <v>14</v>
      </c>
      <c r="F40" s="61" t="s">
        <v>16</v>
      </c>
      <c r="G40" s="61" t="s">
        <v>15</v>
      </c>
      <c r="H40" s="61" t="s">
        <v>17</v>
      </c>
      <c r="I40" s="61" t="s">
        <v>18</v>
      </c>
      <c r="J40" s="63">
        <v>1</v>
      </c>
      <c r="K40" s="64">
        <v>76055.617727160192</v>
      </c>
      <c r="L40" s="64">
        <f t="shared" si="0"/>
        <v>76055.617727160192</v>
      </c>
    </row>
    <row r="43" spans="1:13" x14ac:dyDescent="0.25">
      <c r="B43" s="40"/>
      <c r="C43" t="s">
        <v>159</v>
      </c>
    </row>
    <row r="44" spans="1:13" x14ac:dyDescent="0.25">
      <c r="B44" s="38"/>
      <c r="C44" t="s">
        <v>160</v>
      </c>
    </row>
  </sheetData>
  <autoFilter ref="A4:L4" xr:uid="{561F3657-397C-499F-9C35-11389FA61776}">
    <sortState xmlns:xlrd2="http://schemas.microsoft.com/office/spreadsheetml/2017/richdata2" ref="A5:L40">
      <sortCondition ref="C4"/>
    </sortState>
  </autoFilter>
  <sortState xmlns:xlrd2="http://schemas.microsoft.com/office/spreadsheetml/2017/richdata2" ref="A5:L40">
    <sortCondition ref="B5:B4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DA4C-F717-4575-A944-948857C791DE}">
  <dimension ref="A5:M45"/>
  <sheetViews>
    <sheetView tabSelected="1" topLeftCell="A10" workbookViewId="0">
      <selection activeCell="G56" sqref="G56"/>
    </sheetView>
  </sheetViews>
  <sheetFormatPr defaultRowHeight="15" x14ac:dyDescent="0.25"/>
  <cols>
    <col min="1" max="1" width="16.7109375" customWidth="1"/>
    <col min="2" max="2" width="20" customWidth="1"/>
    <col min="3" max="3" width="22.7109375" customWidth="1"/>
    <col min="4" max="4" width="10.140625" customWidth="1"/>
    <col min="5" max="5" width="42.7109375" customWidth="1"/>
    <col min="6" max="6" width="20.5703125" customWidth="1"/>
    <col min="7" max="7" width="16.85546875" customWidth="1"/>
    <col min="8" max="8" width="42.7109375" customWidth="1"/>
    <col min="9" max="9" width="7.85546875" customWidth="1"/>
    <col min="10" max="10" width="6" customWidth="1"/>
    <col min="11" max="11" width="13.5703125" customWidth="1"/>
    <col min="12" max="12" width="17.42578125" customWidth="1"/>
  </cols>
  <sheetData>
    <row r="5" spans="1:13" x14ac:dyDescent="0.25">
      <c r="A5" s="9" t="s">
        <v>0</v>
      </c>
      <c r="B5" s="10" t="s">
        <v>1</v>
      </c>
      <c r="C5" s="11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2" t="s">
        <v>157</v>
      </c>
      <c r="L5" s="13" t="s">
        <v>158</v>
      </c>
    </row>
    <row r="6" spans="1:13" x14ac:dyDescent="0.25">
      <c r="A6" s="32" t="s">
        <v>10</v>
      </c>
      <c r="B6" s="33" t="s">
        <v>105</v>
      </c>
      <c r="C6" s="34" t="s">
        <v>106</v>
      </c>
      <c r="D6" s="33" t="s">
        <v>13</v>
      </c>
      <c r="E6" s="33" t="s">
        <v>14</v>
      </c>
      <c r="F6" s="33" t="s">
        <v>49</v>
      </c>
      <c r="G6" s="33" t="s">
        <v>15</v>
      </c>
      <c r="H6" s="33" t="s">
        <v>50</v>
      </c>
      <c r="I6" s="33" t="s">
        <v>51</v>
      </c>
      <c r="J6" s="35">
        <v>4</v>
      </c>
      <c r="K6" s="36">
        <v>88515.72</v>
      </c>
      <c r="L6" s="37">
        <f>+K6*J6</f>
        <v>354062.88</v>
      </c>
    </row>
    <row r="7" spans="1:13" x14ac:dyDescent="0.25">
      <c r="A7" s="26" t="s">
        <v>10</v>
      </c>
      <c r="B7" s="27" t="s">
        <v>105</v>
      </c>
      <c r="C7" s="28" t="s">
        <v>106</v>
      </c>
      <c r="D7" s="27" t="s">
        <v>13</v>
      </c>
      <c r="E7" s="27" t="s">
        <v>14</v>
      </c>
      <c r="F7" s="27" t="s">
        <v>64</v>
      </c>
      <c r="G7" s="27" t="s">
        <v>65</v>
      </c>
      <c r="H7" s="27" t="s">
        <v>66</v>
      </c>
      <c r="I7" s="27" t="s">
        <v>67</v>
      </c>
      <c r="J7" s="29">
        <v>4</v>
      </c>
      <c r="K7" s="30">
        <v>44046.720000000001</v>
      </c>
      <c r="L7" s="37">
        <f t="shared" ref="L7:L38" si="0">+K7*J7</f>
        <v>176186.88</v>
      </c>
    </row>
    <row r="8" spans="1:13" x14ac:dyDescent="0.25">
      <c r="A8" s="14" t="s">
        <v>10</v>
      </c>
      <c r="B8" s="15" t="s">
        <v>105</v>
      </c>
      <c r="C8" s="16" t="s">
        <v>106</v>
      </c>
      <c r="D8" s="15" t="s">
        <v>13</v>
      </c>
      <c r="E8" s="15" t="s">
        <v>14</v>
      </c>
      <c r="F8" s="15" t="s">
        <v>68</v>
      </c>
      <c r="G8" s="15" t="s">
        <v>69</v>
      </c>
      <c r="H8" s="15" t="s">
        <v>70</v>
      </c>
      <c r="I8" s="15" t="s">
        <v>67</v>
      </c>
      <c r="J8" s="17">
        <v>3</v>
      </c>
      <c r="K8" s="18">
        <v>51638</v>
      </c>
      <c r="L8" s="19">
        <f t="shared" si="0"/>
        <v>154914</v>
      </c>
      <c r="M8" t="s">
        <v>164</v>
      </c>
    </row>
    <row r="9" spans="1:13" x14ac:dyDescent="0.25">
      <c r="A9" s="20" t="s">
        <v>10</v>
      </c>
      <c r="B9" s="21" t="s">
        <v>105</v>
      </c>
      <c r="C9" s="22" t="s">
        <v>106</v>
      </c>
      <c r="D9" s="21" t="s">
        <v>13</v>
      </c>
      <c r="E9" s="21" t="s">
        <v>14</v>
      </c>
      <c r="F9" s="21" t="s">
        <v>54</v>
      </c>
      <c r="G9" s="21"/>
      <c r="H9" s="21" t="s">
        <v>55</v>
      </c>
      <c r="I9" s="21" t="s">
        <v>18</v>
      </c>
      <c r="J9" s="23">
        <v>2</v>
      </c>
      <c r="K9" s="24">
        <v>38631.599999999999</v>
      </c>
      <c r="L9" s="19">
        <f t="shared" si="0"/>
        <v>77263.199999999997</v>
      </c>
      <c r="M9" t="s">
        <v>165</v>
      </c>
    </row>
    <row r="10" spans="1:13" x14ac:dyDescent="0.25">
      <c r="A10" s="32" t="s">
        <v>10</v>
      </c>
      <c r="B10" s="33" t="s">
        <v>105</v>
      </c>
      <c r="C10" s="34" t="s">
        <v>106</v>
      </c>
      <c r="D10" s="33" t="s">
        <v>13</v>
      </c>
      <c r="E10" s="33" t="s">
        <v>14</v>
      </c>
      <c r="F10" s="33" t="s">
        <v>58</v>
      </c>
      <c r="G10" s="33" t="s">
        <v>15</v>
      </c>
      <c r="H10" s="33" t="s">
        <v>59</v>
      </c>
      <c r="I10" s="33" t="s">
        <v>51</v>
      </c>
      <c r="J10" s="35">
        <v>1</v>
      </c>
      <c r="K10" s="36">
        <v>76212.36</v>
      </c>
      <c r="L10" s="37">
        <f t="shared" si="0"/>
        <v>76212.36</v>
      </c>
    </row>
    <row r="11" spans="1:13" x14ac:dyDescent="0.25">
      <c r="A11" s="26" t="s">
        <v>10</v>
      </c>
      <c r="B11" s="27" t="s">
        <v>105</v>
      </c>
      <c r="C11" s="28" t="s">
        <v>106</v>
      </c>
      <c r="D11" s="27" t="s">
        <v>13</v>
      </c>
      <c r="E11" s="27" t="s">
        <v>14</v>
      </c>
      <c r="F11" s="27" t="s">
        <v>16</v>
      </c>
      <c r="G11" s="27" t="s">
        <v>15</v>
      </c>
      <c r="H11" s="27" t="s">
        <v>17</v>
      </c>
      <c r="I11" s="27" t="s">
        <v>18</v>
      </c>
      <c r="J11" s="29">
        <v>1</v>
      </c>
      <c r="K11" s="30">
        <v>74250</v>
      </c>
      <c r="L11" s="37">
        <f t="shared" si="0"/>
        <v>74250</v>
      </c>
    </row>
    <row r="12" spans="1:13" x14ac:dyDescent="0.25">
      <c r="A12" s="32" t="s">
        <v>10</v>
      </c>
      <c r="B12" s="33" t="s">
        <v>105</v>
      </c>
      <c r="C12" s="34" t="s">
        <v>106</v>
      </c>
      <c r="D12" s="33" t="s">
        <v>13</v>
      </c>
      <c r="E12" s="33" t="s">
        <v>14</v>
      </c>
      <c r="F12" s="33" t="s">
        <v>19</v>
      </c>
      <c r="G12" s="33" t="s">
        <v>15</v>
      </c>
      <c r="H12" s="33" t="s">
        <v>20</v>
      </c>
      <c r="I12" s="33" t="s">
        <v>18</v>
      </c>
      <c r="J12" s="35">
        <v>1</v>
      </c>
      <c r="K12" s="36">
        <v>63296.639999999999</v>
      </c>
      <c r="L12" s="37">
        <f t="shared" si="0"/>
        <v>63296.639999999999</v>
      </c>
    </row>
    <row r="13" spans="1:13" x14ac:dyDescent="0.25">
      <c r="A13" s="14" t="s">
        <v>10</v>
      </c>
      <c r="B13" s="15" t="s">
        <v>103</v>
      </c>
      <c r="C13" s="16" t="s">
        <v>104</v>
      </c>
      <c r="D13" s="15" t="s">
        <v>13</v>
      </c>
      <c r="E13" s="15" t="s">
        <v>14</v>
      </c>
      <c r="F13" s="15" t="s">
        <v>24</v>
      </c>
      <c r="G13" s="15" t="s">
        <v>15</v>
      </c>
      <c r="H13" s="15" t="s">
        <v>25</v>
      </c>
      <c r="I13" s="15" t="s">
        <v>18</v>
      </c>
      <c r="J13" s="17">
        <v>2</v>
      </c>
      <c r="K13" s="18">
        <v>115144.76799012996</v>
      </c>
      <c r="L13" s="19">
        <f t="shared" si="0"/>
        <v>230289.53598025991</v>
      </c>
      <c r="M13" t="s">
        <v>163</v>
      </c>
    </row>
    <row r="14" spans="1:13" x14ac:dyDescent="0.25">
      <c r="A14" s="20" t="s">
        <v>10</v>
      </c>
      <c r="B14" s="21" t="s">
        <v>103</v>
      </c>
      <c r="C14" s="22" t="s">
        <v>104</v>
      </c>
      <c r="D14" s="21" t="s">
        <v>13</v>
      </c>
      <c r="E14" s="21" t="s">
        <v>14</v>
      </c>
      <c r="F14" s="21" t="s">
        <v>58</v>
      </c>
      <c r="G14" s="21" t="s">
        <v>15</v>
      </c>
      <c r="H14" s="21" t="s">
        <v>59</v>
      </c>
      <c r="I14" s="21" t="s">
        <v>51</v>
      </c>
      <c r="J14" s="23">
        <v>1</v>
      </c>
      <c r="K14" s="24">
        <v>94089.464019740088</v>
      </c>
      <c r="L14" s="19">
        <f t="shared" si="0"/>
        <v>94089.464019740088</v>
      </c>
      <c r="M14" t="s">
        <v>163</v>
      </c>
    </row>
    <row r="15" spans="1:13" x14ac:dyDescent="0.25">
      <c r="A15" s="14" t="s">
        <v>10</v>
      </c>
      <c r="B15" s="15" t="s">
        <v>93</v>
      </c>
      <c r="C15" s="16" t="s">
        <v>94</v>
      </c>
      <c r="D15" s="15" t="s">
        <v>13</v>
      </c>
      <c r="E15" s="15" t="s">
        <v>14</v>
      </c>
      <c r="F15" s="15" t="s">
        <v>68</v>
      </c>
      <c r="G15" s="15" t="s">
        <v>69</v>
      </c>
      <c r="H15" s="15" t="s">
        <v>70</v>
      </c>
      <c r="I15" s="15" t="s">
        <v>67</v>
      </c>
      <c r="J15" s="17">
        <v>2</v>
      </c>
      <c r="K15" s="18">
        <v>53538.28</v>
      </c>
      <c r="L15" s="19">
        <f t="shared" si="0"/>
        <v>107076.56</v>
      </c>
      <c r="M15" t="s">
        <v>163</v>
      </c>
    </row>
    <row r="16" spans="1:13" x14ac:dyDescent="0.25">
      <c r="A16" s="20" t="s">
        <v>10</v>
      </c>
      <c r="B16" s="21" t="s">
        <v>93</v>
      </c>
      <c r="C16" s="22" t="s">
        <v>94</v>
      </c>
      <c r="D16" s="21" t="s">
        <v>13</v>
      </c>
      <c r="E16" s="21" t="s">
        <v>14</v>
      </c>
      <c r="F16" s="21" t="s">
        <v>58</v>
      </c>
      <c r="G16" s="21" t="s">
        <v>15</v>
      </c>
      <c r="H16" s="21" t="s">
        <v>59</v>
      </c>
      <c r="I16" s="21" t="s">
        <v>51</v>
      </c>
      <c r="J16" s="23">
        <v>1</v>
      </c>
      <c r="K16" s="24">
        <v>94089.600000000006</v>
      </c>
      <c r="L16" s="19">
        <f t="shared" si="0"/>
        <v>94089.600000000006</v>
      </c>
      <c r="M16" t="s">
        <v>163</v>
      </c>
    </row>
    <row r="17" spans="1:13" x14ac:dyDescent="0.25">
      <c r="A17" s="14" t="s">
        <v>10</v>
      </c>
      <c r="B17" s="15" t="s">
        <v>93</v>
      </c>
      <c r="C17" s="16" t="s">
        <v>94</v>
      </c>
      <c r="D17" s="15" t="s">
        <v>13</v>
      </c>
      <c r="E17" s="15" t="s">
        <v>14</v>
      </c>
      <c r="F17" s="15" t="s">
        <v>41</v>
      </c>
      <c r="G17" s="15" t="s">
        <v>15</v>
      </c>
      <c r="H17" s="15" t="s">
        <v>42</v>
      </c>
      <c r="I17" s="15" t="s">
        <v>18</v>
      </c>
      <c r="J17" s="17">
        <v>1</v>
      </c>
      <c r="K17" s="18">
        <v>57640.89</v>
      </c>
      <c r="L17" s="19">
        <f t="shared" si="0"/>
        <v>57640.89</v>
      </c>
      <c r="M17" t="s">
        <v>163</v>
      </c>
    </row>
    <row r="18" spans="1:13" x14ac:dyDescent="0.25">
      <c r="A18" s="14" t="s">
        <v>10</v>
      </c>
      <c r="B18" s="15" t="s">
        <v>87</v>
      </c>
      <c r="C18" s="16" t="s">
        <v>88</v>
      </c>
      <c r="D18" s="15" t="s">
        <v>13</v>
      </c>
      <c r="E18" s="15" t="s">
        <v>14</v>
      </c>
      <c r="F18" s="15" t="s">
        <v>58</v>
      </c>
      <c r="G18" s="15" t="s">
        <v>15</v>
      </c>
      <c r="H18" s="15" t="s">
        <v>59</v>
      </c>
      <c r="I18" s="15" t="s">
        <v>51</v>
      </c>
      <c r="J18" s="17">
        <v>2</v>
      </c>
      <c r="K18" s="18">
        <v>94089.600000000006</v>
      </c>
      <c r="L18" s="19">
        <f t="shared" si="0"/>
        <v>188179.20000000001</v>
      </c>
      <c r="M18" t="s">
        <v>163</v>
      </c>
    </row>
    <row r="19" spans="1:13" x14ac:dyDescent="0.25">
      <c r="A19" s="20" t="s">
        <v>10</v>
      </c>
      <c r="B19" s="21" t="s">
        <v>87</v>
      </c>
      <c r="C19" s="22" t="s">
        <v>88</v>
      </c>
      <c r="D19" s="21" t="s">
        <v>13</v>
      </c>
      <c r="E19" s="21" t="s">
        <v>14</v>
      </c>
      <c r="F19" s="21" t="s">
        <v>35</v>
      </c>
      <c r="G19" s="21" t="s">
        <v>15</v>
      </c>
      <c r="H19" s="21" t="s">
        <v>36</v>
      </c>
      <c r="I19" s="21" t="s">
        <v>18</v>
      </c>
      <c r="J19" s="23">
        <v>2</v>
      </c>
      <c r="K19" s="24">
        <v>90510.77</v>
      </c>
      <c r="L19" s="19">
        <f t="shared" si="0"/>
        <v>181021.54</v>
      </c>
      <c r="M19" t="s">
        <v>163</v>
      </c>
    </row>
    <row r="20" spans="1:13" x14ac:dyDescent="0.25">
      <c r="A20" s="14" t="s">
        <v>10</v>
      </c>
      <c r="B20" s="15" t="s">
        <v>87</v>
      </c>
      <c r="C20" s="16" t="s">
        <v>88</v>
      </c>
      <c r="D20" s="15" t="s">
        <v>13</v>
      </c>
      <c r="E20" s="15" t="s">
        <v>14</v>
      </c>
      <c r="F20" s="15" t="s">
        <v>19</v>
      </c>
      <c r="G20" s="15" t="s">
        <v>15</v>
      </c>
      <c r="H20" s="15" t="s">
        <v>20</v>
      </c>
      <c r="I20" s="15" t="s">
        <v>18</v>
      </c>
      <c r="J20" s="17">
        <v>2</v>
      </c>
      <c r="K20" s="18">
        <v>63296.639999999999</v>
      </c>
      <c r="L20" s="19">
        <f t="shared" si="0"/>
        <v>126593.28</v>
      </c>
      <c r="M20" t="s">
        <v>163</v>
      </c>
    </row>
    <row r="21" spans="1:13" x14ac:dyDescent="0.25">
      <c r="A21" s="20" t="s">
        <v>10</v>
      </c>
      <c r="B21" s="21" t="s">
        <v>87</v>
      </c>
      <c r="C21" s="22" t="s">
        <v>88</v>
      </c>
      <c r="D21" s="21" t="s">
        <v>13</v>
      </c>
      <c r="E21" s="21" t="s">
        <v>14</v>
      </c>
      <c r="F21" s="21" t="s">
        <v>16</v>
      </c>
      <c r="G21" s="21" t="s">
        <v>15</v>
      </c>
      <c r="H21" s="21" t="s">
        <v>17</v>
      </c>
      <c r="I21" s="21" t="s">
        <v>18</v>
      </c>
      <c r="J21" s="23">
        <v>1</v>
      </c>
      <c r="K21" s="24">
        <v>76982.399999999994</v>
      </c>
      <c r="L21" s="19">
        <f t="shared" si="0"/>
        <v>76982.399999999994</v>
      </c>
      <c r="M21" t="s">
        <v>163</v>
      </c>
    </row>
    <row r="22" spans="1:13" x14ac:dyDescent="0.25">
      <c r="A22" s="14" t="s">
        <v>10</v>
      </c>
      <c r="B22" s="15" t="s">
        <v>87</v>
      </c>
      <c r="C22" s="16" t="s">
        <v>88</v>
      </c>
      <c r="D22" s="15" t="s">
        <v>13</v>
      </c>
      <c r="E22" s="15" t="s">
        <v>14</v>
      </c>
      <c r="F22" s="15" t="s">
        <v>41</v>
      </c>
      <c r="G22" s="15" t="s">
        <v>15</v>
      </c>
      <c r="H22" s="15" t="s">
        <v>42</v>
      </c>
      <c r="I22" s="15" t="s">
        <v>18</v>
      </c>
      <c r="J22" s="17">
        <v>1</v>
      </c>
      <c r="K22" s="18">
        <v>57640.89</v>
      </c>
      <c r="L22" s="19">
        <f t="shared" si="0"/>
        <v>57640.89</v>
      </c>
      <c r="M22" t="s">
        <v>163</v>
      </c>
    </row>
    <row r="23" spans="1:13" x14ac:dyDescent="0.25">
      <c r="A23" s="20" t="s">
        <v>10</v>
      </c>
      <c r="B23" s="21" t="s">
        <v>87</v>
      </c>
      <c r="C23" s="22" t="s">
        <v>88</v>
      </c>
      <c r="D23" s="21" t="s">
        <v>13</v>
      </c>
      <c r="E23" s="21" t="s">
        <v>14</v>
      </c>
      <c r="F23" s="21" t="s">
        <v>68</v>
      </c>
      <c r="G23" s="21" t="s">
        <v>69</v>
      </c>
      <c r="H23" s="21" t="s">
        <v>70</v>
      </c>
      <c r="I23" s="21" t="s">
        <v>67</v>
      </c>
      <c r="J23" s="23">
        <v>1</v>
      </c>
      <c r="K23" s="24">
        <v>53538.28</v>
      </c>
      <c r="L23" s="19">
        <f t="shared" si="0"/>
        <v>53538.28</v>
      </c>
      <c r="M23" t="s">
        <v>163</v>
      </c>
    </row>
    <row r="24" spans="1:13" x14ac:dyDescent="0.25">
      <c r="A24" s="26" t="s">
        <v>10</v>
      </c>
      <c r="B24" s="27" t="s">
        <v>77</v>
      </c>
      <c r="C24" s="28" t="s">
        <v>78</v>
      </c>
      <c r="D24" s="27" t="s">
        <v>13</v>
      </c>
      <c r="E24" s="27" t="s">
        <v>14</v>
      </c>
      <c r="F24" s="27" t="s">
        <v>49</v>
      </c>
      <c r="G24" s="27" t="s">
        <v>15</v>
      </c>
      <c r="H24" s="27" t="s">
        <v>50</v>
      </c>
      <c r="I24" s="27" t="s">
        <v>51</v>
      </c>
      <c r="J24" s="29">
        <v>3</v>
      </c>
      <c r="K24" s="30">
        <v>108061.78</v>
      </c>
      <c r="L24" s="37">
        <f t="shared" si="0"/>
        <v>324185.33999999997</v>
      </c>
    </row>
    <row r="25" spans="1:13" x14ac:dyDescent="0.25">
      <c r="A25" s="32" t="s">
        <v>10</v>
      </c>
      <c r="B25" s="33" t="s">
        <v>77</v>
      </c>
      <c r="C25" s="34" t="s">
        <v>78</v>
      </c>
      <c r="D25" s="33" t="s">
        <v>13</v>
      </c>
      <c r="E25" s="33" t="s">
        <v>14</v>
      </c>
      <c r="F25" s="33" t="s">
        <v>58</v>
      </c>
      <c r="G25" s="33" t="s">
        <v>15</v>
      </c>
      <c r="H25" s="33" t="s">
        <v>59</v>
      </c>
      <c r="I25" s="33" t="s">
        <v>51</v>
      </c>
      <c r="J25" s="35">
        <v>1</v>
      </c>
      <c r="K25" s="36">
        <v>94089.600000000006</v>
      </c>
      <c r="L25" s="37">
        <f t="shared" si="0"/>
        <v>94089.600000000006</v>
      </c>
    </row>
    <row r="26" spans="1:13" x14ac:dyDescent="0.25">
      <c r="A26" s="26" t="s">
        <v>10</v>
      </c>
      <c r="B26" s="27" t="s">
        <v>77</v>
      </c>
      <c r="C26" s="28" t="s">
        <v>78</v>
      </c>
      <c r="D26" s="27" t="s">
        <v>13</v>
      </c>
      <c r="E26" s="27" t="s">
        <v>14</v>
      </c>
      <c r="F26" s="27" t="s">
        <v>16</v>
      </c>
      <c r="G26" s="27" t="s">
        <v>15</v>
      </c>
      <c r="H26" s="27" t="s">
        <v>17</v>
      </c>
      <c r="I26" s="27" t="s">
        <v>18</v>
      </c>
      <c r="J26" s="29">
        <v>1</v>
      </c>
      <c r="K26" s="30">
        <v>76982.399999999994</v>
      </c>
      <c r="L26" s="37">
        <f t="shared" si="0"/>
        <v>76982.399999999994</v>
      </c>
    </row>
    <row r="27" spans="1:13" x14ac:dyDescent="0.25">
      <c r="A27" s="32" t="s">
        <v>10</v>
      </c>
      <c r="B27" s="33" t="s">
        <v>77</v>
      </c>
      <c r="C27" s="34" t="s">
        <v>78</v>
      </c>
      <c r="D27" s="33" t="s">
        <v>13</v>
      </c>
      <c r="E27" s="33" t="s">
        <v>14</v>
      </c>
      <c r="F27" s="33" t="s">
        <v>79</v>
      </c>
      <c r="G27" s="33" t="s">
        <v>15</v>
      </c>
      <c r="H27" s="33" t="s">
        <v>80</v>
      </c>
      <c r="I27" s="33" t="s">
        <v>18</v>
      </c>
      <c r="J27" s="35">
        <v>1</v>
      </c>
      <c r="K27" s="36">
        <v>61585.919999999998</v>
      </c>
      <c r="L27" s="37">
        <f t="shared" si="0"/>
        <v>61585.919999999998</v>
      </c>
    </row>
    <row r="28" spans="1:13" x14ac:dyDescent="0.25">
      <c r="A28" s="26" t="s">
        <v>10</v>
      </c>
      <c r="B28" s="27" t="s">
        <v>77</v>
      </c>
      <c r="C28" s="28" t="s">
        <v>78</v>
      </c>
      <c r="D28" s="27" t="s">
        <v>13</v>
      </c>
      <c r="E28" s="27" t="s">
        <v>14</v>
      </c>
      <c r="F28" s="27" t="s">
        <v>64</v>
      </c>
      <c r="G28" s="27" t="s">
        <v>65</v>
      </c>
      <c r="H28" s="27" t="s">
        <v>66</v>
      </c>
      <c r="I28" s="27" t="s">
        <v>67</v>
      </c>
      <c r="J28" s="29">
        <v>1</v>
      </c>
      <c r="K28" s="30">
        <v>54014.75</v>
      </c>
      <c r="L28" s="37">
        <f t="shared" si="0"/>
        <v>54014.75</v>
      </c>
    </row>
    <row r="29" spans="1:13" x14ac:dyDescent="0.25">
      <c r="A29" s="26" t="s">
        <v>10</v>
      </c>
      <c r="B29" s="27" t="s">
        <v>73</v>
      </c>
      <c r="C29" s="28" t="s">
        <v>74</v>
      </c>
      <c r="D29" s="27" t="s">
        <v>13</v>
      </c>
      <c r="E29" s="27" t="s">
        <v>14</v>
      </c>
      <c r="F29" s="27" t="s">
        <v>49</v>
      </c>
      <c r="G29" s="27" t="s">
        <v>15</v>
      </c>
      <c r="H29" s="27" t="s">
        <v>50</v>
      </c>
      <c r="I29" s="27" t="s">
        <v>51</v>
      </c>
      <c r="J29" s="29">
        <v>2</v>
      </c>
      <c r="K29" s="30">
        <v>111302.39999999999</v>
      </c>
      <c r="L29" s="37">
        <f t="shared" si="0"/>
        <v>222604.79999999999</v>
      </c>
    </row>
    <row r="30" spans="1:13" x14ac:dyDescent="0.25">
      <c r="A30" s="32" t="s">
        <v>10</v>
      </c>
      <c r="B30" s="33" t="s">
        <v>71</v>
      </c>
      <c r="C30" s="34" t="s">
        <v>72</v>
      </c>
      <c r="D30" s="33" t="s">
        <v>13</v>
      </c>
      <c r="E30" s="33" t="s">
        <v>14</v>
      </c>
      <c r="F30" s="33" t="s">
        <v>41</v>
      </c>
      <c r="G30" s="33" t="s">
        <v>15</v>
      </c>
      <c r="H30" s="33" t="s">
        <v>42</v>
      </c>
      <c r="I30" s="33" t="s">
        <v>18</v>
      </c>
      <c r="J30" s="35">
        <v>1</v>
      </c>
      <c r="K30" s="36">
        <v>55595</v>
      </c>
      <c r="L30" s="37">
        <f t="shared" si="0"/>
        <v>55595</v>
      </c>
    </row>
    <row r="31" spans="1:13" x14ac:dyDescent="0.25">
      <c r="A31" s="14" t="s">
        <v>10</v>
      </c>
      <c r="B31" s="15" t="s">
        <v>62</v>
      </c>
      <c r="C31" s="16" t="s">
        <v>63</v>
      </c>
      <c r="D31" s="15" t="s">
        <v>13</v>
      </c>
      <c r="E31" s="15" t="s">
        <v>14</v>
      </c>
      <c r="F31" s="15" t="s">
        <v>49</v>
      </c>
      <c r="G31" s="15" t="s">
        <v>15</v>
      </c>
      <c r="H31" s="15" t="s">
        <v>50</v>
      </c>
      <c r="I31" s="15" t="s">
        <v>51</v>
      </c>
      <c r="J31" s="17">
        <v>2</v>
      </c>
      <c r="K31" s="18">
        <v>111302.29132257048</v>
      </c>
      <c r="L31" s="19">
        <f t="shared" si="0"/>
        <v>222604.58264514097</v>
      </c>
      <c r="M31" t="s">
        <v>163</v>
      </c>
    </row>
    <row r="32" spans="1:13" x14ac:dyDescent="0.25">
      <c r="A32" s="20" t="s">
        <v>10</v>
      </c>
      <c r="B32" s="21" t="s">
        <v>62</v>
      </c>
      <c r="C32" s="22" t="s">
        <v>63</v>
      </c>
      <c r="D32" s="21" t="s">
        <v>13</v>
      </c>
      <c r="E32" s="21" t="s">
        <v>14</v>
      </c>
      <c r="F32" s="21" t="s">
        <v>64</v>
      </c>
      <c r="G32" s="21" t="s">
        <v>65</v>
      </c>
      <c r="H32" s="21" t="s">
        <v>66</v>
      </c>
      <c r="I32" s="21" t="s">
        <v>67</v>
      </c>
      <c r="J32" s="23">
        <v>2</v>
      </c>
      <c r="K32" s="24">
        <v>55385.033921121219</v>
      </c>
      <c r="L32" s="19">
        <f t="shared" si="0"/>
        <v>110770.06784224244</v>
      </c>
      <c r="M32" t="s">
        <v>163</v>
      </c>
    </row>
    <row r="33" spans="1:13" x14ac:dyDescent="0.25">
      <c r="A33" s="14" t="s">
        <v>10</v>
      </c>
      <c r="B33" s="15" t="s">
        <v>62</v>
      </c>
      <c r="C33" s="16" t="s">
        <v>63</v>
      </c>
      <c r="D33" s="15" t="s">
        <v>13</v>
      </c>
      <c r="E33" s="15" t="s">
        <v>14</v>
      </c>
      <c r="F33" s="15" t="s">
        <v>68</v>
      </c>
      <c r="G33" s="15" t="s">
        <v>69</v>
      </c>
      <c r="H33" s="15" t="s">
        <v>70</v>
      </c>
      <c r="I33" s="15" t="s">
        <v>67</v>
      </c>
      <c r="J33" s="17">
        <v>2</v>
      </c>
      <c r="K33" s="18">
        <v>54529.674756308297</v>
      </c>
      <c r="L33" s="19">
        <f t="shared" si="0"/>
        <v>109059.34951261659</v>
      </c>
      <c r="M33" t="s">
        <v>163</v>
      </c>
    </row>
    <row r="34" spans="1:13" x14ac:dyDescent="0.25">
      <c r="A34" s="20" t="s">
        <v>10</v>
      </c>
      <c r="B34" s="21" t="s">
        <v>56</v>
      </c>
      <c r="C34" s="22" t="s">
        <v>57</v>
      </c>
      <c r="D34" s="21" t="s">
        <v>13</v>
      </c>
      <c r="E34" s="21" t="s">
        <v>14</v>
      </c>
      <c r="F34" s="21" t="s">
        <v>58</v>
      </c>
      <c r="G34" s="21" t="s">
        <v>15</v>
      </c>
      <c r="H34" s="21" t="s">
        <v>59</v>
      </c>
      <c r="I34" s="21" t="s">
        <v>51</v>
      </c>
      <c r="J34" s="23">
        <v>1</v>
      </c>
      <c r="K34" s="24">
        <v>95832</v>
      </c>
      <c r="L34" s="19">
        <f t="shared" si="0"/>
        <v>95832</v>
      </c>
      <c r="M34" t="s">
        <v>163</v>
      </c>
    </row>
    <row r="35" spans="1:13" x14ac:dyDescent="0.25">
      <c r="A35" s="14" t="s">
        <v>10</v>
      </c>
      <c r="B35" s="15" t="s">
        <v>47</v>
      </c>
      <c r="C35" s="16" t="s">
        <v>48</v>
      </c>
      <c r="D35" s="15" t="s">
        <v>13</v>
      </c>
      <c r="E35" s="15" t="s">
        <v>14</v>
      </c>
      <c r="F35" s="15" t="s">
        <v>49</v>
      </c>
      <c r="G35" s="15" t="s">
        <v>15</v>
      </c>
      <c r="H35" s="15" t="s">
        <v>50</v>
      </c>
      <c r="I35" s="15" t="s">
        <v>51</v>
      </c>
      <c r="J35" s="17">
        <v>2</v>
      </c>
      <c r="K35" s="18">
        <v>111302.5</v>
      </c>
      <c r="L35" s="19">
        <f t="shared" si="0"/>
        <v>222605</v>
      </c>
      <c r="M35" t="s">
        <v>163</v>
      </c>
    </row>
    <row r="36" spans="1:13" x14ac:dyDescent="0.25">
      <c r="A36" s="26" t="s">
        <v>10</v>
      </c>
      <c r="B36" s="27" t="s">
        <v>43</v>
      </c>
      <c r="C36" s="28" t="s">
        <v>44</v>
      </c>
      <c r="D36" s="27" t="s">
        <v>13</v>
      </c>
      <c r="E36" s="27" t="s">
        <v>14</v>
      </c>
      <c r="F36" s="27" t="s">
        <v>35</v>
      </c>
      <c r="G36" s="27" t="s">
        <v>15</v>
      </c>
      <c r="H36" s="27" t="s">
        <v>36</v>
      </c>
      <c r="I36" s="27" t="s">
        <v>18</v>
      </c>
      <c r="J36" s="29">
        <v>1</v>
      </c>
      <c r="K36" s="30">
        <v>92704</v>
      </c>
      <c r="L36" s="37">
        <f t="shared" si="0"/>
        <v>92704</v>
      </c>
    </row>
    <row r="37" spans="1:13" x14ac:dyDescent="0.25">
      <c r="A37" s="20" t="s">
        <v>10</v>
      </c>
      <c r="B37" s="21" t="s">
        <v>11</v>
      </c>
      <c r="C37" s="22" t="s">
        <v>12</v>
      </c>
      <c r="D37" s="21" t="s">
        <v>13</v>
      </c>
      <c r="E37" s="21" t="s">
        <v>14</v>
      </c>
      <c r="F37" s="21" t="s">
        <v>16</v>
      </c>
      <c r="G37" s="21" t="s">
        <v>15</v>
      </c>
      <c r="H37" s="21" t="s">
        <v>17</v>
      </c>
      <c r="I37" s="21" t="s">
        <v>18</v>
      </c>
      <c r="J37" s="23">
        <v>2</v>
      </c>
      <c r="K37" s="24">
        <v>78408.070866141701</v>
      </c>
      <c r="L37" s="19">
        <f t="shared" si="0"/>
        <v>156816.1417322834</v>
      </c>
      <c r="M37" t="s">
        <v>163</v>
      </c>
    </row>
    <row r="38" spans="1:13" x14ac:dyDescent="0.25">
      <c r="A38" s="14" t="s">
        <v>10</v>
      </c>
      <c r="B38" s="15" t="s">
        <v>11</v>
      </c>
      <c r="C38" s="16" t="s">
        <v>12</v>
      </c>
      <c r="D38" s="15" t="s">
        <v>13</v>
      </c>
      <c r="E38" s="15" t="s">
        <v>14</v>
      </c>
      <c r="F38" s="15" t="s">
        <v>19</v>
      </c>
      <c r="G38" s="15" t="s">
        <v>15</v>
      </c>
      <c r="H38" s="15" t="s">
        <v>20</v>
      </c>
      <c r="I38" s="15" t="s">
        <v>18</v>
      </c>
      <c r="J38" s="17">
        <v>1</v>
      </c>
      <c r="K38" s="18">
        <v>64468.858267716532</v>
      </c>
      <c r="L38" s="19">
        <f t="shared" si="0"/>
        <v>64468.858267716532</v>
      </c>
      <c r="M38" t="s">
        <v>163</v>
      </c>
    </row>
    <row r="44" spans="1:13" x14ac:dyDescent="0.25">
      <c r="C44" s="40"/>
      <c r="D44" t="s">
        <v>159</v>
      </c>
    </row>
    <row r="45" spans="1:13" x14ac:dyDescent="0.25">
      <c r="C45" s="38"/>
      <c r="D45" t="s">
        <v>160</v>
      </c>
    </row>
  </sheetData>
  <autoFilter ref="A5:L5" xr:uid="{B31BDA4C-F717-4575-A944-948857C791DE}">
    <sortState xmlns:xlrd2="http://schemas.microsoft.com/office/spreadsheetml/2017/richdata2" ref="A6:L38">
      <sortCondition ref="B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DanhSachChiTietTraHangNhap_KV09</vt:lpstr>
      <vt:lpstr>47 Nguyễn Tuân</vt:lpstr>
      <vt:lpstr>16 Tam Trinh</vt:lpstr>
      <vt:lpstr>E04 - Goldmark Diamond</vt:lpstr>
      <vt:lpstr>E06 - Terra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2023-06-12T06:20:46Z</dcterms:modified>
</cp:coreProperties>
</file>